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40" yWindow="255" windowWidth="15600" windowHeight="7755" tabRatio="761" activeTab="2"/>
  </bookViews>
  <sheets>
    <sheet name="Guideline" sheetId="1" r:id="rId1"/>
    <sheet name="Trainee general info" sheetId="10" r:id="rId2"/>
    <sheet name="Attendance status" sheetId="2" r:id="rId3"/>
    <sheet name="Topic Mark" sheetId="3" r:id="rId4"/>
    <sheet name="Reward &amp; penalty" sheetId="4" r:id="rId5"/>
    <sheet name="GPA" sheetId="5" r:id="rId6"/>
    <sheet name="Finance obligation" sheetId="6" r:id="rId7"/>
    <sheet name="Parameters" sheetId="11" r:id="rId8"/>
    <sheet name="Reference" sheetId="13" r:id="rId9"/>
    <sheet name="Record of changes" sheetId="12" r:id="rId10"/>
  </sheets>
  <externalReferences>
    <externalReference r:id="rId11"/>
    <externalReference r:id="rId12"/>
    <externalReference r:id="rId13"/>
    <externalReference r:id="rId14"/>
  </externalReferences>
  <definedNames>
    <definedName name="__PA3" localSheetId="8" hidden="1">{"'Sheet1'!$L$16"}</definedName>
    <definedName name="__PA3" hidden="1">{"'Sheet1'!$L$16"}</definedName>
    <definedName name="_a1" localSheetId="8" hidden="1">{"'Sheet1'!$L$16"}</definedName>
    <definedName name="_a1" hidden="1">{"'Sheet1'!$L$16"}</definedName>
    <definedName name="_Fill" localSheetId="9" hidden="1">#REF!</definedName>
    <definedName name="_Fill" hidden="1">#REF!</definedName>
    <definedName name="_xlnm._FilterDatabase" localSheetId="0" hidden="1">Guideline!$A$1:$B$18</definedName>
    <definedName name="_xlnm._FilterDatabase" localSheetId="9" hidden="1">#REF!</definedName>
    <definedName name="_xlnm._FilterDatabase" localSheetId="1" hidden="1">'Trainee general info'!$A$2:$B$31</definedName>
    <definedName name="_xlnm._FilterDatabase" hidden="1">#REF!</definedName>
    <definedName name="_Key1" localSheetId="9" hidden="1">#REF!</definedName>
    <definedName name="_Key1" localSheetId="8" hidden="1">#REF!</definedName>
    <definedName name="_Key1" hidden="1">#REF!</definedName>
    <definedName name="_Key2" localSheetId="9" hidden="1">#REF!</definedName>
    <definedName name="_Key2" hidden="1">#REF!</definedName>
    <definedName name="_Order1" hidden="1">255</definedName>
    <definedName name="_Order2" hidden="1">255</definedName>
    <definedName name="_PA3" localSheetId="8" hidden="1">{"'Sheet1'!$L$16"}</definedName>
    <definedName name="_PA3" hidden="1">{"'Sheet1'!$L$16"}</definedName>
    <definedName name="_Sort" localSheetId="9" hidden="1">#REF!</definedName>
    <definedName name="_Sort" hidden="1">#REF!</definedName>
    <definedName name="_SU15" localSheetId="8" hidden="1">{"'Sheet1'!$L$16"}</definedName>
    <definedName name="_SU15" hidden="1">{"'Sheet1'!$L$16"}</definedName>
    <definedName name="AS2DocOpenMode" hidden="1">"AS2DocumentEdit"</definedName>
    <definedName name="CourseParam" localSheetId="9">#REF!</definedName>
    <definedName name="CourseParam">#REF!</definedName>
    <definedName name="CTCT1" localSheetId="8" hidden="1">{"'Sheet1'!$L$16"}</definedName>
    <definedName name="CTCT1" hidden="1">{"'Sheet1'!$L$16"}</definedName>
    <definedName name="GioGiacHT" localSheetId="9">#REF!</definedName>
    <definedName name="GioGiacHT">#REF!</definedName>
    <definedName name="h" localSheetId="8" hidden="1">{"'Sheet1'!$L$16"}</definedName>
    <definedName name="h" hidden="1">{"'Sheet1'!$L$16"}</definedName>
    <definedName name="HTML_CodePage" hidden="1">950</definedName>
    <definedName name="HTML_Control" localSheetId="8"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localSheetId="8" hidden="1">{"'Sheet1'!$L$16"}</definedName>
    <definedName name="huy" hidden="1">{"'Sheet1'!$L$16"}</definedName>
    <definedName name="Muc_DG">'[1]Trainee Evaluation Guides'!$B$10:$B$14</definedName>
    <definedName name="MucDG" localSheetId="9">#REF!</definedName>
    <definedName name="MucDG">#REF!</definedName>
    <definedName name="NhomTC" localSheetId="9">#REF!</definedName>
    <definedName name="NhomTC">#REF!</definedName>
    <definedName name="_xlnm.Print_Area" localSheetId="2">'Attendance status'!$A$1:$CC$39</definedName>
    <definedName name="_xlnm.Print_Area" localSheetId="6">'Finance obligation'!$A$1:$S$19</definedName>
    <definedName name="_xlnm.Print_Area" localSheetId="5">GPA!$A$1:$Z$33</definedName>
    <definedName name="_xlnm.Print_Area" localSheetId="9">#REF!</definedName>
    <definedName name="_xlnm.Print_Area" localSheetId="4">'Reward &amp; penalty'!$A$1:$J$24</definedName>
    <definedName name="_xlnm.Print_Area" localSheetId="3">'Topic Mark'!$A$1:$N$27</definedName>
    <definedName name="_xlnm.Print_Area" localSheetId="1">'Trainee general info'!$A$1:$AA$31</definedName>
    <definedName name="_xlnm.Print_Area">#REF!</definedName>
    <definedName name="Ref.Admission">Reference!$AL$3:$AL$5</definedName>
    <definedName name="Ref.Attendee">Reference!$C$3:$C$6</definedName>
    <definedName name="Ref.ClassCode">Reference!$B$3:$B$5</definedName>
    <definedName name="Ref.Delivery">Reference!$U$3:$U$10</definedName>
    <definedName name="Ref.Format">Reference!$R$3:$R$5</definedName>
    <definedName name="Ref.IT">Reference!$O$7:$O$20</definedName>
    <definedName name="Ref.Lang">Reference!$O$3:$O$6</definedName>
    <definedName name="Ref.Neccessity">Reference!$F$3:$F$4</definedName>
    <definedName name="Ref.Outcome">Reference!$X$3:$X$8</definedName>
    <definedName name="Ref.ProjectCode">Reference!$AP$3:$AP$45</definedName>
    <definedName name="Ref.RegType">Reference!$AN$3:$AN$5</definedName>
    <definedName name="Ref.Scope">Reference!$I$3:$I$5</definedName>
    <definedName name="Ref.Subject">Reference!$L$3:$L$10</definedName>
    <definedName name="Ref.TraineeStatus">Reference!$AJ$3:$AJ$7</definedName>
    <definedName name="Ref.Trainer">Reference!$AD$3:$AD$5</definedName>
    <definedName name="Ref.TrainingContribution">Reference!$AG$3:$AG$8</definedName>
    <definedName name="Ref.TrainingNeed">Reference!$AA$3:$AA$5</definedName>
    <definedName name="sfs">'[2]CP-Guides'!$B$10:$B$14</definedName>
    <definedName name="ThoiLuongHT" localSheetId="9">#REF!</definedName>
    <definedName name="ThoiLuongHT">#REF!</definedName>
    <definedName name="TraineeParam">[3]Diary!$A$28:$A$33</definedName>
    <definedName name="type1">'[4]Schedule + Budget'!$S$3:$S$6</definedName>
    <definedName name="v" localSheetId="9">#REF!</definedName>
    <definedName name="v">#REF!</definedName>
    <definedName name="wrn.chi._.tiÆt." localSheetId="8" hidden="1">{#N/A,#N/A,FALSE,"Chi tiÆt"}</definedName>
    <definedName name="wrn.chi._.tiÆt." hidden="1">{#N/A,#N/A,FALSE,"Chi tiÆt"}</definedName>
  </definedNames>
  <calcPr calcId="145621"/>
</workbook>
</file>

<file path=xl/calcChain.xml><?xml version="1.0" encoding="utf-8"?>
<calcChain xmlns="http://schemas.openxmlformats.org/spreadsheetml/2006/main">
  <c r="BZ22" i="2" l="1"/>
  <c r="CC22" i="2" s="1"/>
  <c r="CA22" i="2"/>
  <c r="CB22" i="2" s="1"/>
  <c r="BZ23" i="2"/>
  <c r="CC23" i="2" s="1"/>
  <c r="CA23" i="2"/>
  <c r="CB23" i="2" s="1"/>
  <c r="BZ24" i="2"/>
  <c r="CC24" i="2" s="1"/>
  <c r="CA24" i="2"/>
  <c r="CB24" i="2" s="1"/>
  <c r="BZ25" i="2"/>
  <c r="CC25" i="2" s="1"/>
  <c r="CA25" i="2"/>
  <c r="CB25" i="2" s="1"/>
  <c r="BZ26" i="2"/>
  <c r="CC26" i="2" s="1"/>
  <c r="CA26" i="2"/>
  <c r="CB26" i="2" s="1"/>
  <c r="BZ27" i="2"/>
  <c r="CC27" i="2" s="1"/>
  <c r="CA27" i="2"/>
  <c r="CB27" i="2" s="1"/>
  <c r="BZ28" i="2"/>
  <c r="CC28" i="2" s="1"/>
  <c r="CA28" i="2"/>
  <c r="CB28" i="2" s="1"/>
  <c r="BZ29" i="2"/>
  <c r="CC29" i="2" s="1"/>
  <c r="CA29" i="2"/>
  <c r="CB29" i="2" s="1"/>
  <c r="BZ30" i="2"/>
  <c r="CC30" i="2" s="1"/>
  <c r="CA30" i="2"/>
  <c r="CB30" i="2" s="1"/>
  <c r="BZ31" i="2"/>
  <c r="CC31" i="2" s="1"/>
  <c r="CA31" i="2"/>
  <c r="CB31" i="2" s="1"/>
  <c r="BZ32" i="2"/>
  <c r="CC32" i="2" s="1"/>
  <c r="CA32" i="2"/>
  <c r="CB32" i="2" s="1"/>
  <c r="BW16" i="2" l="1"/>
  <c r="BX16" i="2" s="1"/>
  <c r="BV16" i="2"/>
  <c r="BS16" i="2"/>
  <c r="BT16" i="2" s="1"/>
  <c r="BR16" i="2"/>
  <c r="BO16" i="2"/>
  <c r="BP16" i="2" s="1"/>
  <c r="BW15" i="2"/>
  <c r="BX15" i="2" s="1"/>
  <c r="BV15" i="2"/>
  <c r="BS15" i="2"/>
  <c r="BT15" i="2" s="1"/>
  <c r="BR15" i="2"/>
  <c r="BO15" i="2"/>
  <c r="BP15" i="2" s="1"/>
  <c r="BW14" i="2"/>
  <c r="BX14" i="2" s="1"/>
  <c r="BV14" i="2"/>
  <c r="BS14" i="2"/>
  <c r="BT14" i="2" s="1"/>
  <c r="BR14" i="2"/>
  <c r="BO14" i="2"/>
  <c r="BP14" i="2" s="1"/>
  <c r="BY16" i="2" l="1"/>
  <c r="BU14" i="2"/>
  <c r="BQ15" i="2"/>
  <c r="BY15" i="2"/>
  <c r="BU16" i="2"/>
  <c r="BQ14" i="2"/>
  <c r="CA14" i="2" s="1"/>
  <c r="CB14" i="2" s="1"/>
  <c r="BY14" i="2"/>
  <c r="BU15" i="2"/>
  <c r="BQ16" i="2"/>
  <c r="CA21" i="2"/>
  <c r="CB21" i="2" s="1"/>
  <c r="BZ21" i="2"/>
  <c r="CA20" i="2"/>
  <c r="CB20" i="2" s="1"/>
  <c r="BZ20" i="2"/>
  <c r="CA19" i="2"/>
  <c r="CB19" i="2" s="1"/>
  <c r="BZ19" i="2"/>
  <c r="CA18" i="2"/>
  <c r="CB18" i="2" s="1"/>
  <c r="BZ18" i="2"/>
  <c r="CA17" i="2"/>
  <c r="CB17" i="2" s="1"/>
  <c r="BZ17" i="2"/>
  <c r="CA16" i="2"/>
  <c r="CB16" i="2" s="1"/>
  <c r="BZ16" i="2"/>
  <c r="CA15" i="2"/>
  <c r="CB15" i="2" s="1"/>
  <c r="BZ15" i="2"/>
  <c r="BZ14" i="2" l="1"/>
  <c r="CC14" i="2" s="1"/>
  <c r="CC16" i="2"/>
  <c r="CC18" i="2"/>
  <c r="CC20" i="2"/>
  <c r="CC15" i="2"/>
  <c r="CC17" i="2"/>
  <c r="CC19" i="2"/>
  <c r="CC21" i="2"/>
  <c r="F12" i="5"/>
  <c r="G12" i="5"/>
  <c r="H12" i="5"/>
  <c r="I12" i="5"/>
  <c r="J12" i="5" s="1"/>
  <c r="K12" i="5"/>
  <c r="L12" i="5"/>
  <c r="M12" i="5"/>
  <c r="N12" i="5"/>
  <c r="O12" i="5"/>
  <c r="P12" i="5" s="1"/>
  <c r="Q12" i="5"/>
  <c r="R12" i="5"/>
  <c r="S12" i="5"/>
  <c r="T12" i="5"/>
  <c r="F13" i="5"/>
  <c r="G13" i="5"/>
  <c r="H13" i="5"/>
  <c r="I13" i="5"/>
  <c r="J13" i="5" s="1"/>
  <c r="K13" i="5"/>
  <c r="L13" i="5"/>
  <c r="M13" i="5"/>
  <c r="N13" i="5"/>
  <c r="O13" i="5"/>
  <c r="P13" i="5" s="1"/>
  <c r="Q13" i="5"/>
  <c r="R13" i="5"/>
  <c r="S13" i="5"/>
  <c r="T13" i="5"/>
  <c r="F14" i="5"/>
  <c r="G14" i="5"/>
  <c r="H14" i="5"/>
  <c r="I14" i="5"/>
  <c r="J14" i="5" s="1"/>
  <c r="K14" i="5"/>
  <c r="L14" i="5"/>
  <c r="M14" i="5"/>
  <c r="N14" i="5"/>
  <c r="O14" i="5"/>
  <c r="P14" i="5" s="1"/>
  <c r="Q14" i="5"/>
  <c r="R14" i="5"/>
  <c r="S14" i="5"/>
  <c r="T14" i="5"/>
  <c r="F15" i="5"/>
  <c r="G15" i="5"/>
  <c r="H15" i="5"/>
  <c r="I15" i="5"/>
  <c r="J15" i="5" s="1"/>
  <c r="K15" i="5"/>
  <c r="L15" i="5"/>
  <c r="M15" i="5"/>
  <c r="N15" i="5"/>
  <c r="O15" i="5"/>
  <c r="P15" i="5" s="1"/>
  <c r="Q15" i="5"/>
  <c r="R15" i="5"/>
  <c r="S15" i="5"/>
  <c r="T15" i="5"/>
  <c r="F16" i="5"/>
  <c r="G16" i="5"/>
  <c r="H16" i="5"/>
  <c r="I16" i="5"/>
  <c r="J16" i="5" s="1"/>
  <c r="K16" i="5"/>
  <c r="L16" i="5"/>
  <c r="M16" i="5"/>
  <c r="N16" i="5"/>
  <c r="O16" i="5"/>
  <c r="P16" i="5" s="1"/>
  <c r="Q16" i="5"/>
  <c r="R16" i="5"/>
  <c r="S16" i="5"/>
  <c r="T16" i="5"/>
  <c r="F17" i="5"/>
  <c r="G17" i="5"/>
  <c r="H17" i="5"/>
  <c r="I17" i="5"/>
  <c r="J17" i="5" s="1"/>
  <c r="K17" i="5"/>
  <c r="L17" i="5"/>
  <c r="M17" i="5"/>
  <c r="N17" i="5"/>
  <c r="O17" i="5"/>
  <c r="P17" i="5" s="1"/>
  <c r="Q17" i="5"/>
  <c r="R17" i="5"/>
  <c r="S17" i="5"/>
  <c r="T17" i="5"/>
  <c r="F18" i="5"/>
  <c r="G18" i="5"/>
  <c r="H18" i="5"/>
  <c r="I18" i="5"/>
  <c r="J18" i="5" s="1"/>
  <c r="K18" i="5"/>
  <c r="L18" i="5"/>
  <c r="M18" i="5"/>
  <c r="N18" i="5"/>
  <c r="O18" i="5"/>
  <c r="P18" i="5" s="1"/>
  <c r="Q18" i="5"/>
  <c r="R18" i="5"/>
  <c r="S18" i="5"/>
  <c r="T18" i="5"/>
  <c r="F19" i="5"/>
  <c r="G19" i="5"/>
  <c r="H19" i="5"/>
  <c r="I19" i="5"/>
  <c r="J19" i="5" s="1"/>
  <c r="K19" i="5"/>
  <c r="L19" i="5"/>
  <c r="M19" i="5"/>
  <c r="N19" i="5"/>
  <c r="O19" i="5"/>
  <c r="P19" i="5" s="1"/>
  <c r="Q19" i="5"/>
  <c r="R19" i="5"/>
  <c r="S19" i="5"/>
  <c r="T19" i="5"/>
  <c r="F20" i="5"/>
  <c r="G20" i="5"/>
  <c r="H20" i="5"/>
  <c r="I20" i="5"/>
  <c r="J20" i="5" s="1"/>
  <c r="K20" i="5"/>
  <c r="L20" i="5"/>
  <c r="M20" i="5"/>
  <c r="N20" i="5"/>
  <c r="O20" i="5"/>
  <c r="P20" i="5" s="1"/>
  <c r="Q20" i="5"/>
  <c r="R20" i="5"/>
  <c r="S20" i="5"/>
  <c r="T20" i="5"/>
  <c r="F21" i="5"/>
  <c r="G21" i="5"/>
  <c r="H21" i="5"/>
  <c r="I21" i="5"/>
  <c r="J21" i="5" s="1"/>
  <c r="K21" i="5"/>
  <c r="L21" i="5"/>
  <c r="M21" i="5"/>
  <c r="N21" i="5"/>
  <c r="O21" i="5"/>
  <c r="P21" i="5" s="1"/>
  <c r="Q21" i="5"/>
  <c r="R21" i="5"/>
  <c r="S21" i="5"/>
  <c r="T21" i="5"/>
  <c r="F22" i="5"/>
  <c r="G22" i="5"/>
  <c r="H22" i="5"/>
  <c r="I22" i="5"/>
  <c r="J22" i="5" s="1"/>
  <c r="K22" i="5"/>
  <c r="L22" i="5"/>
  <c r="M22" i="5"/>
  <c r="N22" i="5"/>
  <c r="O22" i="5"/>
  <c r="P22" i="5" s="1"/>
  <c r="Q22" i="5"/>
  <c r="R22" i="5"/>
  <c r="S22" i="5"/>
  <c r="T22" i="5"/>
  <c r="E6" i="5"/>
  <c r="E7" i="5"/>
  <c r="E8" i="5"/>
  <c r="E9" i="5"/>
  <c r="E10" i="5"/>
  <c r="E11" i="5"/>
  <c r="E12" i="5"/>
  <c r="E13" i="5"/>
  <c r="E14" i="5"/>
  <c r="E15" i="5"/>
  <c r="E16" i="5"/>
  <c r="E17" i="5"/>
  <c r="E18" i="5"/>
  <c r="E19" i="5"/>
  <c r="E20" i="5"/>
  <c r="E21" i="5"/>
  <c r="E22" i="5"/>
  <c r="E5" i="5"/>
  <c r="S6" i="5" l="1"/>
  <c r="S8" i="5"/>
  <c r="S10" i="5"/>
  <c r="S11" i="5"/>
  <c r="S5" i="5"/>
  <c r="I3" i="4"/>
  <c r="S7" i="5" s="1"/>
  <c r="M5" i="5"/>
  <c r="S9" i="5" l="1"/>
  <c r="M6" i="5"/>
  <c r="M7" i="5"/>
  <c r="M8" i="5"/>
  <c r="M9" i="5"/>
  <c r="M10" i="5"/>
  <c r="M11" i="5"/>
  <c r="H6" i="5"/>
  <c r="H7" i="5"/>
  <c r="H8" i="5"/>
  <c r="H9" i="5"/>
  <c r="H10" i="5"/>
  <c r="H11" i="5"/>
  <c r="H5" i="5"/>
  <c r="M8" i="3"/>
  <c r="Q5" i="5" s="1"/>
  <c r="M6" i="3"/>
  <c r="M5" i="3"/>
  <c r="M4" i="3"/>
  <c r="M10" i="3" l="1"/>
  <c r="Q7" i="5" s="1"/>
  <c r="M24" i="3"/>
  <c r="M25" i="3"/>
  <c r="M19" i="3"/>
  <c r="M15" i="3"/>
  <c r="M22" i="3"/>
  <c r="M26" i="3"/>
  <c r="M18" i="3"/>
  <c r="M23" i="3"/>
  <c r="M21" i="3"/>
  <c r="M17" i="3"/>
  <c r="M16" i="3"/>
  <c r="M9" i="3"/>
  <c r="Q6" i="5" s="1"/>
  <c r="M11" i="3"/>
  <c r="Q8" i="5" s="1"/>
  <c r="M13" i="3"/>
  <c r="Q10" i="5" s="1"/>
  <c r="M12" i="3"/>
  <c r="Q9" i="5" s="1"/>
  <c r="M14" i="3"/>
  <c r="Q11" i="5" s="1"/>
  <c r="K8" i="5"/>
  <c r="K10" i="5" l="1"/>
  <c r="K6" i="5"/>
  <c r="K11" i="5"/>
  <c r="K7" i="5"/>
  <c r="K9" i="5"/>
  <c r="K5" i="5"/>
  <c r="R10" i="5" l="1"/>
  <c r="G5" i="5"/>
  <c r="G6" i="5"/>
  <c r="G7" i="5"/>
  <c r="G8" i="5"/>
  <c r="G9" i="5"/>
  <c r="G10" i="5"/>
  <c r="G11" i="5"/>
  <c r="G4" i="5"/>
  <c r="T11" i="5"/>
  <c r="T10" i="5"/>
  <c r="T9" i="5"/>
  <c r="T8" i="5"/>
  <c r="T7" i="5"/>
  <c r="T6" i="5"/>
  <c r="T5" i="5"/>
  <c r="T4" i="5"/>
  <c r="N11" i="5"/>
  <c r="N10" i="5"/>
  <c r="N9" i="5"/>
  <c r="N8" i="5"/>
  <c r="N7" i="5"/>
  <c r="N6" i="5"/>
  <c r="N5" i="5"/>
  <c r="N4" i="5"/>
  <c r="H4" i="5"/>
  <c r="S4" i="5"/>
  <c r="M4" i="5"/>
  <c r="U3" i="5"/>
  <c r="O3" i="5"/>
  <c r="I3" i="5"/>
  <c r="R4" i="5"/>
  <c r="Q4" i="5"/>
  <c r="L4" i="5"/>
  <c r="K4" i="5"/>
  <c r="C1" i="4"/>
  <c r="C1" i="3"/>
  <c r="C1" i="2"/>
  <c r="R7" i="5" l="1"/>
  <c r="F4" i="5"/>
  <c r="R11" i="5"/>
  <c r="R5" i="5"/>
  <c r="R8" i="5"/>
  <c r="R6" i="5"/>
  <c r="L5" i="5"/>
  <c r="F5" i="5"/>
  <c r="I5" i="5" s="1"/>
  <c r="J5" i="5" s="1"/>
  <c r="L8" i="5"/>
  <c r="O8" i="5" s="1"/>
  <c r="P8" i="5" s="1"/>
  <c r="F6" i="5"/>
  <c r="I6" i="5" s="1"/>
  <c r="J6" i="5" s="1"/>
  <c r="L6" i="5"/>
  <c r="O6" i="5" s="1"/>
  <c r="P6" i="5" s="1"/>
  <c r="L11" i="5"/>
  <c r="O11" i="5" s="1"/>
  <c r="P11" i="5" s="1"/>
  <c r="F11" i="5"/>
  <c r="I11" i="5" s="1"/>
  <c r="J11" i="5" s="1"/>
  <c r="L7" i="5"/>
  <c r="O7" i="5" s="1"/>
  <c r="P7" i="5" s="1"/>
  <c r="F7" i="5"/>
  <c r="I7" i="5" s="1"/>
  <c r="J7" i="5" s="1"/>
  <c r="F10" i="5"/>
  <c r="L10" i="5"/>
  <c r="O5" i="5"/>
  <c r="P5" i="5" s="1"/>
  <c r="I10" i="5"/>
  <c r="J10" i="5" s="1"/>
  <c r="O4" i="5"/>
  <c r="P4" i="5" s="1"/>
  <c r="U4" i="5"/>
  <c r="V4" i="5" s="1"/>
  <c r="O10" i="5"/>
  <c r="P10" i="5" s="1"/>
  <c r="E4" i="5"/>
  <c r="I4" i="5" s="1"/>
  <c r="J4" i="5" s="1"/>
  <c r="R9" i="5"/>
  <c r="F8" i="5" l="1"/>
  <c r="I8" i="5" s="1"/>
  <c r="J8" i="5" s="1"/>
  <c r="F9" i="5"/>
  <c r="I9" i="5" s="1"/>
  <c r="J9" i="5" s="1"/>
  <c r="L9" i="5"/>
  <c r="O9" i="5" s="1"/>
  <c r="P9" i="5" s="1"/>
</calcChain>
</file>

<file path=xl/comments1.xml><?xml version="1.0" encoding="utf-8"?>
<comments xmlns="http://schemas.openxmlformats.org/spreadsheetml/2006/main">
  <authors>
    <author>Tran Thuc Quyen (FWA)</author>
  </authors>
  <commentList>
    <comment ref="F2" authorId="0">
      <text>
        <r>
          <rPr>
            <b/>
            <sz val="9"/>
            <color indexed="81"/>
            <rFont val="Tahoma"/>
            <family val="2"/>
          </rPr>
          <t>Tran Thuc Quyen (FWA):</t>
        </r>
        <r>
          <rPr>
            <sz val="9"/>
            <color indexed="81"/>
            <rFont val="Tahoma"/>
            <family val="2"/>
          </rPr>
          <t xml:space="preserve">
Bonus point &gt;0
Penalty point &lt;0</t>
        </r>
      </text>
    </comment>
  </commentList>
</comments>
</file>

<file path=xl/comments2.xml><?xml version="1.0" encoding="utf-8"?>
<comments xmlns="http://schemas.openxmlformats.org/spreadsheetml/2006/main">
  <authors>
    <author>Author</author>
  </authors>
  <commentList>
    <comment ref="X2" authorId="0">
      <text>
        <r>
          <rPr>
            <b/>
            <sz val="9"/>
            <color indexed="81"/>
            <rFont val="Tahoma"/>
            <family val="2"/>
          </rPr>
          <t>Author:</t>
        </r>
        <r>
          <rPr>
            <sz val="9"/>
            <color indexed="81"/>
            <rFont val="Tahoma"/>
            <family val="2"/>
          </rPr>
          <t xml:space="preserve">
http://teaching.uncc.edu/learning-resources/articles-books/best-practice/goals-objectives/writing-objectives</t>
        </r>
      </text>
    </comment>
    <comment ref="B3" authorId="0">
      <text>
        <r>
          <rPr>
            <b/>
            <sz val="9"/>
            <color indexed="81"/>
            <rFont val="Tahoma"/>
            <family val="2"/>
          </rPr>
          <t>Author:</t>
        </r>
        <r>
          <rPr>
            <sz val="9"/>
            <color indexed="81"/>
            <rFont val="Tahoma"/>
            <family val="2"/>
          </rPr>
          <t xml:space="preserve">
HN_DayOne_1
HN_Unit_JP-N4</t>
        </r>
      </text>
    </comment>
    <comment ref="B4" authorId="0">
      <text>
        <r>
          <rPr>
            <b/>
            <sz val="9"/>
            <color indexed="81"/>
            <rFont val="Tahoma"/>
            <family val="2"/>
          </rPr>
          <t>Author:</t>
        </r>
        <r>
          <rPr>
            <sz val="9"/>
            <color indexed="81"/>
            <rFont val="Tahoma"/>
            <family val="2"/>
          </rPr>
          <t xml:space="preserve">
HN_FR_Unit_35
HN_FR_35</t>
        </r>
      </text>
    </comment>
    <comment ref="B5" authorId="0">
      <text>
        <r>
          <rPr>
            <b/>
            <sz val="9"/>
            <color indexed="81"/>
            <rFont val="Tahoma"/>
            <family val="2"/>
          </rPr>
          <t>Author:</t>
        </r>
        <r>
          <rPr>
            <sz val="9"/>
            <color indexed="81"/>
            <rFont val="Tahoma"/>
            <family val="2"/>
          </rPr>
          <t xml:space="preserve">
HN_GST_HUT_Java-1</t>
        </r>
      </text>
    </comment>
  </commentList>
</comments>
</file>

<file path=xl/sharedStrings.xml><?xml version="1.0" encoding="utf-8"?>
<sst xmlns="http://schemas.openxmlformats.org/spreadsheetml/2006/main" count="2193" uniqueCount="695">
  <si>
    <t>EmpID</t>
  </si>
  <si>
    <t>National ID</t>
  </si>
  <si>
    <t>Account</t>
  </si>
  <si>
    <t>Name</t>
  </si>
  <si>
    <t>E-mail</t>
  </si>
  <si>
    <t>Phone</t>
  </si>
  <si>
    <t>GPA</t>
  </si>
  <si>
    <t>Personal Info</t>
  </si>
  <si>
    <t>Status</t>
  </si>
  <si>
    <t>Start date</t>
  </si>
  <si>
    <t>End date</t>
  </si>
  <si>
    <t>Final grade</t>
  </si>
  <si>
    <t>Completion level</t>
  </si>
  <si>
    <t>Certificate Provider</t>
  </si>
  <si>
    <t>Certificate Name</t>
  </si>
  <si>
    <t>Certificate Code</t>
  </si>
  <si>
    <t>Note</t>
  </si>
  <si>
    <t>Max score</t>
  </si>
  <si>
    <t>Passing score</t>
  </si>
  <si>
    <t>A+</t>
  </si>
  <si>
    <t>A</t>
  </si>
  <si>
    <t>B</t>
  </si>
  <si>
    <t>C</t>
  </si>
  <si>
    <t>D</t>
  </si>
  <si>
    <t>Bonus/Penalty point</t>
  </si>
  <si>
    <t>Reason</t>
  </si>
  <si>
    <t>Training fee deposit</t>
  </si>
  <si>
    <t>Deposite date</t>
  </si>
  <si>
    <t>Deposit amount</t>
  </si>
  <si>
    <t>Refund amount</t>
  </si>
  <si>
    <t>Refund date</t>
  </si>
  <si>
    <t>Notes for Deposit</t>
  </si>
  <si>
    <t>Training commitments</t>
  </si>
  <si>
    <t>Commited value</t>
  </si>
  <si>
    <t>Commited working duration</t>
  </si>
  <si>
    <t>Notes for Commitments</t>
  </si>
  <si>
    <t>Attendance status</t>
  </si>
  <si>
    <t>Disciplinary point</t>
  </si>
  <si>
    <t>Graduation level</t>
  </si>
  <si>
    <t>Certificate ID</t>
  </si>
  <si>
    <t>Facebook</t>
  </si>
  <si>
    <t>University graduation date</t>
  </si>
  <si>
    <t>Full-time working available date</t>
  </si>
  <si>
    <t>REC interview date</t>
  </si>
  <si>
    <t>REC interview status</t>
  </si>
  <si>
    <t>Final Mark</t>
  </si>
  <si>
    <t>&lt;Concepts, theory&gt;</t>
  </si>
  <si>
    <t>&lt;05 days duration&gt;</t>
  </si>
  <si>
    <t>Overview</t>
  </si>
  <si>
    <t>Trainee general info</t>
  </si>
  <si>
    <t>Topic grades</t>
  </si>
  <si>
    <t>Reward &amp; penalty</t>
  </si>
  <si>
    <t>Finance obligation</t>
  </si>
  <si>
    <t>To manage trainee list (status, in/out)</t>
  </si>
  <si>
    <t>(Or roll-call).</t>
  </si>
  <si>
    <t>Grades by training topics</t>
  </si>
  <si>
    <t>Reward &amp; penalty to trainees</t>
  </si>
  <si>
    <t>Mid-term and final grade marks of trainees</t>
  </si>
  <si>
    <t>Tracking training fee deposit, refunding and training commitments</t>
  </si>
  <si>
    <t>L</t>
  </si>
  <si>
    <t>&lt;Milestone 1&gt;</t>
  </si>
  <si>
    <t>&lt;Milestone 2&gt;</t>
  </si>
  <si>
    <t>Empl. ID</t>
  </si>
  <si>
    <t>Date</t>
  </si>
  <si>
    <t>Milestone</t>
  </si>
  <si>
    <t>Student/ Fresher info</t>
  </si>
  <si>
    <t>Trainee Status</t>
  </si>
  <si>
    <t>Branch</t>
  </si>
  <si>
    <t>Parent department</t>
  </si>
  <si>
    <t>University</t>
  </si>
  <si>
    <t>Faculty</t>
  </si>
  <si>
    <t>Learning time (hrs)</t>
  </si>
  <si>
    <t>Certificate group</t>
  </si>
  <si>
    <t>Certificate sub-group</t>
  </si>
  <si>
    <t>Weighted number</t>
  </si>
  <si>
    <t>&lt;Lesson/Day/Half of Day&gt;</t>
  </si>
  <si>
    <t>Course code</t>
  </si>
  <si>
    <t>Commited working start date</t>
  </si>
  <si>
    <t>Commited working end date</t>
  </si>
  <si>
    <t>Academic mark</t>
  </si>
  <si>
    <t>Level</t>
  </si>
  <si>
    <t>Attendance rate</t>
  </si>
  <si>
    <t>Not-Present times</t>
  </si>
  <si>
    <t>Not-Present without Adv. Information rate</t>
  </si>
  <si>
    <t>An</t>
  </si>
  <si>
    <t>En</t>
  </si>
  <si>
    <t>&lt;Milestone 1&gt; attendance status</t>
  </si>
  <si>
    <t>&lt;Milestone 2&gt; attendance status</t>
  </si>
  <si>
    <t>Final attendance status</t>
  </si>
  <si>
    <t>Absent times</t>
  </si>
  <si>
    <t>&lt;Milestones 2&gt;</t>
  </si>
  <si>
    <t>Final</t>
  </si>
  <si>
    <t>Where:</t>
  </si>
  <si>
    <r>
      <t>Tmark</t>
    </r>
    <r>
      <rPr>
        <vertAlign val="subscript"/>
        <sz val="11"/>
        <color theme="1"/>
        <rFont val="Calibri"/>
        <family val="2"/>
        <scheme val="minor"/>
      </rPr>
      <t>k</t>
    </r>
    <r>
      <rPr>
        <sz val="11"/>
        <color theme="1"/>
        <rFont val="Calibri"/>
        <family val="2"/>
        <scheme val="minor"/>
      </rPr>
      <t xml:space="preserve"> - the mark of k</t>
    </r>
    <r>
      <rPr>
        <vertAlign val="superscript"/>
        <sz val="11"/>
        <color theme="1"/>
        <rFont val="Calibri"/>
        <family val="2"/>
        <scheme val="minor"/>
      </rPr>
      <t>th</t>
    </r>
    <r>
      <rPr>
        <sz val="11"/>
        <color theme="1"/>
        <rFont val="Calibri"/>
        <family val="2"/>
        <scheme val="minor"/>
      </rPr>
      <t xml:space="preserve"> Topic (Là điểm số của Topic thứ k trong số tất cả n Topic của Milestone tương ứng)</t>
    </r>
  </si>
  <si>
    <r>
      <t>TW</t>
    </r>
    <r>
      <rPr>
        <vertAlign val="subscript"/>
        <sz val="11"/>
        <color theme="1"/>
        <rFont val="Calibri"/>
        <family val="2"/>
        <scheme val="minor"/>
      </rPr>
      <t>k</t>
    </r>
    <r>
      <rPr>
        <sz val="11"/>
        <color theme="1"/>
        <rFont val="Calibri"/>
        <family val="2"/>
        <scheme val="minor"/>
      </rPr>
      <t xml:space="preserve"> - the weighted number of k</t>
    </r>
    <r>
      <rPr>
        <vertAlign val="superscript"/>
        <sz val="11"/>
        <color theme="1"/>
        <rFont val="Calibri"/>
        <family val="2"/>
        <scheme val="minor"/>
      </rPr>
      <t>th</t>
    </r>
    <r>
      <rPr>
        <sz val="11"/>
        <color theme="1"/>
        <rFont val="Calibri"/>
        <family val="2"/>
        <scheme val="minor"/>
      </rPr>
      <t xml:space="preserve"> Topic (trọng số của Topic thứ k)</t>
    </r>
  </si>
  <si>
    <r>
      <t>Tmax</t>
    </r>
    <r>
      <rPr>
        <vertAlign val="subscript"/>
        <sz val="11"/>
        <color theme="1"/>
        <rFont val="Calibri"/>
        <family val="2"/>
        <scheme val="minor"/>
      </rPr>
      <t>k</t>
    </r>
    <r>
      <rPr>
        <sz val="11"/>
        <color theme="1"/>
        <rFont val="Calibri"/>
        <family val="2"/>
        <scheme val="minor"/>
      </rPr>
      <t xml:space="preserve"> - the maximum score of k</t>
    </r>
    <r>
      <rPr>
        <vertAlign val="superscript"/>
        <sz val="11"/>
        <color theme="1"/>
        <rFont val="Calibri"/>
        <family val="2"/>
        <scheme val="minor"/>
      </rPr>
      <t>th</t>
    </r>
    <r>
      <rPr>
        <sz val="11"/>
        <color theme="1"/>
        <rFont val="Calibri"/>
        <family val="2"/>
        <scheme val="minor"/>
      </rPr>
      <t xml:space="preserve"> Topic (điểm tối đa của Topic thứ k)</t>
    </r>
  </si>
  <si>
    <t>Nghĩa là lấy tổng các tích số của điểm thực tế của các Topic trong Milestone với trọng số tương ứng của Topic đó, sau đó chia cho tổng các tích số của điểm tối đa của Topic với trọng số tương ứng. Kết quả là tỷ lệ %</t>
  </si>
  <si>
    <t>Forrmula:</t>
  </si>
  <si>
    <t>Range of bonus/penalty point</t>
  </si>
  <si>
    <r>
      <t xml:space="preserve">Total of bonus points for each milestone/the whole course should'nt be over </t>
    </r>
    <r>
      <rPr>
        <b/>
        <sz val="11"/>
        <color theme="1"/>
        <rFont val="Calibri"/>
        <family val="2"/>
        <scheme val="minor"/>
      </rPr>
      <t>Range of bonus/penalty point</t>
    </r>
    <r>
      <rPr>
        <sz val="11"/>
        <color theme="1"/>
        <rFont val="Calibri"/>
        <family val="2"/>
        <scheme val="minor"/>
      </rPr>
      <t xml:space="preserve">. Otherwise, </t>
    </r>
    <r>
      <rPr>
        <b/>
        <sz val="11"/>
        <color theme="1"/>
        <rFont val="Calibri"/>
        <family val="2"/>
        <scheme val="minor"/>
      </rPr>
      <t>Range of bonus/penalty point</t>
    </r>
    <r>
      <rPr>
        <sz val="11"/>
        <color theme="1"/>
        <rFont val="Calibri"/>
        <family val="2"/>
        <scheme val="minor"/>
      </rPr>
      <t xml:space="preserve"> will be taken</t>
    </r>
  </si>
  <si>
    <r>
      <t xml:space="preserve">Total of penalty points for each milestone/the whole course should'nt be under -1 * </t>
    </r>
    <r>
      <rPr>
        <b/>
        <sz val="11"/>
        <color theme="1"/>
        <rFont val="Calibri"/>
        <family val="2"/>
        <scheme val="minor"/>
      </rPr>
      <t>Range of bonus/penalty point</t>
    </r>
    <r>
      <rPr>
        <sz val="11"/>
        <color theme="1"/>
        <rFont val="Calibri"/>
        <family val="2"/>
        <scheme val="minor"/>
      </rPr>
      <t xml:space="preserve">. Otherwise, -1 * </t>
    </r>
    <r>
      <rPr>
        <b/>
        <sz val="11"/>
        <color theme="1"/>
        <rFont val="Calibri"/>
        <family val="2"/>
        <scheme val="minor"/>
      </rPr>
      <t>Range of bonus/penalty point</t>
    </r>
    <r>
      <rPr>
        <sz val="11"/>
        <color theme="1"/>
        <rFont val="Calibri"/>
        <family val="2"/>
        <scheme val="minor"/>
      </rPr>
      <t xml:space="preserve"> will be taken</t>
    </r>
  </si>
  <si>
    <t>The result in in percent style</t>
  </si>
  <si>
    <t>If Absent time + Not present time = 0, Disciplinary point = 100%</t>
  </si>
  <si>
    <t>If 0 &lt; Not present time/Number of attendance check times &lt; 5%, Disciplinary point = 80%</t>
  </si>
  <si>
    <t>If 5% &lt;= Not present time/Number of attendance check times &lt; 30%, Disciplinary point = 60%</t>
  </si>
  <si>
    <t>If 30% &lt;= Not present time/Number of attendance check times &lt; 50%, Disciplinary point = 40%</t>
  </si>
  <si>
    <t>If Not present time/Number of attendance check times &gt;= 50% and Not-Present without Adv. Information rate &lt;20%, Disciplinary point = 20%</t>
  </si>
  <si>
    <t>Otherwise Disciplinary point = 0%</t>
  </si>
  <si>
    <t>Total of Academy mark (Topic average mark) and Disciplinary point makes 100% of GPA, where Academy mark takes 70% and Disciplinary - 30%</t>
  </si>
  <si>
    <t>GPA &gt;100%</t>
  </si>
  <si>
    <t>GPA &gt; 90%</t>
  </si>
  <si>
    <t>GPA &gt;= 75%</t>
  </si>
  <si>
    <t>GPA &gt;= 60%</t>
  </si>
  <si>
    <t>Other</t>
  </si>
  <si>
    <t>Bonus/Penaly point adds up to 10% or substracts up to 10% * Penalty weighted number from the above result</t>
  </si>
  <si>
    <t>The result is in percent style</t>
  </si>
  <si>
    <t>Bonus/Penalty point calculation rule (in formulas of GPA sheet)</t>
  </si>
  <si>
    <t>Disciplinary point calculation rule (in forrmulas of Attendance status sheet)</t>
  </si>
  <si>
    <t>Academy mark calculation rule for Milestone (in formulas of Topic mark sheet)</t>
  </si>
  <si>
    <t>GPA calculation rule (in formulas of GPA sheet)</t>
  </si>
  <si>
    <t>Completion level (in formulas of GPA sheet)</t>
  </si>
  <si>
    <t>RECORD OF CHANGES</t>
  </si>
  <si>
    <t>Changed ítems</t>
  </si>
  <si>
    <t>Version</t>
  </si>
  <si>
    <t>Description</t>
  </si>
  <si>
    <t xml:space="preserve">This template is applied for all training events, including courses, exams, seminars, certificate support. </t>
  </si>
  <si>
    <t>The template consists of the following sheets:</t>
  </si>
  <si>
    <t>Parameters</t>
  </si>
  <si>
    <t>Parameters &amp; rules of mark/point/GPA calculation</t>
  </si>
  <si>
    <t xml:space="preserve">Hereunder is detail guideline for data entering to the template sheets. </t>
  </si>
  <si>
    <t>In every sheets, please enter data in white cells only. The others are static parts of the template or contain formulas.</t>
  </si>
  <si>
    <t>(The following table is copied from Training database structure guideline)</t>
  </si>
  <si>
    <t>Trainee list with enrollment, in/out status, training result briefing</t>
  </si>
  <si>
    <t>Fsofter employee id</t>
  </si>
  <si>
    <t>= N/A</t>
  </si>
  <si>
    <t>Chứng minh thư</t>
  </si>
  <si>
    <t>Fsofter e-mail account</t>
  </si>
  <si>
    <t>= GST account</t>
  </si>
  <si>
    <t xml:space="preserve">Fsofter's branch, Non-Fsofter company </t>
  </si>
  <si>
    <t xml:space="preserve">Fsofter's department, Non-Fsofter department </t>
  </si>
  <si>
    <t>Student/Fresher info</t>
  </si>
  <si>
    <t>Student: University</t>
  </si>
  <si>
    <t>University Code</t>
  </si>
  <si>
    <t>Student: Faculty</t>
  </si>
  <si>
    <t>For students, fresher</t>
  </si>
  <si>
    <t>For students, Facebook Group URL</t>
  </si>
  <si>
    <t>= GST Facebook Group URL</t>
  </si>
  <si>
    <t>Trainee status</t>
  </si>
  <si>
    <t>Active/Drop-out/Deferred/Passed/Failed</t>
  </si>
  <si>
    <t>Drop-out/Passed/Failed</t>
  </si>
  <si>
    <t>Active/Drop-out</t>
  </si>
  <si>
    <t>Test date</t>
  </si>
  <si>
    <t>Actual learning time of the trainee</t>
  </si>
  <si>
    <t>GPA of the whole course, exam score …</t>
  </si>
  <si>
    <t>Test score</t>
  </si>
  <si>
    <t>Exam mark</t>
  </si>
  <si>
    <t>A, B, C, … or Excellent, Fair, etc.</t>
  </si>
  <si>
    <t>For foreign language certificates, enter here the related languge level as defined by FSOFT rule</t>
  </si>
  <si>
    <t>For foreign language exam, enter here the related languge level as defined by FSOFT rule</t>
  </si>
  <si>
    <t>For Certificate exam taker</t>
  </si>
  <si>
    <t>from Course grade book, Trainee general info</t>
  </si>
  <si>
    <t>Date of interview by FSOFT Recruitment/FSU</t>
  </si>
  <si>
    <t>Passed/Failed</t>
  </si>
  <si>
    <t>Attendance check for trainees</t>
  </si>
  <si>
    <t>The sheet is unused</t>
  </si>
  <si>
    <t>May be used to record the status of a testee in several batches of the exam</t>
  </si>
  <si>
    <t>P/A/L/E (Present, Absent, Late come, Early leave), An, Ln, En (Absent, Late come, Early leave but NOT informing the training team in advance)</t>
  </si>
  <si>
    <t>&lt;Milestones&gt;</t>
  </si>
  <si>
    <t>Number/rate of absent times, not-present times, not-present times without advance informing for each milestone</t>
  </si>
  <si>
    <t>&lt;End of Milestones&gt;</t>
  </si>
  <si>
    <t>Auto-calculated based on the milestone attendance rate</t>
  </si>
  <si>
    <t>Final attendance rate</t>
  </si>
  <si>
    <t>Number/rate of absent times, not-present times, not-present times without advance informing for the whole course</t>
  </si>
  <si>
    <t>Auto-calculated based on the final attendance rate</t>
  </si>
  <si>
    <t>Topic marks</t>
  </si>
  <si>
    <t>Trainees' marks by training topics</t>
  </si>
  <si>
    <t>&lt;Topic&gt;</t>
  </si>
  <si>
    <t>Test #</t>
  </si>
  <si>
    <t>Can state weighted number for each of topic/test here</t>
  </si>
  <si>
    <t>&lt;…&gt;</t>
  </si>
  <si>
    <t>&lt;Add more columns if needed&gt;</t>
  </si>
  <si>
    <t>Average mark</t>
  </si>
  <si>
    <t>Weighted average of topic marks in each milestone</t>
  </si>
  <si>
    <t>Weighted average of topic marks in the course</t>
  </si>
  <si>
    <t>Trainees' reward &amp; penalty log</t>
  </si>
  <si>
    <t>Can log here reward/penalty for certificate test takers, but you can make use Trainee general info sheet, Note column for that</t>
  </si>
  <si>
    <t>Can log here reward/penalty for testees, but you can make use Trainee general info sheet, Note column for that</t>
  </si>
  <si>
    <t>Can log here reward/penalty for attendees, but you can make use Trainee general info sheet, Note column for that</t>
  </si>
  <si>
    <t>To add to milestone/final checkpoint/evaluation point of the trainee</t>
  </si>
  <si>
    <t>The bonus/penalty point is included to which milestone of the training event</t>
  </si>
  <si>
    <t>Grade point average of trainees at course miletones and at the end of course</t>
  </si>
  <si>
    <t>&lt;Milestone&gt;</t>
  </si>
  <si>
    <t>Auto-calculated from Attendance rate</t>
  </si>
  <si>
    <t>Weighted average of all topic marks</t>
  </si>
  <si>
    <t>Calculated on basis of Disciplinary point, Academic mark and +/- bonus/penalty point in the milestone if any</t>
  </si>
  <si>
    <t>&lt;end of Milestone&gt;</t>
  </si>
  <si>
    <t>A/B/C/D</t>
  </si>
  <si>
    <t>Auto-calculated on basis of Disciplinary point, GPA and +/- bonus/penalty point in the milestone if any</t>
  </si>
  <si>
    <t>GST certificate id</t>
  </si>
  <si>
    <t>Trainees' training commitments required by the course
Not applied for pre-employment courses</t>
  </si>
  <si>
    <t>The sheet is unused for CampusLink</t>
  </si>
  <si>
    <t>When trainees have to pay ahead a part or the whole training fee (estimated expense per trainee)</t>
  </si>
  <si>
    <t>Paid amount</t>
  </si>
  <si>
    <t>The amount trainee get back from FSOFT if the training fee is sponsored by FSOFT</t>
  </si>
  <si>
    <t>Training fee value, which the training commitment is based on</t>
  </si>
  <si>
    <t>Sheet</t>
  </si>
  <si>
    <t>Section</t>
  </si>
  <si>
    <t>Column</t>
  </si>
  <si>
    <t>Usage for CampusLink</t>
  </si>
  <si>
    <t xml:space="preserve">Usage for Certificate support </t>
  </si>
  <si>
    <t>Usage for Exam</t>
  </si>
  <si>
    <t>Usage for Event (club, seminar, workshop)</t>
  </si>
  <si>
    <t>Usage for Outside courses</t>
  </si>
  <si>
    <t>Bonus</t>
  </si>
  <si>
    <t>Penalty</t>
  </si>
  <si>
    <r>
      <t>Bonus point = Min(</t>
    </r>
    <r>
      <rPr>
        <b/>
        <sz val="11"/>
        <color theme="1"/>
        <rFont val="Calibri"/>
        <family val="2"/>
        <scheme val="minor"/>
      </rPr>
      <t>Range of bonus/penalty point</t>
    </r>
    <r>
      <rPr>
        <sz val="11"/>
        <color theme="1"/>
        <rFont val="Calibri"/>
        <family val="2"/>
        <scheme val="minor"/>
      </rPr>
      <t xml:space="preserve">, total of penalty points of milestone/course)/ </t>
    </r>
    <r>
      <rPr>
        <b/>
        <sz val="11"/>
        <color theme="1"/>
        <rFont val="Calibri"/>
        <family val="2"/>
        <scheme val="minor"/>
      </rPr>
      <t>Range of bonus/penalty point</t>
    </r>
  </si>
  <si>
    <r>
      <t>Penalty point = Max(</t>
    </r>
    <r>
      <rPr>
        <b/>
        <sz val="11"/>
        <color theme="1"/>
        <rFont val="Calibri"/>
        <family val="2"/>
        <scheme val="minor"/>
      </rPr>
      <t>Range of bonus/penalty point * (-1)</t>
    </r>
    <r>
      <rPr>
        <sz val="11"/>
        <color theme="1"/>
        <rFont val="Calibri"/>
        <family val="2"/>
        <scheme val="minor"/>
      </rPr>
      <t>, total of penalty points of milestone/course)/</t>
    </r>
    <r>
      <rPr>
        <b/>
        <sz val="11"/>
        <color theme="1"/>
        <rFont val="Calibri"/>
        <family val="2"/>
        <scheme val="minor"/>
      </rPr>
      <t xml:space="preserve"> Range of bonus/penalty point</t>
    </r>
  </si>
  <si>
    <t>Ref.ClassCode</t>
  </si>
  <si>
    <t>Ref.Attendee</t>
  </si>
  <si>
    <t>Ref.Neccessity</t>
  </si>
  <si>
    <t>Ref.Scope</t>
  </si>
  <si>
    <t>Ref.Subject</t>
  </si>
  <si>
    <t>Ref.Lang, Ref.IT</t>
  </si>
  <si>
    <t>Ref.Format</t>
  </si>
  <si>
    <t>Ref.Delivery</t>
  </si>
  <si>
    <t>Ref.Outcome</t>
  </si>
  <si>
    <t>Ref.TrainingNeed</t>
  </si>
  <si>
    <t>Ref.Trainer</t>
  </si>
  <si>
    <t>Ref.TrainingContribution</t>
  </si>
  <si>
    <t>Ref.TraineeStatus</t>
  </si>
  <si>
    <t>Ref.Admission</t>
  </si>
  <si>
    <t>Ref.RegType</t>
  </si>
  <si>
    <t>Ref.ProjectCode</t>
  </si>
  <si>
    <t>Category</t>
  </si>
  <si>
    <t>Class coding convention</t>
  </si>
  <si>
    <t>Attendee type</t>
  </si>
  <si>
    <t>Abbr</t>
  </si>
  <si>
    <t>Neccessity</t>
  </si>
  <si>
    <t>Scope</t>
  </si>
  <si>
    <t>Subject type</t>
  </si>
  <si>
    <t>Sub-subject</t>
  </si>
  <si>
    <t>Format</t>
  </si>
  <si>
    <t>Delivery type</t>
  </si>
  <si>
    <t>Outcome type</t>
  </si>
  <si>
    <t>Training need type</t>
  </si>
  <si>
    <t>Trainer type</t>
  </si>
  <si>
    <t>Trainer contribution type</t>
  </si>
  <si>
    <t>Abr</t>
  </si>
  <si>
    <t>Admission status</t>
  </si>
  <si>
    <t>Registration type</t>
  </si>
  <si>
    <t>Project code</t>
  </si>
  <si>
    <t>Internal</t>
  </si>
  <si>
    <t>&lt;Location&gt;_&lt;Scope: empty (Fsoft), Unit&gt;_&lt;Class short name&gt;&lt;#&gt;</t>
  </si>
  <si>
    <t>Employee</t>
  </si>
  <si>
    <t>EM</t>
  </si>
  <si>
    <t>Học viên là nhân viên</t>
  </si>
  <si>
    <t>Mandatory</t>
  </si>
  <si>
    <t>M</t>
  </si>
  <si>
    <t>Chương trình bắt buộc</t>
  </si>
  <si>
    <t>Company</t>
  </si>
  <si>
    <t>FS</t>
  </si>
  <si>
    <t>Phạm vi áp dụng toàn công ty</t>
  </si>
  <si>
    <t xml:space="preserve">Organizational overview &amp; culture </t>
  </si>
  <si>
    <t>Orientation</t>
  </si>
  <si>
    <t>Văn hóa, hiểu biết về công ty, orientation</t>
  </si>
  <si>
    <t>English</t>
  </si>
  <si>
    <t>EN</t>
  </si>
  <si>
    <t>Foreign language</t>
  </si>
  <si>
    <t>Online</t>
  </si>
  <si>
    <t>Onl</t>
  </si>
  <si>
    <t>(Khóa học) online</t>
  </si>
  <si>
    <t>Class</t>
  </si>
  <si>
    <t>Cls</t>
  </si>
  <si>
    <t>Tổ chức dạng lớp học, khóa học, có bài giảng</t>
  </si>
  <si>
    <t>Knowledge</t>
  </si>
  <si>
    <t>Bloom-1</t>
  </si>
  <si>
    <t>Biết định nghĩa, khái niệm, không cần hiểu sâu</t>
  </si>
  <si>
    <t>Technical</t>
  </si>
  <si>
    <t>Tech</t>
  </si>
  <si>
    <t>Kỹ năng làm việc liên quan đến công nghệ, kỹ thuật, quy trình
Kỹ năng nghề nghiệp, chuyên ngành, ngành nghề kinh doanh
Chứng chỉ công nghệ, nghề nghiệp, chuyên môn</t>
  </si>
  <si>
    <t>Staff</t>
  </si>
  <si>
    <t>GV cơ hữu</t>
  </si>
  <si>
    <t>Lecture</t>
  </si>
  <si>
    <t>Giảng dạy</t>
  </si>
  <si>
    <t>Active</t>
  </si>
  <si>
    <t>Đang học</t>
  </si>
  <si>
    <t>Unregistered</t>
  </si>
  <si>
    <t>Hủy đăng ký</t>
  </si>
  <si>
    <t>Normal</t>
  </si>
  <si>
    <t>Thông thường</t>
  </si>
  <si>
    <t>CTC_BizTrip</t>
  </si>
  <si>
    <t>CTC biz trips</t>
  </si>
  <si>
    <t>Fresher</t>
  </si>
  <si>
    <t>&lt;Location&gt;_FR_&lt;Scope: empty (Fsoft), Unit&gt;_&lt;Class short name&gt;&lt;#&gt;</t>
  </si>
  <si>
    <t>FR</t>
  </si>
  <si>
    <t>Optional</t>
  </si>
  <si>
    <t>O</t>
  </si>
  <si>
    <t>Tùy chọn</t>
  </si>
  <si>
    <t>Unit</t>
  </si>
  <si>
    <t>Phạm vi đơn vị</t>
  </si>
  <si>
    <t>Company process</t>
  </si>
  <si>
    <t>FS-proc</t>
  </si>
  <si>
    <t>Quy trình làm việc của công ty</t>
  </si>
  <si>
    <t>Japanese</t>
  </si>
  <si>
    <t>JP</t>
  </si>
  <si>
    <t>Offline</t>
  </si>
  <si>
    <t>Off</t>
  </si>
  <si>
    <t>(Khóa học) truyền thống</t>
  </si>
  <si>
    <t>Seminar</t>
  </si>
  <si>
    <t>Event</t>
  </si>
  <si>
    <t>Tổ chức đào tạo dưới dạng seminar, workshop</t>
  </si>
  <si>
    <t>Comprehension</t>
  </si>
  <si>
    <t>Bloom-2</t>
  </si>
  <si>
    <t>Hiểu kiến thức, diễn giải, tổng hợp được thông tin liên quan đến nội dung được đào tạo</t>
  </si>
  <si>
    <t>Organization</t>
  </si>
  <si>
    <t>Org</t>
  </si>
  <si>
    <t>Hiểu biết về văn hóa và quy trình riêng của công ty</t>
  </si>
  <si>
    <t>Int</t>
  </si>
  <si>
    <t>GV nội bộ</t>
  </si>
  <si>
    <t>Create/Update coursewares</t>
  </si>
  <si>
    <t>Create CW</t>
  </si>
  <si>
    <t>Viết tài liệu đào tạo</t>
  </si>
  <si>
    <t>Drop-out</t>
  </si>
  <si>
    <t>Bỏ học</t>
  </si>
  <si>
    <t>Rejected</t>
  </si>
  <si>
    <t>Không được nhận vào học</t>
  </si>
  <si>
    <t>Discontinued</t>
  </si>
  <si>
    <t>Học lại sau bảo lưu</t>
  </si>
  <si>
    <t>CTC_PartTime</t>
  </si>
  <si>
    <t>Chi phí CTV, HĐ Dịch vụ</t>
  </si>
  <si>
    <t>Student</t>
  </si>
  <si>
    <t>&lt;Location&gt;_GST_&lt;University code&gt;_&lt;Class short name&gt;&lt;#&gt;</t>
  </si>
  <si>
    <t>ST</t>
  </si>
  <si>
    <t>Outside</t>
  </si>
  <si>
    <t>Out</t>
  </si>
  <si>
    <t>Bên ngoài công ty</t>
  </si>
  <si>
    <t>Standard process</t>
  </si>
  <si>
    <t>Std-proc</t>
  </si>
  <si>
    <t>Quy trình chuẩn</t>
  </si>
  <si>
    <t>German</t>
  </si>
  <si>
    <t>GE</t>
  </si>
  <si>
    <t>Blended</t>
  </si>
  <si>
    <t>Ble</t>
  </si>
  <si>
    <t>(Khóa học) kết hợp online và truyền thống</t>
  </si>
  <si>
    <t>Exam</t>
  </si>
  <si>
    <t>Exm</t>
  </si>
  <si>
    <t>Tổ chức thi của công ty</t>
  </si>
  <si>
    <t>Application</t>
  </si>
  <si>
    <t>Bloom-3</t>
  </si>
  <si>
    <t>Vận dụng kiến thức đã học vào hoàn cảnh cụ thể</t>
  </si>
  <si>
    <t>Contextual</t>
  </si>
  <si>
    <t>Cont</t>
  </si>
  <si>
    <t>Các kỹ năng xã hội, ứng xử, giao tiếp, ngôn ngữ,làm việc với con người phù hợp môi trường (tại công ty và ngoài xã hội)</t>
  </si>
  <si>
    <t>External</t>
  </si>
  <si>
    <t>Ext</t>
  </si>
  <si>
    <t>GV thuê ngoài</t>
  </si>
  <si>
    <t>Review course wares</t>
  </si>
  <si>
    <t>Review CW</t>
  </si>
  <si>
    <t>Review tài liệu đào tạo</t>
  </si>
  <si>
    <t>Deferred</t>
  </si>
  <si>
    <t>Bảo lưu</t>
  </si>
  <si>
    <t>Enrolled</t>
  </si>
  <si>
    <t>Chấp nhận vào học</t>
  </si>
  <si>
    <t>Audit</t>
  </si>
  <si>
    <t>Dự thính</t>
  </si>
  <si>
    <t>CTC_Training_Logistic</t>
  </si>
  <si>
    <t>Chi phí văn phòng (theo chỗ ngồi), điện nước chung của CTC phục vụ đào tạo</t>
  </si>
  <si>
    <t>IT Technical</t>
  </si>
  <si>
    <t>IT-Tech</t>
  </si>
  <si>
    <t>Kỹ thuật IT</t>
  </si>
  <si>
    <t>Others</t>
  </si>
  <si>
    <t>Contest</t>
  </si>
  <si>
    <t>Thi đấu, đố vui có thưởng v..v</t>
  </si>
  <si>
    <t>Analysis</t>
  </si>
  <si>
    <t>Bloom-4</t>
  </si>
  <si>
    <t>Phân tích được cấu trúc của nội dung được học, nhận diện các thành phần cơ bản và phân tích mối quan hệ giữa chúng</t>
  </si>
  <si>
    <t>Mark</t>
  </si>
  <si>
    <t>Chấm điểm</t>
  </si>
  <si>
    <t>Passed</t>
  </si>
  <si>
    <t>Tốt nghiệp</t>
  </si>
  <si>
    <t>CTC_Training_Award</t>
  </si>
  <si>
    <t>Chi phí khen thưởng, quà tặng lớp học, thi. Định mức theo khóa học, kỳ thi. Mua hiện vật qua Admin</t>
  </si>
  <si>
    <t>Non-IT Technical</t>
  </si>
  <si>
    <t>NonIT-Tech</t>
  </si>
  <si>
    <t>Kỹ thuật về các ngành nghề khác</t>
  </si>
  <si>
    <t>Java</t>
  </si>
  <si>
    <t>Certificate</t>
  </si>
  <si>
    <t>Cert</t>
  </si>
  <si>
    <t>Lấy chứng chỉ quốc tế/chứng chỉ nghề nghiệp do nhà cung cấp/đánh giá chuyên nghiệp cấp</t>
  </si>
  <si>
    <t>Synthesis</t>
  </si>
  <si>
    <t>Bloom-5</t>
  </si>
  <si>
    <t>Tổ hợp các thành phần của kiến thức đã học thành giải pháp/quy trình/biện pháp ứng dụng mới</t>
  </si>
  <si>
    <t>Support/Guide</t>
  </si>
  <si>
    <t>Guide</t>
  </si>
  <si>
    <t>Hướng dẫn</t>
  </si>
  <si>
    <t>Failed</t>
  </si>
  <si>
    <t>Không tốt nghiệp</t>
  </si>
  <si>
    <t>CTC_Internal_Orientation</t>
  </si>
  <si>
    <t>Chi phí đào tạo nhân viên - DayOne, Fsoft Value, đào tạo các nội dung yêu cầu từ FPT về hiểu biết tập đoàn</t>
  </si>
  <si>
    <t>Lang</t>
  </si>
  <si>
    <t>Ngoại ngữ/ngôn ngữ</t>
  </si>
  <si>
    <t>.NET</t>
  </si>
  <si>
    <t>Club</t>
  </si>
  <si>
    <t>Clb</t>
  </si>
  <si>
    <t>Evaluation</t>
  </si>
  <si>
    <t>Bloom-6</t>
  </si>
  <si>
    <t>So sánh, tranh luận, bảo vệ và phản bác các vấn đề liên quan đến nội dung kiến thức được đào tạo</t>
  </si>
  <si>
    <t>Interview</t>
  </si>
  <si>
    <t>Phỏng vấn</t>
  </si>
  <si>
    <t>CTC_Internal_FS process</t>
  </si>
  <si>
    <t>Chi phí đào tạo nhân viên - ISMS, QA Initial, SPD, SPA, sử dụng tool của FSOFT …</t>
  </si>
  <si>
    <t>Softskill</t>
  </si>
  <si>
    <t>SS</t>
  </si>
  <si>
    <t>Kỹ năng mềm</t>
  </si>
  <si>
    <t>C/C++</t>
  </si>
  <si>
    <t>OJT</t>
  </si>
  <si>
    <t>On the job training</t>
  </si>
  <si>
    <t>CTC_Internal_Lang_EN_Course</t>
  </si>
  <si>
    <t>Chi phí khóa đào tạo nhân viên - English</t>
  </si>
  <si>
    <t>Management</t>
  </si>
  <si>
    <t>Mgmt</t>
  </si>
  <si>
    <t>Kỹ năng quản lý</t>
  </si>
  <si>
    <t>Embedded</t>
  </si>
  <si>
    <t>Các loại hình tổ chức khác (tham quan học tập)</t>
  </si>
  <si>
    <t>CTC_Internal_Lang_EN_Event</t>
  </si>
  <si>
    <t>Chi phí seminar, workshop, club, exam, contest - English</t>
  </si>
  <si>
    <t>iOS</t>
  </si>
  <si>
    <t>CTC_Internal_Lang_EN_Certificate</t>
  </si>
  <si>
    <t>Chi phí certificate - English</t>
  </si>
  <si>
    <t>Android</t>
  </si>
  <si>
    <t>CTC_Internal_Lang_JP_Course</t>
  </si>
  <si>
    <t>Chi phí đào tạo nhân viên - JPN</t>
  </si>
  <si>
    <t>VB</t>
  </si>
  <si>
    <t>CTC_Internal_Lang_JP_Event</t>
  </si>
  <si>
    <t>Chi phí seminar, workshop, club, exam, contest - JPN</t>
  </si>
  <si>
    <t>PHP</t>
  </si>
  <si>
    <t>CTC_Internal_Lang_JP_Certificate</t>
  </si>
  <si>
    <t>Chi phí certificate - JPN</t>
  </si>
  <si>
    <t>COBOL</t>
  </si>
  <si>
    <t>CTC_Internal_Lang_GE_Course</t>
  </si>
  <si>
    <t>Chi phí đào tạo nhân viên - German</t>
  </si>
  <si>
    <t>Cloud</t>
  </si>
  <si>
    <t>CTC_Internal_Lang_GE_Event</t>
  </si>
  <si>
    <t>Chi phí seminar, workshop, club, exam, contest - German</t>
  </si>
  <si>
    <t>CAD</t>
  </si>
  <si>
    <t>CTC_Internal_Lang_GE_Certificate</t>
  </si>
  <si>
    <t>Chi phí certificate - German</t>
  </si>
  <si>
    <t>CAE</t>
  </si>
  <si>
    <t>CTC_Internal_Management_Course</t>
  </si>
  <si>
    <t>Chi phí khóa đào tạo managers, PM</t>
  </si>
  <si>
    <t>IT General</t>
  </si>
  <si>
    <t>CTC_Internal_Management_Event</t>
  </si>
  <si>
    <t>Chi phí seminar, workshop, club, exam, contest - đào tạo managers, PM</t>
  </si>
  <si>
    <t>CTC_Internal_Management_Certificate</t>
  </si>
  <si>
    <t>Chi phí certificate - management, PM</t>
  </si>
  <si>
    <t>CTC_Internal_Process_Course</t>
  </si>
  <si>
    <t>Chi phí khóa đào tạo nhân viên - standard process: CMMI, Scrum, ISO, v..v</t>
  </si>
  <si>
    <t>CTC_Internal_Process_Event</t>
  </si>
  <si>
    <t>Chi phí seminar, workshop, club, exam, contest - standard process: CMMI, Scrum, ISO, v..v</t>
  </si>
  <si>
    <t>CTC_Internal_Process_Certificate</t>
  </si>
  <si>
    <t>Chi phí certificate - standard process: CMMI, Scrum, ISO, v..v</t>
  </si>
  <si>
    <t>CTC_Internal_Softskill_Course</t>
  </si>
  <si>
    <t>Chi phí khóa đào tạo nhân viên - Softskills</t>
  </si>
  <si>
    <t>CTC_Internal_Softskill_Event</t>
  </si>
  <si>
    <t>Chi phí seminar, workshop, club, exam, contest - Softskills</t>
  </si>
  <si>
    <t>CTC_Internal_Softskill_Certificate</t>
  </si>
  <si>
    <t>Chi phí certificate - Softskills</t>
  </si>
  <si>
    <t>CTC_Internal_ITTech_Course</t>
  </si>
  <si>
    <t>Chi phí khóa đào tạo nhân viên - Công nghệ IT</t>
  </si>
  <si>
    <t>CTC_Internal_ITTech_Event</t>
  </si>
  <si>
    <t>Chi phí seminar, workshop, club, exam, contest - Công nghệ IT</t>
  </si>
  <si>
    <t>CTC_Internal_ITTech_Certificate</t>
  </si>
  <si>
    <t>Chi phí certificate - Công nghệ IT</t>
  </si>
  <si>
    <t>CTC_Internal_NonITTech_Course</t>
  </si>
  <si>
    <t>Chi phí khóa đào tạo nhân viên - Kỹ năng chuyên môn ngoài IT (tài chính, nhân sự, công đoàn, luật)</t>
  </si>
  <si>
    <t>CTC_Internal_NonITTech_Event</t>
  </si>
  <si>
    <t>Chi phí seminar, workshop, club, exam, contest - Kỹ năng chuyên môn ngoài IT (tài chính, nhân sự, công đoàn, luật)</t>
  </si>
  <si>
    <t>CTC_Internal_NonITTech_Certificate</t>
  </si>
  <si>
    <t>Chi phí certificate - Kỹ năng chuyên môn ngoài IT (tài chính, nhân sự, công đoàn, luật)</t>
  </si>
  <si>
    <t>CTC_Capability_Content</t>
  </si>
  <si>
    <t>Phát triển nội dung đào tạo, thiết kế chương trình</t>
  </si>
  <si>
    <t>CTC_Project_SA</t>
  </si>
  <si>
    <t>Chi phí các project đặc biệt của CTC cần theo dõi riêng</t>
  </si>
  <si>
    <t>CTC_Capability_Trainer</t>
  </si>
  <si>
    <t>Phát triển , đào tạo giảng viên, tôn vinh 20/11</t>
  </si>
  <si>
    <t>CTC_Capability_Platform</t>
  </si>
  <si>
    <t>e-Learning platform, LMS tool expense</t>
  </si>
  <si>
    <t>CTC_Project_FOL</t>
  </si>
  <si>
    <t>CTC_Project_ADP</t>
  </si>
  <si>
    <t>CTC_fresher_allowance</t>
  </si>
  <si>
    <t>Phụ cấp đào tạo fresher</t>
  </si>
  <si>
    <t>CTC_fresher_training</t>
  </si>
  <si>
    <t>Chi phí giảng dạy fresher</t>
  </si>
  <si>
    <t>CTC_Specific_fresher_allowance</t>
  </si>
  <si>
    <t>Phụ cấp đào tạo specific fresher theo yêu cầu của FSU</t>
  </si>
  <si>
    <t>CTC_Specific_fresher_training</t>
  </si>
  <si>
    <t>Chi phí giảng dạy specific fresher theo yêu cầu của FSU</t>
  </si>
  <si>
    <t>CTC_Specific_fresher_Training_Award</t>
  </si>
  <si>
    <t>Chi phí phần thưởng các lớp specific fresher theo yêu cầu của FSU</t>
  </si>
  <si>
    <t>CTC_FU</t>
  </si>
  <si>
    <t>Chi phí hợp tác đào tạo cho FU</t>
  </si>
  <si>
    <t>CTC_Uni</t>
  </si>
  <si>
    <t>Chi phí hợp tác đào tạo cho các trường đại học, đào tạo sinh viên thực tập</t>
  </si>
  <si>
    <t>Reference</t>
  </si>
  <si>
    <t>Copied from Training Reference data for drop-down lists in this templace. 
The sheet contains Ref.xxx names that are pre-defined in the original Training reference data file. After being copied (copy the entire sheet), those names are avalable in this template also.
Many cells in this template have data validation rules referring those names
To replace Reference sheet of this template in case of Training reference data change, need to remove the exist one from this file, then delete all the names in this template now referring to "#REF". After that finally copy the new sheet from the new Training reference data file. The data validation rules will be refer to the new Reference sheet</t>
  </si>
  <si>
    <t>Code</t>
  </si>
  <si>
    <t>Meaning</t>
  </si>
  <si>
    <t>P</t>
  </si>
  <si>
    <t>E</t>
  </si>
  <si>
    <t>Ln</t>
  </si>
  <si>
    <t>Absent</t>
  </si>
  <si>
    <t>Late come</t>
  </si>
  <si>
    <t>Early leave</t>
  </si>
  <si>
    <t>Present</t>
  </si>
  <si>
    <t>Absent, but NOT informing the training team in advance</t>
  </si>
  <si>
    <t>Late come, but NOT informing the training team in advance</t>
  </si>
  <si>
    <t>Early leave, but NOT informing the training team in advance</t>
  </si>
  <si>
    <t>Nguyễn Duy Linh</t>
  </si>
  <si>
    <t>Đặng Ngọc Tuấn Anh</t>
  </si>
  <si>
    <t>Văn Quốc Phát</t>
  </si>
  <si>
    <t>Nguyễn Đăng Kiên</t>
  </si>
  <si>
    <t>Thái Đình Hưng</t>
  </si>
  <si>
    <t>Lê Vĩnh Trọng</t>
  </si>
  <si>
    <t>Phan Thất Bảo</t>
  </si>
  <si>
    <t>Phạm Hồng Dương</t>
  </si>
  <si>
    <t xml:space="preserve">LinhND21 </t>
  </si>
  <si>
    <t xml:space="preserve">AnhDNT </t>
  </si>
  <si>
    <t xml:space="preserve">PhatVQ </t>
  </si>
  <si>
    <t xml:space="preserve">KienND9 </t>
  </si>
  <si>
    <t xml:space="preserve">HungTD9 </t>
  </si>
  <si>
    <t xml:space="preserve">TrongLV2 </t>
  </si>
  <si>
    <t xml:space="preserve">BaoPT1 </t>
  </si>
  <si>
    <t>DuongPH1</t>
  </si>
  <si>
    <t>FSO HCM</t>
  </si>
  <si>
    <t>Ngày nghĩ</t>
  </si>
  <si>
    <t>Lý do</t>
  </si>
  <si>
    <t xml:space="preserve">Đi học </t>
  </si>
  <si>
    <t>Khám NVQS</t>
  </si>
  <si>
    <t>00112853</t>
  </si>
  <si>
    <t>00112829</t>
  </si>
  <si>
    <t>00112825</t>
  </si>
  <si>
    <t xml:space="preserve">00112814 </t>
  </si>
  <si>
    <t>00112755</t>
  </si>
  <si>
    <t>00112754</t>
  </si>
  <si>
    <t>00112732</t>
  </si>
  <si>
    <t>20/11</t>
  </si>
  <si>
    <t>Về quê</t>
  </si>
  <si>
    <t>Milestone 2</t>
  </si>
  <si>
    <t>Milestone 1</t>
  </si>
  <si>
    <t>RnD</t>
  </si>
  <si>
    <t>CnU</t>
  </si>
  <si>
    <t>SQL</t>
  </si>
  <si>
    <t>Java Basic</t>
  </si>
  <si>
    <t>Advanced Java</t>
  </si>
  <si>
    <t>Mock project</t>
  </si>
  <si>
    <t>00118276</t>
  </si>
  <si>
    <t>00118279</t>
  </si>
  <si>
    <t>00118282</t>
  </si>
  <si>
    <t>00118283</t>
  </si>
  <si>
    <t>00118284</t>
  </si>
  <si>
    <t>00118285</t>
  </si>
  <si>
    <t>00118286</t>
  </si>
  <si>
    <t>00118287</t>
  </si>
  <si>
    <t>00118288</t>
  </si>
  <si>
    <t>00118289</t>
  </si>
  <si>
    <t>00118290</t>
  </si>
  <si>
    <t>00118309</t>
  </si>
  <si>
    <t>00118310</t>
  </si>
  <si>
    <t>00118311</t>
  </si>
  <si>
    <t>00118316</t>
  </si>
  <si>
    <t>00118317</t>
  </si>
  <si>
    <t>00118325</t>
  </si>
  <si>
    <t>00118326</t>
  </si>
  <si>
    <t>HoangNH28</t>
  </si>
  <si>
    <t>Nguyễn Huy Hoàng</t>
  </si>
  <si>
    <t>VinhNT17</t>
  </si>
  <si>
    <t>Nguyễn Thế Vinh</t>
  </si>
  <si>
    <t>ToanNB2</t>
  </si>
  <si>
    <t>Ngô Bảo Toàn</t>
  </si>
  <si>
    <t>LanNTH3</t>
  </si>
  <si>
    <t>Nguyễn Thị Hương Lan</t>
  </si>
  <si>
    <t>HuongTT11</t>
  </si>
  <si>
    <t>TRịnh Thị Hương</t>
  </si>
  <si>
    <t>KhaDT</t>
  </si>
  <si>
    <t>Đinh Tuấn Kha</t>
  </si>
  <si>
    <t>HuyTN5</t>
  </si>
  <si>
    <t>Trịnh Ngọc Huy</t>
  </si>
  <si>
    <t>PhuongNHA</t>
  </si>
  <si>
    <t>Nguyễn Hoàng Anh Phương</t>
  </si>
  <si>
    <t>ThienTV</t>
  </si>
  <si>
    <t>Thái Văn Thiên</t>
  </si>
  <si>
    <t>NghiaPT7</t>
  </si>
  <si>
    <t>Phạm Thành Nghĩa</t>
  </si>
  <si>
    <t>LinhPH7</t>
  </si>
  <si>
    <t>Phạm Hoài Linh</t>
  </si>
  <si>
    <t>PhucTD3</t>
  </si>
  <si>
    <t>Trần Đình Phúc</t>
  </si>
  <si>
    <t>PhucNH20</t>
  </si>
  <si>
    <t>Nguyễn Huy Phúc</t>
  </si>
  <si>
    <t>KhanhHQ1</t>
  </si>
  <si>
    <t>Hồ Quốc Khánh</t>
  </si>
  <si>
    <t>AnhNT91</t>
  </si>
  <si>
    <t>Nguyễn Tú Anh</t>
  </si>
  <si>
    <t>ThanhBQ4</t>
  </si>
  <si>
    <t>Bùi Quốc Thành</t>
  </si>
  <si>
    <t>VuLT5</t>
  </si>
  <si>
    <t>Lê Tấn Vũ</t>
  </si>
  <si>
    <t>SonPH6</t>
  </si>
  <si>
    <t>Phạm Hồng Sơn</t>
  </si>
  <si>
    <t>HuyNH10</t>
  </si>
  <si>
    <t>Ngô Huỳnh Huy</t>
  </si>
  <si>
    <t>CTC.TOD</t>
  </si>
  <si>
    <t>DH CT</t>
  </si>
  <si>
    <t>Data Communication &amp; Computer Network</t>
  </si>
  <si>
    <t>nhhoangctu@yahoo.com</t>
  </si>
  <si>
    <t>0975193219</t>
  </si>
  <si>
    <t>https://facebook.com/zNguyenHuyHoangz</t>
  </si>
  <si>
    <r>
      <t>Tôn Đ</t>
    </r>
    <r>
      <rPr>
        <sz val="11"/>
        <color indexed="8"/>
        <rFont val="Calibri"/>
        <family val="2"/>
        <scheme val="minor"/>
      </rPr>
      <t>ức Thắng</t>
    </r>
  </si>
  <si>
    <t>Information Technology</t>
  </si>
  <si>
    <t>vinh201195@gmail.com</t>
  </si>
  <si>
    <t>01289738525</t>
  </si>
  <si>
    <t>https://www.facebook.com/V2T.group</t>
  </si>
  <si>
    <t>chưa tốt nghiệp</t>
  </si>
  <si>
    <t>Nông Lâm</t>
  </si>
  <si>
    <t>baotoan.95@gmail.com</t>
  </si>
  <si>
    <t>https://www.facebook.com/btit95</t>
  </si>
  <si>
    <t xml:space="preserve"> 6/2017</t>
  </si>
  <si>
    <t>Tin học ứng dụng</t>
  </si>
  <si>
    <t>nguyenlan.140595@gmail.com</t>
  </si>
  <si>
    <t>https://facebook.com/nguyenlan1405</t>
  </si>
  <si>
    <t>Tây Nguyên</t>
  </si>
  <si>
    <t>huongtrinhtnu@gmail.com</t>
  </si>
  <si>
    <t>01659175536</t>
  </si>
  <si>
    <t>https://facebook.com/huongtrinh</t>
  </si>
  <si>
    <t xml:space="preserve"> 8/2016</t>
  </si>
  <si>
    <t>KHTN</t>
  </si>
  <si>
    <t>Toán - tin</t>
  </si>
  <si>
    <t>tuankhagl1994@gmail.com</t>
  </si>
  <si>
    <t>0961804365</t>
  </si>
  <si>
    <t>https://facebook.com/dinhtuankha</t>
  </si>
  <si>
    <t>DH FPT</t>
  </si>
  <si>
    <t>Software Engineering</t>
  </si>
  <si>
    <t>huytrinh040590@gmail.com</t>
  </si>
  <si>
    <t>01695616417</t>
  </si>
  <si>
    <t>https://facebook.com/septemberpromise</t>
  </si>
  <si>
    <t>FPT Greenwich</t>
  </si>
  <si>
    <t xml:space="preserve">Computing
</t>
  </si>
  <si>
    <t>anhphuong200590@gmail.com</t>
  </si>
  <si>
    <t>1222664157</t>
  </si>
  <si>
    <t xml:space="preserve">https://www.facebook.com/phuongjordialba
</t>
  </si>
  <si>
    <t xml:space="preserve">6/2016
</t>
  </si>
  <si>
    <t>DH SG</t>
  </si>
  <si>
    <t xml:space="preserve">Java
</t>
  </si>
  <si>
    <t>thaithienars@gmail.com</t>
  </si>
  <si>
    <t>0907095201</t>
  </si>
  <si>
    <t>https://facebook.com/thien.thai.165</t>
  </si>
  <si>
    <t>HUTECH</t>
  </si>
  <si>
    <t>nghiapham20495@gmail.com</t>
  </si>
  <si>
    <t>0989231172</t>
  </si>
  <si>
    <t xml:space="preserve">https://www.facebook.com/nghiaptn
</t>
  </si>
  <si>
    <t>Tôn Đức Thắng</t>
  </si>
  <si>
    <t>IT</t>
  </si>
  <si>
    <t>phamhoailinh1995@gmail.com</t>
  </si>
  <si>
    <t>01636125115</t>
  </si>
  <si>
    <t>https://www.facebook.com/phamhoailinh1995</t>
  </si>
  <si>
    <t>Kĩ thuật Phần mềm</t>
  </si>
  <si>
    <t>trandinhphuc95@gmail.com</t>
  </si>
  <si>
    <t>01698833511</t>
  </si>
  <si>
    <t>https://www.facebook.com/trandinhphuc</t>
  </si>
  <si>
    <t>nhphuc412@gmail.com</t>
  </si>
  <si>
    <t>01283193318</t>
  </si>
  <si>
    <t>Cancel OB</t>
  </si>
  <si>
    <t>DHNL</t>
  </si>
  <si>
    <t>khanh.ho.it38.nlu@gmail.com</t>
  </si>
  <si>
    <t>0169 7825 434</t>
  </si>
  <si>
    <t xml:space="preserve">https://www.facebook.com/dark.stalkerST
</t>
  </si>
  <si>
    <t>FPT/Polytechnic</t>
  </si>
  <si>
    <t>nguyentuanh1939@gmail.com</t>
  </si>
  <si>
    <t>01639042307</t>
  </si>
  <si>
    <t>CĐ KHTN</t>
  </si>
  <si>
    <t>bqt hanh94 .cnt t @ gmail.co m</t>
  </si>
  <si>
    <t>0971095003</t>
  </si>
  <si>
    <t xml:space="preserve">https://www.facebook.com/bqthanh94.cntt
</t>
  </si>
  <si>
    <t xml:space="preserve">9/2016
</t>
  </si>
  <si>
    <t>Công Nghệ Phần Mềm</t>
  </si>
  <si>
    <t>letanvu.it@gmail.com</t>
  </si>
  <si>
    <t xml:space="preserve">https://www.facebook.com/letanvu02011995
</t>
  </si>
  <si>
    <t>DHCT</t>
  </si>
  <si>
    <t>hongsonrm@gmail.com</t>
  </si>
  <si>
    <t>0986693392</t>
  </si>
  <si>
    <t>OB ngày 7/3</t>
  </si>
  <si>
    <t>huynhhuyngo@gmail.com</t>
  </si>
  <si>
    <t>0918999228</t>
  </si>
  <si>
    <t>Chăm chỉ, Có cố gắng</t>
  </si>
  <si>
    <t>3-10-17-24/03/2017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</si>
</sst>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89">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409]d\-mmm;@"/>
    <numFmt numFmtId="166" formatCode="[$-409]d\-mmm\-yy;@"/>
    <numFmt numFmtId="167" formatCode="&quot;¥&quot;#,##0.00_)\ \ \ ;\(&quot;¥&quot;#,##0.00\)\ \ \ "/>
    <numFmt numFmtId="168" formatCode="&quot;¥&quot;#,##0.00&quot;*&quot;\ \ ;\(&quot;¥&quot;#,##0.00\)&quot;*&quot;\ \ "/>
    <numFmt numFmtId="169" formatCode="&quot;¥&quot;#,##0.00\A_)\ ;\(&quot;¥&quot;#,##0.00\A\)\ \ "/>
    <numFmt numFmtId="170" formatCode="&quot;¥&quot;@\ "/>
    <numFmt numFmtId="171" formatCode="00.000"/>
    <numFmt numFmtId="172" formatCode="&quot;?&quot;#,##0;&quot;?&quot;\-#,##0"/>
    <numFmt numFmtId="173" formatCode="_-* #,##0_-;\-* #,##0_-;_-* &quot;-&quot;_-;_-@_-"/>
    <numFmt numFmtId="174" formatCode="_-* #,##0.00_-;\-* #,##0.00_-;_-* &quot;-&quot;??_-;_-@_-"/>
    <numFmt numFmtId="175" formatCode="_-* #,##0\ _F_-;\-* #,##0\ _F_-;_-* &quot;-&quot;\ _F_-;_-@_-"/>
    <numFmt numFmtId="176" formatCode="_ &quot;¥&quot;* #,##0_ ;_ &quot;¥&quot;* \-#,##0_ ;_ &quot;¥&quot;* &quot;-&quot;_ ;_ @_ "/>
    <numFmt numFmtId="177" formatCode="_-&quot;$&quot;* #,##0_-;\-&quot;$&quot;* #,##0_-;_-&quot;$&quot;* &quot;-&quot;_-;_-@_-"/>
    <numFmt numFmtId="178" formatCode="_-&quot;$&quot;* #,##0.00_-;\-&quot;$&quot;* #,##0.00_-;_-&quot;$&quot;* &quot;-&quot;??_-;_-@_-"/>
    <numFmt numFmtId="179" formatCode="_ &quot;¥&quot;* #,##0.00_ ;_ &quot;¥&quot;* \-#,##0.00_ ;_ &quot;¥&quot;* &quot;-&quot;??_ ;_ @_ "/>
    <numFmt numFmtId="180" formatCode="_ * #,##0_ ;_ * \-#,##0_ ;_ * &quot;-&quot;_ ;_ @_ "/>
    <numFmt numFmtId="181" formatCode="_ * #,##0.00_ ;_ * \-#,##0.00_ ;_ * &quot;-&quot;??_ ;_ @_ "/>
    <numFmt numFmtId="182" formatCode="0.000"/>
    <numFmt numFmtId="183" formatCode="0.000000%"/>
    <numFmt numFmtId="184" formatCode="_(* #,##0_);_(* \(#,##0\);_(* &quot;-&quot;??_);_(@_)"/>
    <numFmt numFmtId="185" formatCode="_(* #,##0.00_);_(* \(#,##0.00\);_(* \-??_);_(@_)"/>
    <numFmt numFmtId="186" formatCode="_(* #,##0_);_(* \(#,##0\);_(* \-??_);_(@_)"/>
    <numFmt numFmtId="187" formatCode="_(* #,##0.0_);_(* \(#,##0.0\);_(* &quot;-&quot;??_);_(@_)"/>
    <numFmt numFmtId="188" formatCode="&quot;C&quot;#,##0.00_);\(&quot;C&quot;#,##0.00\)"/>
    <numFmt numFmtId="189" formatCode="\$#,##0\ ;\(\$#,##0\)"/>
    <numFmt numFmtId="190" formatCode="&quot;C&quot;#,##0_);\(&quot;C&quot;#,##0\)"/>
    <numFmt numFmtId="191" formatCode="@\ \ \ \ \ "/>
    <numFmt numFmtId="192" formatCode="&quot;C&quot;#,##0_);[Red]\(&quot;C&quot;#,##0\)"/>
    <numFmt numFmtId="193" formatCode="_-* #,##0\ _₫_-;\-* #,##0\ _₫_-;_-* &quot;-&quot;\ _₫_-;_-@_-"/>
    <numFmt numFmtId="194" formatCode="_-* #,##0.00\ _₫_-;\-* #,##0.00\ _₫_-;_-* &quot;-&quot;??\ _₫_-;_-@_-"/>
    <numFmt numFmtId="195" formatCode="#,##0.00_)\ \ \ \ \ ;\(#,##0.00\)\ \ \ \ \ "/>
    <numFmt numFmtId="196" formatCode="&quot;¥&quot;#,##0.00_)\ \ \ \ \ ;\(&quot;¥&quot;#,##0.00\)\ \ \ \ \ "/>
    <numFmt numFmtId="197" formatCode="&quot;¥&quot;#,##0.00\A\ \ \ \ ;\(&quot;¥&quot;#,##0.00\A\)\ \ \ \ "/>
    <numFmt numFmtId="198" formatCode="&quot;¥&quot;#,##0.00&quot;E&quot;\ \ \ \ ;\(&quot;¥&quot;#,##0.00&quot;E&quot;\)\ \ \ \ "/>
    <numFmt numFmtId="199" formatCode="#,##0.00\A\ \ \ \ ;\(#,##0.00\A\)\ \ \ \ "/>
    <numFmt numFmtId="200" formatCode="#,##0.00&quot;E&quot;\ \ \ \ ;\(#,##0.00&quot;E&quot;\)\ \ \ \ "/>
    <numFmt numFmtId="201" formatCode="[$-409]General"/>
    <numFmt numFmtId="202" formatCode="0%\ \ \ \ \ \ \ "/>
    <numFmt numFmtId="203" formatCode="0."/>
    <numFmt numFmtId="204" formatCode="_(&quot;¥&quot;* #,##0_)\ &quot;millions&quot;;_(&quot;¥&quot;* \(#,##0\)&quot; millions&quot;"/>
    <numFmt numFmtId="205" formatCode="&quot;¥&quot;#,##0\ &quot;MM&quot;;\(&quot;¥&quot;#,##0.00\ &quot;MM&quot;\)"/>
    <numFmt numFmtId="206" formatCode="@&quot; MM&quot;"/>
    <numFmt numFmtId="207" formatCode="_-&quot;£&quot;* #,##0_-;\-&quot;£&quot;* #,##0_-;_-&quot;£&quot;* &quot;-&quot;_-;_-@_-"/>
    <numFmt numFmtId="208" formatCode="_-* #,##0.00\ &quot;kr&quot;_-;\-* #,##0.00\ &quot;kr&quot;_-;_-* &quot;-&quot;??\ &quot;kr&quot;_-;_-@_-"/>
    <numFmt numFmtId="209" formatCode="_-* #,##0.00\ _k_r_-;\-* #,##0.00\ _k_r_-;_-* &quot;-&quot;??\ _k_r_-;_-@_-"/>
    <numFmt numFmtId="210" formatCode="0.00_)"/>
    <numFmt numFmtId="211" formatCode="0.00000%"/>
    <numFmt numFmtId="212" formatCode="0.0\ \ \ \ \ \ "/>
    <numFmt numFmtId="213" formatCode="0.0%\ \ \ \ \ "/>
    <numFmt numFmtId="214" formatCode="&quot;¥&quot;#\-?/?"/>
    <numFmt numFmtId="215" formatCode="0.00\ \ \ \ "/>
    <numFmt numFmtId="216" formatCode="@\ "/>
    <numFmt numFmtId="217" formatCode="&quot;¥&quot;@"/>
    <numFmt numFmtId="218" formatCode="mm/dd/yy"/>
    <numFmt numFmtId="219" formatCode="#,##0.00\ &quot;F&quot;;[Red]\-#,##0.00\ &quot;F&quot;"/>
    <numFmt numFmtId="220" formatCode="_-* #,##0\ &quot;F&quot;_-;\-* #,##0\ &quot;F&quot;_-;_-* &quot;-&quot;\ &quot;F&quot;_-;_-@_-"/>
    <numFmt numFmtId="221" formatCode="#,##0\ &quot;F&quot;;[Red]\-#,##0\ &quot;F&quot;"/>
    <numFmt numFmtId="222" formatCode="#,##0.00\ &quot;F&quot;;\-#,##0.00\ &quot;F&quot;"/>
    <numFmt numFmtId="223" formatCode="&quot;¥&quot;#,##0;[Red]&quot;¥&quot;&quot;¥&quot;\-#,##0"/>
    <numFmt numFmtId="224" formatCode="&quot;¥&quot;#,##0.00;[Red]&quot;¥&quot;&quot;¥&quot;&quot;¥&quot;&quot;¥&quot;&quot;¥&quot;&quot;¥&quot;\-#,##0.00"/>
    <numFmt numFmtId="225" formatCode="&quot;¥&quot;#,##0.00;[Red]&quot;¥&quot;\-#,##0.00"/>
    <numFmt numFmtId="226" formatCode="&quot;¥&quot;#,##0;[Red]&quot;¥&quot;\-#,##0"/>
    <numFmt numFmtId="227" formatCode="#,##0\ ;&quot; (&quot;#,##0\);&quot; -&quot;#\ ;@\ "/>
    <numFmt numFmtId="228" formatCode="#,##0&quot;    &quot;;\-#,##0&quot;    &quot;;&quot; -    &quot;;@\ "/>
    <numFmt numFmtId="229" formatCode="_ &quot;\&quot;* #,##0_ ;_ &quot;\&quot;* \-#,##0_ ;_ &quot;\&quot;* &quot;-&quot;_ ;_ @_ "/>
    <numFmt numFmtId="230" formatCode="&quot; \&quot;#,##0\ ;&quot; \-&quot;#,##0\ ;&quot; \- &quot;;@\ "/>
    <numFmt numFmtId="231" formatCode="_-&quot;\&quot;* #,##0.00_-;\-&quot;\&quot;* #,##0.00_-;_-&quot;\&quot;* &quot;-&quot;??_-;_-@_-"/>
    <numFmt numFmtId="232" formatCode="\$#,##0_);\(\$#,##0\)"/>
    <numFmt numFmtId="233" formatCode="\$#,##0_);[Red]\(\$#,##0\)"/>
    <numFmt numFmtId="234" formatCode="\$#,##0.00_);\(\$#,##0.00\)"/>
    <numFmt numFmtId="235" formatCode="_-&quot;\&quot;* #,##0_-;\-&quot;\&quot;* #,##0_-;_-&quot;\&quot;* &quot;-&quot;_-;_-@_-"/>
    <numFmt numFmtId="236" formatCode="\$#,##0.00_);[Red]\(\$#,##0.00\)"/>
    <numFmt numFmtId="237" formatCode="#,##0.0_);\(#,##0.0\)"/>
    <numFmt numFmtId="238" formatCode="_-[$€-2]* #,##0.00_-;\-[$€-2]* #,##0.00_-;_-[$€-2]* &quot;-&quot;??_-"/>
    <numFmt numFmtId="239" formatCode="_-&quot;IR£&quot;* #,##0.00_-;\-&quot;IR£&quot;* #,##0.00_-;_-&quot;IR£&quot;* &quot;-&quot;??_-;_-@_-"/>
    <numFmt numFmtId="240" formatCode="&quot;£&quot;#,##0;[Red]\-&quot;£&quot;#,##0"/>
    <numFmt numFmtId="241" formatCode="0.0000"/>
    <numFmt numFmtId="242" formatCode="_-* #,##0.00\ _$_-;\-* #,##0.00\ _$_-;_-* &quot;-&quot;??\ _$_-;_-@_-"/>
    <numFmt numFmtId="243" formatCode="_(* #,##0,_);_(* \(#,##0,\);_(* &quot;-&quot;_);_(@_)"/>
    <numFmt numFmtId="244" formatCode="#,##0.00&quot; F&quot;;[Red]\-#,##0.00&quot; F&quot;"/>
    <numFmt numFmtId="245" formatCode="0000"/>
    <numFmt numFmtId="246" formatCode="#,##0.0"/>
  </numFmts>
  <fonts count="210">
    <font>
      <sz val="11"/>
      <color theme="1"/>
      <name val="Calibri"/>
      <family val="2"/>
      <scheme val="minor"/>
    </font>
    <font>
      <i/>
      <sz val="10"/>
      <name val="Arial"/>
      <family val="2"/>
    </font>
    <font>
      <sz val="10"/>
      <name val="Arial"/>
      <family val="2"/>
      <charset val="163"/>
    </font>
    <font>
      <b/>
      <sz val="10"/>
      <name val="Arial"/>
      <family val="2"/>
    </font>
    <font>
      <sz val="10"/>
      <name val="Arial"/>
      <family val="2"/>
    </font>
    <font>
      <sz val="10"/>
      <color indexed="8"/>
      <name val="Arial"/>
      <family val="2"/>
    </font>
    <font>
      <b/>
      <sz val="16"/>
      <name val="Arial"/>
      <family val="2"/>
    </font>
    <font>
      <b/>
      <sz val="28"/>
      <name val="Arial"/>
      <family val="2"/>
    </font>
    <font>
      <sz val="11"/>
      <color theme="1"/>
      <name val="Calibri"/>
      <family val="2"/>
      <scheme val="minor"/>
    </font>
    <font>
      <u/>
      <sz val="11"/>
      <color theme="10"/>
      <name val="Calibri"/>
      <family val="2"/>
    </font>
    <font>
      <sz val="10"/>
      <color theme="1"/>
      <name val="Arial"/>
      <family val="2"/>
    </font>
    <font>
      <b/>
      <sz val="10"/>
      <color theme="1"/>
      <name val="Arial"/>
      <family val="2"/>
    </font>
    <font>
      <b/>
      <sz val="11"/>
      <color theme="1"/>
      <name val="Arial"/>
      <family val="2"/>
      <charset val="163"/>
    </font>
    <font>
      <sz val="10"/>
      <color rgb="FFFF0000"/>
      <name val="Arial"/>
      <family val="2"/>
    </font>
    <font>
      <i/>
      <sz val="10"/>
      <color rgb="FFFF0000"/>
      <name val="Arial"/>
      <family val="2"/>
    </font>
    <font>
      <b/>
      <sz val="11"/>
      <color theme="1"/>
      <name val="Calibri"/>
      <family val="2"/>
      <scheme val="minor"/>
    </font>
    <font>
      <u/>
      <sz val="10"/>
      <color theme="10"/>
      <name val="Arial"/>
      <family val="2"/>
    </font>
    <font>
      <b/>
      <sz val="12"/>
      <color theme="1"/>
      <name val="Arial"/>
      <family val="2"/>
    </font>
    <font>
      <vertAlign val="subscript"/>
      <sz val="11"/>
      <color theme="1"/>
      <name val="Calibri"/>
      <family val="2"/>
      <scheme val="minor"/>
    </font>
    <font>
      <vertAlign val="superscript"/>
      <sz val="11"/>
      <color theme="1"/>
      <name val="Calibri"/>
      <family val="2"/>
      <scheme val="minor"/>
    </font>
    <font>
      <b/>
      <i/>
      <sz val="11"/>
      <color theme="1"/>
      <name val="Calibri"/>
      <family val="2"/>
      <scheme val="minor"/>
    </font>
    <font>
      <b/>
      <sz val="18"/>
      <name val="Arial"/>
      <family val="2"/>
    </font>
    <font>
      <sz val="11"/>
      <color indexed="8"/>
      <name val="Calibri"/>
      <family val="2"/>
    </font>
    <font>
      <u/>
      <sz val="10"/>
      <color indexed="12"/>
      <name val="Arial"/>
      <family val="2"/>
    </font>
    <font>
      <b/>
      <sz val="10"/>
      <color rgb="FFFF0000"/>
      <name val="Arial"/>
      <family val="2"/>
    </font>
    <font>
      <sz val="10"/>
      <name val="GillSans"/>
    </font>
    <font>
      <sz val="11"/>
      <name val="??"/>
      <family val="3"/>
    </font>
    <font>
      <sz val="10"/>
      <name val="?? ??"/>
      <family val="1"/>
      <charset val="136"/>
    </font>
    <font>
      <sz val="14"/>
      <name val="??"/>
      <family val="3"/>
    </font>
    <font>
      <sz val="12"/>
      <name val="????"/>
      <family val="1"/>
      <charset val="136"/>
    </font>
    <font>
      <sz val="12"/>
      <name val="Courier"/>
      <family val="3"/>
    </font>
    <font>
      <sz val="12"/>
      <name val="Times New Roman"/>
      <family val="1"/>
    </font>
    <font>
      <sz val="12"/>
      <name val="|??¢¥¢¬¨Ï"/>
      <family val="1"/>
      <charset val="129"/>
    </font>
    <font>
      <sz val="12"/>
      <name val=".VnTime"/>
      <family val="2"/>
    </font>
    <font>
      <sz val="10"/>
      <name val="MS Sans Serif"/>
      <family val="2"/>
    </font>
    <font>
      <sz val="10"/>
      <name val=".VnTime"/>
      <family val="2"/>
    </font>
    <font>
      <sz val="12"/>
      <name val="???"/>
      <family val="2"/>
    </font>
    <font>
      <sz val="12"/>
      <name val="·s²Ó©úÅé"/>
      <family val="1"/>
    </font>
    <font>
      <i/>
      <sz val="12"/>
      <color indexed="8"/>
      <name val=".VnBook-AntiquaH"/>
      <family val="2"/>
    </font>
    <font>
      <sz val="11"/>
      <color indexed="8"/>
      <name val="Calibri"/>
      <family val="3"/>
      <charset val="128"/>
    </font>
    <font>
      <sz val="11"/>
      <color indexed="8"/>
      <name val="ＭＳ Ｐゴシック"/>
      <family val="3"/>
      <charset val="128"/>
    </font>
    <font>
      <b/>
      <sz val="12"/>
      <color indexed="8"/>
      <name val=".VnBook-Antiqua"/>
      <family val="2"/>
    </font>
    <font>
      <i/>
      <sz val="12"/>
      <color indexed="8"/>
      <name val=".VnBook-Antiqua"/>
      <family val="2"/>
    </font>
    <font>
      <sz val="11"/>
      <color indexed="9"/>
      <name val="Calibri"/>
      <family val="2"/>
    </font>
    <font>
      <sz val="11"/>
      <color indexed="9"/>
      <name val="ＭＳ Ｐゴシック"/>
      <family val="3"/>
      <charset val="128"/>
    </font>
    <font>
      <sz val="12"/>
      <name val="±¼¸²Ã¼"/>
      <family val="3"/>
      <charset val="129"/>
    </font>
    <font>
      <sz val="12"/>
      <name val="¹UAAA¼"/>
      <family val="3"/>
      <charset val="129"/>
    </font>
    <font>
      <sz val="11"/>
      <name val="±¼¸²Ã¼"/>
      <family val="3"/>
      <charset val="129"/>
    </font>
    <font>
      <sz val="11"/>
      <color indexed="20"/>
      <name val="Calibri"/>
      <family val="2"/>
    </font>
    <font>
      <sz val="12"/>
      <name val="Tms Rmn"/>
    </font>
    <font>
      <sz val="12"/>
      <name val="µ¸¿òÃ¼"/>
      <family val="3"/>
      <charset val="129"/>
    </font>
    <font>
      <sz val="10"/>
      <name val="±¼¸²A¼"/>
      <family val="3"/>
      <charset val="129"/>
    </font>
    <font>
      <b/>
      <sz val="11"/>
      <color indexed="52"/>
      <name val="Calibri"/>
      <family val="2"/>
    </font>
    <font>
      <b/>
      <sz val="10"/>
      <name val="Helv"/>
      <family val="2"/>
    </font>
    <font>
      <b/>
      <sz val="11"/>
      <color indexed="9"/>
      <name val="Calibri"/>
      <family val="2"/>
    </font>
    <font>
      <sz val="10"/>
      <name val=".VnArial"/>
      <family val="2"/>
    </font>
    <font>
      <sz val="11"/>
      <name val="ＭＳ Ｐゴシック"/>
      <family val="3"/>
      <charset val="128"/>
    </font>
    <font>
      <sz val="10"/>
      <color indexed="8"/>
      <name val="Tahoma"/>
      <family val="2"/>
    </font>
    <font>
      <sz val="10"/>
      <name val="Tahoma"/>
      <family val="2"/>
    </font>
    <font>
      <sz val="10"/>
      <name val="MS Serif"/>
      <family val="1"/>
    </font>
    <font>
      <sz val="10"/>
      <name val="Arial CE"/>
      <family val="2"/>
      <charset val="238"/>
    </font>
    <font>
      <sz val="10"/>
      <color indexed="16"/>
      <name val="MS Serif"/>
      <family val="1"/>
    </font>
    <font>
      <sz val="11"/>
      <color rgb="FF000000"/>
      <name val="Calibri"/>
      <family val="2"/>
    </font>
    <font>
      <i/>
      <sz val="11"/>
      <color indexed="23"/>
      <name val="Calibri"/>
      <family val="2"/>
    </font>
    <font>
      <sz val="11"/>
      <color indexed="17"/>
      <name val="Calibri"/>
      <family val="2"/>
    </font>
    <font>
      <sz val="8"/>
      <name val="Arial"/>
      <family val="2"/>
    </font>
    <font>
      <b/>
      <sz val="12"/>
      <name val="Helv"/>
      <family val="2"/>
    </font>
    <font>
      <b/>
      <sz val="12"/>
      <name val="Arial"/>
      <family val="2"/>
    </font>
    <font>
      <b/>
      <sz val="12"/>
      <name val="Tahoma"/>
      <family val="2"/>
    </font>
    <font>
      <b/>
      <sz val="15"/>
      <color indexed="56"/>
      <name val="Calibri"/>
      <family val="2"/>
    </font>
    <font>
      <b/>
      <sz val="12"/>
      <color indexed="18"/>
      <name val="Arial"/>
      <family val="2"/>
    </font>
    <font>
      <b/>
      <sz val="13"/>
      <color indexed="56"/>
      <name val="Calibri"/>
      <family val="2"/>
    </font>
    <font>
      <sz val="16"/>
      <color indexed="18"/>
      <name val="Arial"/>
      <family val="2"/>
    </font>
    <font>
      <b/>
      <sz val="11"/>
      <color indexed="56"/>
      <name val="Calibri"/>
      <family val="2"/>
    </font>
    <font>
      <b/>
      <sz val="10"/>
      <name val=".VnTime"/>
      <family val="2"/>
    </font>
    <font>
      <b/>
      <sz val="14"/>
      <name val=".VnTimeH"/>
      <family val="2"/>
    </font>
    <font>
      <u/>
      <sz val="11"/>
      <color theme="10"/>
      <name val="Arial"/>
      <family val="2"/>
    </font>
    <font>
      <sz val="10"/>
      <name val="ＭＳ ゴシック"/>
      <family val="3"/>
      <charset val="128"/>
    </font>
    <font>
      <sz val="11"/>
      <color indexed="62"/>
      <name val="Calibri"/>
      <family val="2"/>
    </font>
    <font>
      <sz val="8"/>
      <color indexed="12"/>
      <name val="Helv"/>
      <family val="2"/>
    </font>
    <font>
      <sz val="11"/>
      <color indexed="52"/>
      <name val="Calibri"/>
      <family val="2"/>
    </font>
    <font>
      <b/>
      <sz val="11"/>
      <name val="Helv"/>
      <family val="2"/>
    </font>
    <font>
      <sz val="12"/>
      <name val="Arial"/>
      <family val="2"/>
    </font>
    <font>
      <sz val="11"/>
      <color indexed="60"/>
      <name val="Calibri"/>
      <family val="2"/>
    </font>
    <font>
      <sz val="10"/>
      <name val="Times New Roman"/>
      <family val="1"/>
    </font>
    <font>
      <sz val="7"/>
      <name val="Small Fonts"/>
      <family val="2"/>
    </font>
    <font>
      <b/>
      <i/>
      <sz val="16"/>
      <name val="Helv"/>
      <family val="2"/>
    </font>
    <font>
      <sz val="11"/>
      <color theme="1"/>
      <name val="Calibri"/>
      <family val="2"/>
    </font>
    <font>
      <sz val="10"/>
      <color theme="1"/>
      <name val="Tahoma"/>
      <family val="2"/>
    </font>
    <font>
      <i/>
      <sz val="8"/>
      <name val="Arial"/>
      <family val="2"/>
    </font>
    <font>
      <b/>
      <sz val="11"/>
      <color indexed="63"/>
      <name val="Calibri"/>
      <family val="2"/>
    </font>
    <font>
      <b/>
      <sz val="10"/>
      <name val="MS Sans Serif"/>
      <family val="2"/>
    </font>
    <font>
      <u/>
      <sz val="10"/>
      <name val="GillSans"/>
      <family val="2"/>
    </font>
    <font>
      <sz val="8"/>
      <name val="Helv"/>
    </font>
    <font>
      <b/>
      <sz val="12"/>
      <color indexed="8"/>
      <name val="Arial"/>
      <family val="2"/>
    </font>
    <font>
      <b/>
      <i/>
      <sz val="12"/>
      <color indexed="8"/>
      <name val="Arial"/>
      <family val="2"/>
    </font>
    <font>
      <sz val="12"/>
      <color indexed="8"/>
      <name val="Arial"/>
      <family val="2"/>
    </font>
    <font>
      <b/>
      <sz val="10"/>
      <color indexed="8"/>
      <name val="Arial"/>
      <family val="2"/>
    </font>
    <font>
      <i/>
      <sz val="12"/>
      <color indexed="8"/>
      <name val="Arial"/>
      <family val="2"/>
    </font>
    <font>
      <sz val="19"/>
      <color indexed="48"/>
      <name val="Arial"/>
      <family val="2"/>
    </font>
    <font>
      <sz val="12"/>
      <color indexed="14"/>
      <name val="Arial"/>
      <family val="2"/>
    </font>
    <font>
      <b/>
      <sz val="10"/>
      <name val="Tahoma"/>
      <family val="2"/>
    </font>
    <font>
      <b/>
      <sz val="8"/>
      <color indexed="8"/>
      <name val="Helv"/>
    </font>
    <font>
      <sz val="13"/>
      <name val=".VnTime"/>
      <family val="2"/>
    </font>
    <font>
      <b/>
      <sz val="12"/>
      <name val="GillSans"/>
      <family val="2"/>
    </font>
    <font>
      <b/>
      <sz val="18"/>
      <color indexed="56"/>
      <name val="Cambria"/>
      <family val="2"/>
    </font>
    <font>
      <b/>
      <sz val="18"/>
      <color indexed="56"/>
      <name val="Cambria"/>
      <family val="1"/>
    </font>
    <font>
      <b/>
      <sz val="18"/>
      <color indexed="18"/>
      <name val="Arial"/>
      <family val="2"/>
    </font>
    <font>
      <u/>
      <sz val="11"/>
      <name val="GillSans"/>
      <family val="2"/>
    </font>
    <font>
      <b/>
      <sz val="11"/>
      <color indexed="8"/>
      <name val="Calibri"/>
      <family val="2"/>
    </font>
    <font>
      <b/>
      <sz val="8"/>
      <name val="VN Helvetica"/>
      <family val="2"/>
    </font>
    <font>
      <b/>
      <sz val="12"/>
      <name val=".VnTime"/>
      <family val="2"/>
    </font>
    <font>
      <b/>
      <sz val="10"/>
      <name val="VN AvantGBook"/>
      <family val="2"/>
    </font>
    <font>
      <b/>
      <sz val="16"/>
      <name val=".VnTime"/>
      <family val="2"/>
    </font>
    <font>
      <sz val="9"/>
      <name val=".VnTime"/>
      <family val="2"/>
    </font>
    <font>
      <sz val="11"/>
      <color indexed="10"/>
      <name val="Calibri"/>
      <family val="2"/>
    </font>
    <font>
      <sz val="14"/>
      <name val=".Vn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0"/>
      <name val=" "/>
      <family val="1"/>
      <charset val="136"/>
    </font>
    <font>
      <sz val="14"/>
      <name val="뼻뮝"/>
      <family val="3"/>
      <charset val="129"/>
    </font>
    <font>
      <sz val="12"/>
      <name val="바탕체"/>
      <family val="3"/>
    </font>
    <font>
      <sz val="12"/>
      <name val="뼻뮝"/>
      <family val="1"/>
      <charset val="129"/>
    </font>
    <font>
      <sz val="12"/>
      <name val="바탕체"/>
      <family val="1"/>
      <charset val="129"/>
    </font>
    <font>
      <sz val="10"/>
      <name val="굴림체"/>
      <family val="3"/>
      <charset val="129"/>
    </font>
    <font>
      <sz val="11"/>
      <color indexed="62"/>
      <name val="ＭＳ Ｐゴシック"/>
      <family val="3"/>
      <charset val="128"/>
    </font>
    <font>
      <b/>
      <sz val="11"/>
      <color indexed="63"/>
      <name val="ＭＳ Ｐゴシック"/>
      <family val="3"/>
      <charset val="128"/>
    </font>
    <font>
      <sz val="9"/>
      <name val="Arial"/>
      <family val="2"/>
    </font>
    <font>
      <sz val="11"/>
      <color indexed="20"/>
      <name val="ＭＳ Ｐゴシック"/>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b/>
      <sz val="10"/>
      <color theme="0"/>
      <name val="Arial"/>
      <family val="2"/>
    </font>
    <font>
      <sz val="9"/>
      <color indexed="81"/>
      <name val="Tahoma"/>
      <family val="2"/>
    </font>
    <font>
      <b/>
      <sz val="9"/>
      <color indexed="81"/>
      <name val="Tahoma"/>
      <family val="2"/>
    </font>
    <font>
      <sz val="11"/>
      <color theme="0"/>
      <name val="Calibri"/>
      <family val="2"/>
      <scheme val="minor"/>
    </font>
    <font>
      <sz val="11"/>
      <name val="Calibri"/>
      <family val="2"/>
      <scheme val="minor"/>
    </font>
    <font>
      <b/>
      <sz val="11"/>
      <name val="ＭＳ Ｐゴシック"/>
      <family val="3"/>
      <charset val="128"/>
    </font>
    <font>
      <sz val="10"/>
      <color indexed="9"/>
      <name val="Arial"/>
      <family val="2"/>
    </font>
    <font>
      <sz val="10"/>
      <name val="ＭＳ Ｐ明朝"/>
      <family val="1"/>
      <charset val="128"/>
    </font>
    <font>
      <sz val="11"/>
      <color theme="1"/>
      <name val="Calibri"/>
      <family val="2"/>
      <charset val="128"/>
      <scheme val="minor"/>
    </font>
    <font>
      <sz val="10"/>
      <color theme="1"/>
      <name val="Calibri"/>
      <family val="2"/>
      <scheme val="minor"/>
    </font>
    <font>
      <sz val="10"/>
      <color indexed="8"/>
      <name val="Calibri"/>
      <family val="2"/>
    </font>
    <font>
      <sz val="9"/>
      <color indexed="8"/>
      <name val="Tahoma"/>
      <family val="2"/>
      <charset val="128"/>
    </font>
    <font>
      <sz val="11"/>
      <name val="ＭＳ Ｐゴシック"/>
      <family val="2"/>
      <charset val="128"/>
    </font>
    <font>
      <sz val="10"/>
      <color indexed="8"/>
      <name val="ＭＳ Ｐゴシック"/>
      <family val="3"/>
      <charset val="128"/>
    </font>
    <font>
      <sz val="11"/>
      <color theme="1"/>
      <name val="Calibri"/>
      <family val="3"/>
      <charset val="128"/>
      <scheme val="minor"/>
    </font>
    <font>
      <u/>
      <sz val="10"/>
      <color indexed="36"/>
      <name val="Arial"/>
      <family val="2"/>
    </font>
    <font>
      <sz val="14"/>
      <name val=".VnTime"/>
      <family val="2"/>
    </font>
    <font>
      <sz val="9"/>
      <color theme="1"/>
      <name val="Tahoma"/>
      <family val="2"/>
    </font>
    <font>
      <sz val="9"/>
      <color theme="1"/>
      <name val="Tahoma"/>
      <family val="2"/>
      <charset val="128"/>
    </font>
    <font>
      <sz val="10"/>
      <name val="Arial Unicode MS"/>
      <family val="2"/>
    </font>
    <font>
      <sz val="11"/>
      <color theme="1"/>
      <name val="ＭＳ Ｐゴシック"/>
      <family val="3"/>
      <charset val="128"/>
    </font>
    <font>
      <b/>
      <sz val="10"/>
      <color indexed="39"/>
      <name val="Arial"/>
      <family val="2"/>
    </font>
    <font>
      <sz val="10"/>
      <color indexed="39"/>
      <name val="Arial"/>
      <family val="2"/>
    </font>
    <font>
      <sz val="10"/>
      <color indexed="10"/>
      <name val="Arial"/>
      <family val="2"/>
    </font>
    <font>
      <b/>
      <sz val="18"/>
      <color indexed="62"/>
      <name val="Cambria"/>
      <family val="2"/>
    </font>
    <font>
      <sz val="12"/>
      <color theme="1"/>
      <name val="Arial"/>
      <family val="2"/>
    </font>
    <font>
      <sz val="10"/>
      <color rgb="FF000000"/>
      <name val="Tahoma"/>
      <family val="2"/>
    </font>
    <font>
      <strike/>
      <sz val="10"/>
      <name val="Arial"/>
      <family val="2"/>
    </font>
    <font>
      <strike/>
      <sz val="10"/>
      <color rgb="FF000000"/>
      <name val="Tahoma"/>
      <family val="2"/>
    </font>
    <font>
      <strike/>
      <sz val="11"/>
      <color theme="1"/>
      <name val="Calibri"/>
      <family val="2"/>
      <scheme val="minor"/>
    </font>
    <font>
      <strike/>
      <sz val="10"/>
      <color theme="1"/>
      <name val="Arial"/>
      <family val="2"/>
    </font>
    <font>
      <b/>
      <strike/>
      <sz val="10"/>
      <name val="Arial"/>
      <family val="2"/>
    </font>
    <font>
      <b/>
      <strike/>
      <sz val="10"/>
      <color theme="1"/>
      <name val="Arial"/>
      <family val="2"/>
    </font>
    <font>
      <sz val="10"/>
      <color rgb="FF800080"/>
      <name val="Tahoma"/>
      <family val="2"/>
    </font>
    <font>
      <sz val="11"/>
      <color rgb="FF9C0006"/>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rgb="FF800080"/>
      <name val="Calibri"/>
      <family val="2"/>
      <scheme val="minor"/>
    </font>
    <font>
      <sz val="11"/>
      <color rgb="FF000000"/>
      <name val="Calibri"/>
      <family val="2"/>
      <scheme val="minor"/>
    </font>
    <font>
      <sz val="11"/>
      <color theme="2" tint="-0.89999084444715716"/>
      <name val="Calibri"/>
      <family val="2"/>
      <scheme val="minor"/>
    </font>
    <font>
      <u/>
      <sz val="11"/>
      <color theme="10"/>
      <name val="Calibri"/>
      <family val="2"/>
      <scheme val="minor"/>
    </font>
    <font>
      <strike/>
      <sz val="10"/>
      <color rgb="FF800080"/>
      <name val="Calibri"/>
      <family val="2"/>
      <scheme val="minor"/>
    </font>
    <font>
      <strike/>
      <sz val="11"/>
      <color rgb="FF000000"/>
      <name val="Calibri"/>
      <family val="2"/>
      <scheme val="minor"/>
    </font>
    <font>
      <strike/>
      <sz val="11"/>
      <color theme="2" tint="-0.89999084444715716"/>
      <name val="Calibri"/>
      <family val="2"/>
      <scheme val="minor"/>
    </font>
    <font>
      <u/>
      <sz val="11"/>
      <color rgb="FF0563C1"/>
      <name val="Calibri"/>
      <family val="2"/>
      <charset val="1"/>
    </font>
    <font>
      <sz val="12"/>
      <color indexed="8"/>
      <name val="Times New Roman"/>
      <family val="2"/>
      <charset val="163"/>
    </font>
    <font>
      <sz val="11"/>
      <color rgb="FF000000"/>
      <name val="Calibri"/>
      <family val="2"/>
      <charset val="1"/>
    </font>
    <font>
      <sz val="10"/>
      <color rgb="FF000000"/>
      <name val="Arial"/>
      <family val="2"/>
    </font>
    <font>
      <sz val="10"/>
      <name val="Arial"/>
      <family val="2"/>
      <charset val="1"/>
    </font>
    <font>
      <sz val="18"/>
      <color indexed="56"/>
      <name val="Cambria"/>
      <family val="1"/>
    </font>
    <font>
      <b/>
      <sz val="12"/>
      <color theme="1"/>
      <name val="Calibri"/>
      <family val="2"/>
      <scheme val="minor"/>
    </font>
    <font>
      <b/>
      <sz val="10"/>
      <color theme="1"/>
      <name val="Calibri"/>
      <family val="2"/>
      <scheme val="minor"/>
    </font>
    <font>
      <sz val="11"/>
      <color rgb="FF0D0D0D"/>
      <name val="Calibri"/>
      <family val="2"/>
      <scheme val="minor"/>
    </font>
    <font>
      <sz val="11"/>
      <color indexed="8"/>
      <name val="Calibri"/>
      <family val="2"/>
      <scheme val="minor"/>
    </font>
    <font>
      <strike/>
      <sz val="10"/>
      <color theme="1"/>
      <name val="Calibri"/>
      <family val="2"/>
      <scheme val="minor"/>
    </font>
    <font>
      <strike/>
      <sz val="11"/>
      <color rgb="FF0D0D0D"/>
      <name val="Calibri"/>
      <family val="2"/>
      <scheme val="minor"/>
    </font>
    <font>
      <strike/>
      <u/>
      <sz val="11"/>
      <color theme="10"/>
      <name val="Calibri"/>
      <family val="2"/>
      <scheme val="minor"/>
    </font>
    <font>
      <sz val="10"/>
      <name val="Calibri"/>
      <family val="2"/>
      <scheme val="minor"/>
    </font>
    <font>
      <sz val="10"/>
      <color theme="1" tint="0.14999847407452621"/>
      <name val="Cambria"/>
      <family val="2"/>
      <scheme val="major"/>
    </font>
    <font>
      <sz val="10"/>
      <color rgb="FF000000"/>
      <name val="Calibri"/>
      <family val="2"/>
      <scheme val="minor"/>
    </font>
  </fonts>
  <fills count="133">
    <fill>
      <patternFill patternType="none"/>
    </fill>
    <fill>
      <patternFill patternType="gray125"/>
    </fill>
    <fill>
      <patternFill patternType="solid">
        <fgColor indexed="42"/>
        <bgColor indexed="64"/>
      </patternFill>
    </fill>
    <fill>
      <patternFill patternType="solid">
        <fgColor rgb="FFCCFFCC"/>
        <bgColor indexed="64"/>
      </patternFill>
    </fill>
    <fill>
      <patternFill patternType="solid">
        <fgColor theme="0"/>
        <bgColor indexed="64"/>
      </patternFill>
    </fill>
    <fill>
      <patternFill patternType="solid">
        <fgColor indexed="22"/>
        <bgColor indexed="64"/>
      </patternFill>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60"/>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55"/>
        <bgColor indexed="23"/>
      </patternFill>
    </fill>
    <fill>
      <patternFill patternType="solid">
        <fgColor indexed="15"/>
        <bgColor indexed="64"/>
      </patternFill>
    </fill>
    <fill>
      <patternFill patternType="solid">
        <fgColor indexed="9"/>
        <bgColor indexed="64"/>
      </patternFill>
    </fill>
    <fill>
      <patternFill patternType="solid">
        <fgColor indexed="26"/>
        <bgColor indexed="64"/>
      </patternFill>
    </fill>
    <fill>
      <patternFill patternType="solid">
        <fgColor indexed="40"/>
        <bgColor indexed="64"/>
      </patternFill>
    </fill>
    <fill>
      <patternFill patternType="solid">
        <fgColor indexed="43"/>
      </patternFill>
    </fill>
    <fill>
      <patternFill patternType="solid">
        <fgColor indexed="43"/>
        <bgColor indexed="26"/>
      </patternFill>
    </fill>
    <fill>
      <patternFill patternType="solid">
        <fgColor indexed="26"/>
      </patternFill>
    </fill>
    <fill>
      <patternFill patternType="solid">
        <fgColor indexed="26"/>
        <bgColor indexed="9"/>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9"/>
        <bgColor indexed="10"/>
      </patternFill>
    </fill>
    <fill>
      <patternFill patternType="solid">
        <fgColor theme="0" tint="-0.499984740745262"/>
        <bgColor indexed="64"/>
      </patternFill>
    </fill>
    <fill>
      <patternFill patternType="solid">
        <fgColor theme="4" tint="-0.499984740745262"/>
        <bgColor indexed="64"/>
      </patternFill>
    </fill>
    <fill>
      <patternFill patternType="solid">
        <fgColor indexed="31"/>
        <bgColor indexed="31"/>
      </patternFill>
    </fill>
    <fill>
      <patternFill patternType="solid">
        <fgColor indexed="44"/>
        <bgColor indexed="4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7"/>
        <bgColor indexed="47"/>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mediumGray">
        <fgColor indexed="22"/>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40"/>
      </patternFill>
    </fill>
    <fill>
      <patternFill patternType="solid">
        <fgColor indexed="15"/>
      </patternFill>
    </fill>
    <fill>
      <patternFill patternType="solid">
        <fgColor rgb="FFFFFF00"/>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64"/>
      </patternFill>
    </fill>
    <fill>
      <patternFill patternType="solid">
        <fgColor indexed="46"/>
        <bgColor indexed="64"/>
      </patternFill>
    </fill>
    <fill>
      <patternFill patternType="solid">
        <fgColor indexed="27"/>
        <bgColor indexed="64"/>
      </patternFill>
    </fill>
    <fill>
      <patternFill patternType="solid">
        <fgColor indexed="1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3"/>
        <bgColor indexed="64"/>
      </patternFill>
    </fill>
    <fill>
      <patternFill patternType="solid">
        <fgColor indexed="55"/>
        <bgColor indexed="64"/>
      </patternFill>
    </fill>
  </fills>
  <borders count="71">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right/>
      <top style="thin">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right/>
      <top/>
      <bottom style="thin">
        <color indexed="64"/>
      </bottom>
      <diagonal/>
    </border>
    <border>
      <left style="thin">
        <color indexed="64"/>
      </left>
      <right style="thin">
        <color indexed="64"/>
      </right>
      <top/>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style="thin">
        <color indexed="9"/>
      </left>
      <right style="thin">
        <color indexed="9"/>
      </right>
      <top/>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medium">
        <color indexed="64"/>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top style="thin">
        <color indexed="62"/>
      </top>
      <bottom style="double">
        <color indexed="62"/>
      </bottom>
      <diagonal/>
    </border>
    <border>
      <left/>
      <right/>
      <top style="double">
        <color indexed="64"/>
      </top>
      <bottom/>
      <diagonal/>
    </border>
    <border>
      <left style="thin">
        <color indexed="64"/>
      </left>
      <right/>
      <top/>
      <bottom/>
      <diagonal/>
    </border>
    <border>
      <left/>
      <right/>
      <top style="thin">
        <color auto="1"/>
      </top>
      <bottom style="thin">
        <color auto="1"/>
      </bottom>
      <diagonal/>
    </border>
    <border>
      <left style="thin">
        <color indexed="8"/>
      </left>
      <right/>
      <top style="thin">
        <color indexed="8"/>
      </top>
      <bottom style="thin">
        <color indexed="8"/>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8"/>
      </left>
      <right/>
      <top style="thin">
        <color indexed="8"/>
      </top>
      <bottom style="thin">
        <color indexed="8"/>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100">
    <xf numFmtId="0" fontId="0" fillId="0" borderId="0"/>
    <xf numFmtId="0" fontId="8" fillId="0" borderId="0" applyFont="0" applyFill="0" applyBorder="0" applyAlignment="0" applyProtection="0"/>
    <xf numFmtId="0" fontId="9" fillId="0" borderId="0" applyNumberFormat="0" applyFill="0" applyBorder="0" applyAlignment="0" applyProtection="0">
      <alignment vertical="top"/>
      <protection locked="0"/>
    </xf>
    <xf numFmtId="0" fontId="10" fillId="0" borderId="0"/>
    <xf numFmtId="0" fontId="2" fillId="0" borderId="0"/>
    <xf numFmtId="9" fontId="8" fillId="0" borderId="0" applyFont="0" applyFill="0" applyBorder="0" applyAlignment="0" applyProtection="0"/>
    <xf numFmtId="0" fontId="4" fillId="0" borderId="0"/>
    <xf numFmtId="0" fontId="22" fillId="0" borderId="0"/>
    <xf numFmtId="0" fontId="4" fillId="0" borderId="0"/>
    <xf numFmtId="0" fontId="2" fillId="0" borderId="0"/>
    <xf numFmtId="0" fontId="23" fillId="0" borderId="0" applyNumberFormat="0" applyFill="0" applyBorder="0" applyAlignment="0" applyProtection="0"/>
    <xf numFmtId="0" fontId="22" fillId="0" borderId="0"/>
    <xf numFmtId="0" fontId="23" fillId="0" borderId="0" applyNumberFormat="0" applyFill="0" applyBorder="0" applyAlignment="0" applyProtection="0">
      <alignment vertical="top"/>
      <protection locked="0"/>
    </xf>
    <xf numFmtId="0" fontId="25" fillId="0" borderId="0"/>
    <xf numFmtId="0" fontId="25" fillId="0" borderId="0">
      <alignment horizontal="right"/>
    </xf>
    <xf numFmtId="167" fontId="25" fillId="5" borderId="0"/>
    <xf numFmtId="168" fontId="25" fillId="5" borderId="0"/>
    <xf numFmtId="169" fontId="25" fillId="5" borderId="0"/>
    <xf numFmtId="170" fontId="25" fillId="5" borderId="0">
      <alignment horizontal="right"/>
    </xf>
    <xf numFmtId="171" fontId="26" fillId="0" borderId="0" applyFont="0" applyFill="0" applyBorder="0" applyAlignment="0" applyProtection="0"/>
    <xf numFmtId="0" fontId="27" fillId="0" borderId="0" applyFont="0" applyFill="0" applyBorder="0" applyAlignment="0" applyProtection="0"/>
    <xf numFmtId="172" fontId="26" fillId="0" borderId="0" applyFont="0" applyFill="0" applyBorder="0" applyAlignment="0" applyProtection="0"/>
    <xf numFmtId="0" fontId="4" fillId="0" borderId="0" applyNumberFormat="0" applyFill="0" applyBorder="0" applyAlignment="0" applyProtection="0"/>
    <xf numFmtId="40" fontId="28" fillId="0" borderId="0" applyFont="0" applyFill="0" applyBorder="0" applyAlignment="0" applyProtection="0"/>
    <xf numFmtId="38" fontId="28" fillId="0" borderId="0" applyFont="0" applyFill="0" applyBorder="0" applyAlignment="0" applyProtection="0"/>
    <xf numFmtId="173" fontId="29" fillId="0" borderId="0" applyFont="0" applyFill="0" applyBorder="0" applyAlignment="0" applyProtection="0"/>
    <xf numFmtId="174" fontId="29" fillId="0" borderId="0" applyFont="0" applyFill="0" applyBorder="0" applyAlignment="0" applyProtection="0"/>
    <xf numFmtId="6" fontId="30" fillId="0" borderId="0" applyFont="0" applyFill="0" applyBorder="0" applyAlignment="0" applyProtection="0"/>
    <xf numFmtId="0" fontId="31" fillId="0" borderId="0">
      <alignment vertical="center"/>
    </xf>
    <xf numFmtId="0" fontId="4" fillId="0" borderId="0" applyFont="0" applyFill="0" applyBorder="0" applyAlignment="0" applyProtection="0"/>
    <xf numFmtId="0" fontId="4" fillId="0" borderId="0" applyFont="0" applyFill="0" applyBorder="0" applyAlignment="0" applyProtection="0"/>
    <xf numFmtId="0" fontId="32" fillId="0" borderId="0"/>
    <xf numFmtId="0" fontId="4" fillId="0" borderId="0" applyNumberFormat="0" applyFill="0" applyBorder="0" applyAlignment="0" applyProtection="0"/>
    <xf numFmtId="175" fontId="33" fillId="0" borderId="0" applyFont="0" applyFill="0" applyBorder="0" applyAlignment="0" applyProtection="0"/>
    <xf numFmtId="0" fontId="34" fillId="0" borderId="0"/>
    <xf numFmtId="0" fontId="34" fillId="0" borderId="0"/>
    <xf numFmtId="0" fontId="35" fillId="0" borderId="0" applyNumberFormat="0" applyFill="0" applyBorder="0" applyAlignment="0" applyProtection="0"/>
    <xf numFmtId="0" fontId="34" fillId="0" borderId="0"/>
    <xf numFmtId="0" fontId="31" fillId="0" borderId="0"/>
    <xf numFmtId="176" fontId="36" fillId="0" borderId="0" applyFont="0" applyFill="0" applyBorder="0" applyAlignment="0" applyProtection="0"/>
    <xf numFmtId="0" fontId="37" fillId="0" borderId="0"/>
    <xf numFmtId="173" fontId="37" fillId="0" borderId="0" applyFont="0" applyFill="0" applyBorder="0" applyAlignment="0" applyProtection="0"/>
    <xf numFmtId="174" fontId="37" fillId="0" borderId="0" applyFont="0" applyFill="0" applyBorder="0" applyAlignment="0" applyProtection="0"/>
    <xf numFmtId="176" fontId="36" fillId="0" borderId="0" applyFont="0" applyFill="0" applyBorder="0" applyAlignment="0" applyProtection="0"/>
    <xf numFmtId="0" fontId="38" fillId="5" borderId="0"/>
    <xf numFmtId="0" fontId="22" fillId="6" borderId="0" applyNumberFormat="0" applyBorder="0" applyAlignment="0" applyProtection="0"/>
    <xf numFmtId="0" fontId="22" fillId="6" borderId="0" applyNumberFormat="0" applyBorder="0" applyAlignment="0" applyProtection="0"/>
    <xf numFmtId="0" fontId="22" fillId="6"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39" fillId="6" borderId="0" applyNumberFormat="0" applyBorder="0" applyAlignment="0" applyProtection="0"/>
    <xf numFmtId="0" fontId="39" fillId="6" borderId="0" applyNumberFormat="0" applyBorder="0" applyAlignment="0" applyProtection="0"/>
    <xf numFmtId="0" fontId="39" fillId="6" borderId="0" applyNumberFormat="0" applyBorder="0" applyAlignment="0" applyProtection="0"/>
    <xf numFmtId="0" fontId="22" fillId="6" borderId="0" applyNumberFormat="0" applyBorder="0" applyAlignment="0" applyProtection="0"/>
    <xf numFmtId="0" fontId="22" fillId="6"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39" fillId="8" borderId="0" applyNumberFormat="0" applyBorder="0" applyAlignment="0" applyProtection="0"/>
    <xf numFmtId="0" fontId="39" fillId="8" borderId="0" applyNumberFormat="0" applyBorder="0" applyAlignment="0" applyProtection="0"/>
    <xf numFmtId="0" fontId="39"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40" fillId="6" borderId="0" applyNumberFormat="0" applyBorder="0" applyAlignment="0" applyProtection="0">
      <alignment vertical="center"/>
    </xf>
    <xf numFmtId="0" fontId="40" fillId="6" borderId="0" applyNumberFormat="0" applyBorder="0" applyAlignment="0" applyProtection="0">
      <alignment vertical="center"/>
    </xf>
    <xf numFmtId="0" fontId="40" fillId="6" borderId="0" applyNumberFormat="0" applyBorder="0" applyAlignment="0" applyProtection="0">
      <alignment vertical="center"/>
    </xf>
    <xf numFmtId="0" fontId="40" fillId="6" borderId="0" applyNumberFormat="0" applyBorder="0" applyAlignment="0" applyProtection="0">
      <alignment vertical="center"/>
    </xf>
    <xf numFmtId="0" fontId="40" fillId="6" borderId="0" applyNumberFormat="0" applyBorder="0" applyAlignment="0" applyProtection="0">
      <alignment vertical="center"/>
    </xf>
    <xf numFmtId="0" fontId="40" fillId="6" borderId="0" applyNumberFormat="0" applyBorder="0" applyAlignment="0" applyProtection="0">
      <alignment vertical="center"/>
    </xf>
    <xf numFmtId="0" fontId="40" fillId="6" borderId="0" applyNumberFormat="0" applyBorder="0" applyAlignment="0" applyProtection="0">
      <alignment vertical="center"/>
    </xf>
    <xf numFmtId="0" fontId="40" fillId="6" borderId="0" applyNumberFormat="0" applyBorder="0" applyAlignment="0" applyProtection="0">
      <alignment vertical="center"/>
    </xf>
    <xf numFmtId="0" fontId="40" fillId="6" borderId="0" applyNumberFormat="0" applyBorder="0" applyAlignment="0" applyProtection="0">
      <alignment vertical="center"/>
    </xf>
    <xf numFmtId="0" fontId="40" fillId="6" borderId="0" applyNumberFormat="0" applyBorder="0" applyAlignment="0" applyProtection="0">
      <alignment vertical="center"/>
    </xf>
    <xf numFmtId="0" fontId="40" fillId="6" borderId="0" applyNumberFormat="0" applyBorder="0" applyAlignment="0" applyProtection="0">
      <alignment vertical="center"/>
    </xf>
    <xf numFmtId="0" fontId="40" fillId="6" borderId="0" applyNumberFormat="0" applyBorder="0" applyAlignment="0" applyProtection="0">
      <alignment vertical="center"/>
    </xf>
    <xf numFmtId="0" fontId="40" fillId="6" borderId="0" applyNumberFormat="0" applyBorder="0" applyAlignment="0" applyProtection="0">
      <alignment vertical="center"/>
    </xf>
    <xf numFmtId="0" fontId="40" fillId="8" borderId="0" applyNumberFormat="0" applyBorder="0" applyAlignment="0" applyProtection="0">
      <alignment vertical="center"/>
    </xf>
    <xf numFmtId="0" fontId="40" fillId="8" borderId="0" applyNumberFormat="0" applyBorder="0" applyAlignment="0" applyProtection="0">
      <alignment vertical="center"/>
    </xf>
    <xf numFmtId="0" fontId="40" fillId="8" borderId="0" applyNumberFormat="0" applyBorder="0" applyAlignment="0" applyProtection="0">
      <alignment vertical="center"/>
    </xf>
    <xf numFmtId="0" fontId="40" fillId="8" borderId="0" applyNumberFormat="0" applyBorder="0" applyAlignment="0" applyProtection="0">
      <alignment vertical="center"/>
    </xf>
    <xf numFmtId="0" fontId="40" fillId="8" borderId="0" applyNumberFormat="0" applyBorder="0" applyAlignment="0" applyProtection="0">
      <alignment vertical="center"/>
    </xf>
    <xf numFmtId="0" fontId="40" fillId="8" borderId="0" applyNumberFormat="0" applyBorder="0" applyAlignment="0" applyProtection="0">
      <alignment vertical="center"/>
    </xf>
    <xf numFmtId="0" fontId="40" fillId="8" borderId="0" applyNumberFormat="0" applyBorder="0" applyAlignment="0" applyProtection="0">
      <alignment vertical="center"/>
    </xf>
    <xf numFmtId="0" fontId="40" fillId="8" borderId="0" applyNumberFormat="0" applyBorder="0" applyAlignment="0" applyProtection="0">
      <alignment vertical="center"/>
    </xf>
    <xf numFmtId="0" fontId="40" fillId="8" borderId="0" applyNumberFormat="0" applyBorder="0" applyAlignment="0" applyProtection="0">
      <alignment vertical="center"/>
    </xf>
    <xf numFmtId="0" fontId="40" fillId="8" borderId="0" applyNumberFormat="0" applyBorder="0" applyAlignment="0" applyProtection="0">
      <alignment vertical="center"/>
    </xf>
    <xf numFmtId="0" fontId="40" fillId="8" borderId="0" applyNumberFormat="0" applyBorder="0" applyAlignment="0" applyProtection="0">
      <alignment vertical="center"/>
    </xf>
    <xf numFmtId="0" fontId="40" fillId="8" borderId="0" applyNumberFormat="0" applyBorder="0" applyAlignment="0" applyProtection="0">
      <alignment vertical="center"/>
    </xf>
    <xf numFmtId="0" fontId="40" fillId="8" borderId="0" applyNumberFormat="0" applyBorder="0" applyAlignment="0" applyProtection="0">
      <alignment vertical="center"/>
    </xf>
    <xf numFmtId="0" fontId="40" fillId="10" borderId="0" applyNumberFormat="0" applyBorder="0" applyAlignment="0" applyProtection="0">
      <alignment vertical="center"/>
    </xf>
    <xf numFmtId="0" fontId="40" fillId="10" borderId="0" applyNumberFormat="0" applyBorder="0" applyAlignment="0" applyProtection="0">
      <alignment vertical="center"/>
    </xf>
    <xf numFmtId="0" fontId="40" fillId="10" borderId="0" applyNumberFormat="0" applyBorder="0" applyAlignment="0" applyProtection="0">
      <alignment vertical="center"/>
    </xf>
    <xf numFmtId="0" fontId="40" fillId="10" borderId="0" applyNumberFormat="0" applyBorder="0" applyAlignment="0" applyProtection="0">
      <alignment vertical="center"/>
    </xf>
    <xf numFmtId="0" fontId="40" fillId="10" borderId="0" applyNumberFormat="0" applyBorder="0" applyAlignment="0" applyProtection="0">
      <alignment vertical="center"/>
    </xf>
    <xf numFmtId="0" fontId="40" fillId="10" borderId="0" applyNumberFormat="0" applyBorder="0" applyAlignment="0" applyProtection="0">
      <alignment vertical="center"/>
    </xf>
    <xf numFmtId="0" fontId="40" fillId="10" borderId="0" applyNumberFormat="0" applyBorder="0" applyAlignment="0" applyProtection="0">
      <alignment vertical="center"/>
    </xf>
    <xf numFmtId="0" fontId="40" fillId="10" borderId="0" applyNumberFormat="0" applyBorder="0" applyAlignment="0" applyProtection="0">
      <alignment vertical="center"/>
    </xf>
    <xf numFmtId="0" fontId="40" fillId="10" borderId="0" applyNumberFormat="0" applyBorder="0" applyAlignment="0" applyProtection="0">
      <alignment vertical="center"/>
    </xf>
    <xf numFmtId="0" fontId="40" fillId="10" borderId="0" applyNumberFormat="0" applyBorder="0" applyAlignment="0" applyProtection="0">
      <alignment vertical="center"/>
    </xf>
    <xf numFmtId="0" fontId="40" fillId="10" borderId="0" applyNumberFormat="0" applyBorder="0" applyAlignment="0" applyProtection="0">
      <alignment vertical="center"/>
    </xf>
    <xf numFmtId="0" fontId="40" fillId="10" borderId="0" applyNumberFormat="0" applyBorder="0" applyAlignment="0" applyProtection="0">
      <alignment vertical="center"/>
    </xf>
    <xf numFmtId="0" fontId="40" fillId="10" borderId="0" applyNumberFormat="0" applyBorder="0" applyAlignment="0" applyProtection="0">
      <alignment vertical="center"/>
    </xf>
    <xf numFmtId="0" fontId="40" fillId="12" borderId="0" applyNumberFormat="0" applyBorder="0" applyAlignment="0" applyProtection="0">
      <alignment vertical="center"/>
    </xf>
    <xf numFmtId="0" fontId="40" fillId="12" borderId="0" applyNumberFormat="0" applyBorder="0" applyAlignment="0" applyProtection="0">
      <alignment vertical="center"/>
    </xf>
    <xf numFmtId="0" fontId="40" fillId="12" borderId="0" applyNumberFormat="0" applyBorder="0" applyAlignment="0" applyProtection="0">
      <alignment vertical="center"/>
    </xf>
    <xf numFmtId="0" fontId="40" fillId="12" borderId="0" applyNumberFormat="0" applyBorder="0" applyAlignment="0" applyProtection="0">
      <alignment vertical="center"/>
    </xf>
    <xf numFmtId="0" fontId="40" fillId="12" borderId="0" applyNumberFormat="0" applyBorder="0" applyAlignment="0" applyProtection="0">
      <alignment vertical="center"/>
    </xf>
    <xf numFmtId="0" fontId="40" fillId="12" borderId="0" applyNumberFormat="0" applyBorder="0" applyAlignment="0" applyProtection="0">
      <alignment vertical="center"/>
    </xf>
    <xf numFmtId="0" fontId="40" fillId="12" borderId="0" applyNumberFormat="0" applyBorder="0" applyAlignment="0" applyProtection="0">
      <alignment vertical="center"/>
    </xf>
    <xf numFmtId="0" fontId="40" fillId="12" borderId="0" applyNumberFormat="0" applyBorder="0" applyAlignment="0" applyProtection="0">
      <alignment vertical="center"/>
    </xf>
    <xf numFmtId="0" fontId="40" fillId="12" borderId="0" applyNumberFormat="0" applyBorder="0" applyAlignment="0" applyProtection="0">
      <alignment vertical="center"/>
    </xf>
    <xf numFmtId="0" fontId="40" fillId="12" borderId="0" applyNumberFormat="0" applyBorder="0" applyAlignment="0" applyProtection="0">
      <alignment vertical="center"/>
    </xf>
    <xf numFmtId="0" fontId="40" fillId="12" borderId="0" applyNumberFormat="0" applyBorder="0" applyAlignment="0" applyProtection="0">
      <alignment vertical="center"/>
    </xf>
    <xf numFmtId="0" fontId="40" fillId="12" borderId="0" applyNumberFormat="0" applyBorder="0" applyAlignment="0" applyProtection="0">
      <alignment vertical="center"/>
    </xf>
    <xf numFmtId="0" fontId="40" fillId="12" borderId="0" applyNumberFormat="0" applyBorder="0" applyAlignment="0" applyProtection="0">
      <alignment vertical="center"/>
    </xf>
    <xf numFmtId="0" fontId="40" fillId="14" borderId="0" applyNumberFormat="0" applyBorder="0" applyAlignment="0" applyProtection="0">
      <alignment vertical="center"/>
    </xf>
    <xf numFmtId="0" fontId="40" fillId="14" borderId="0" applyNumberFormat="0" applyBorder="0" applyAlignment="0" applyProtection="0">
      <alignment vertical="center"/>
    </xf>
    <xf numFmtId="0" fontId="40" fillId="14" borderId="0" applyNumberFormat="0" applyBorder="0" applyAlignment="0" applyProtection="0">
      <alignment vertical="center"/>
    </xf>
    <xf numFmtId="0" fontId="40" fillId="14" borderId="0" applyNumberFormat="0" applyBorder="0" applyAlignment="0" applyProtection="0">
      <alignment vertical="center"/>
    </xf>
    <xf numFmtId="0" fontId="40" fillId="14" borderId="0" applyNumberFormat="0" applyBorder="0" applyAlignment="0" applyProtection="0">
      <alignment vertical="center"/>
    </xf>
    <xf numFmtId="0" fontId="40" fillId="14" borderId="0" applyNumberFormat="0" applyBorder="0" applyAlignment="0" applyProtection="0">
      <alignment vertical="center"/>
    </xf>
    <xf numFmtId="0" fontId="40" fillId="14" borderId="0" applyNumberFormat="0" applyBorder="0" applyAlignment="0" applyProtection="0">
      <alignment vertical="center"/>
    </xf>
    <xf numFmtId="0" fontId="40" fillId="14" borderId="0" applyNumberFormat="0" applyBorder="0" applyAlignment="0" applyProtection="0">
      <alignment vertical="center"/>
    </xf>
    <xf numFmtId="0" fontId="40" fillId="14" borderId="0" applyNumberFormat="0" applyBorder="0" applyAlignment="0" applyProtection="0">
      <alignment vertical="center"/>
    </xf>
    <xf numFmtId="0" fontId="40" fillId="14" borderId="0" applyNumberFormat="0" applyBorder="0" applyAlignment="0" applyProtection="0">
      <alignment vertical="center"/>
    </xf>
    <xf numFmtId="0" fontId="40" fillId="14" borderId="0" applyNumberFormat="0" applyBorder="0" applyAlignment="0" applyProtection="0">
      <alignment vertical="center"/>
    </xf>
    <xf numFmtId="0" fontId="40" fillId="14" borderId="0" applyNumberFormat="0" applyBorder="0" applyAlignment="0" applyProtection="0">
      <alignment vertical="center"/>
    </xf>
    <xf numFmtId="0" fontId="40" fillId="14" borderId="0" applyNumberFormat="0" applyBorder="0" applyAlignment="0" applyProtection="0">
      <alignment vertical="center"/>
    </xf>
    <xf numFmtId="0" fontId="40" fillId="16" borderId="0" applyNumberFormat="0" applyBorder="0" applyAlignment="0" applyProtection="0">
      <alignment vertical="center"/>
    </xf>
    <xf numFmtId="0" fontId="40" fillId="16" borderId="0" applyNumberFormat="0" applyBorder="0" applyAlignment="0" applyProtection="0">
      <alignment vertical="center"/>
    </xf>
    <xf numFmtId="0" fontId="40" fillId="16" borderId="0" applyNumberFormat="0" applyBorder="0" applyAlignment="0" applyProtection="0">
      <alignment vertical="center"/>
    </xf>
    <xf numFmtId="0" fontId="40" fillId="16" borderId="0" applyNumberFormat="0" applyBorder="0" applyAlignment="0" applyProtection="0">
      <alignment vertical="center"/>
    </xf>
    <xf numFmtId="0" fontId="40" fillId="16" borderId="0" applyNumberFormat="0" applyBorder="0" applyAlignment="0" applyProtection="0">
      <alignment vertical="center"/>
    </xf>
    <xf numFmtId="0" fontId="40" fillId="16" borderId="0" applyNumberFormat="0" applyBorder="0" applyAlignment="0" applyProtection="0">
      <alignment vertical="center"/>
    </xf>
    <xf numFmtId="0" fontId="40" fillId="16" borderId="0" applyNumberFormat="0" applyBorder="0" applyAlignment="0" applyProtection="0">
      <alignment vertical="center"/>
    </xf>
    <xf numFmtId="0" fontId="40" fillId="16" borderId="0" applyNumberFormat="0" applyBorder="0" applyAlignment="0" applyProtection="0">
      <alignment vertical="center"/>
    </xf>
    <xf numFmtId="0" fontId="40" fillId="16" borderId="0" applyNumberFormat="0" applyBorder="0" applyAlignment="0" applyProtection="0">
      <alignment vertical="center"/>
    </xf>
    <xf numFmtId="0" fontId="40" fillId="16" borderId="0" applyNumberFormat="0" applyBorder="0" applyAlignment="0" applyProtection="0">
      <alignment vertical="center"/>
    </xf>
    <xf numFmtId="0" fontId="40" fillId="16" borderId="0" applyNumberFormat="0" applyBorder="0" applyAlignment="0" applyProtection="0">
      <alignment vertical="center"/>
    </xf>
    <xf numFmtId="0" fontId="40" fillId="16" borderId="0" applyNumberFormat="0" applyBorder="0" applyAlignment="0" applyProtection="0">
      <alignment vertical="center"/>
    </xf>
    <xf numFmtId="0" fontId="40" fillId="16" borderId="0" applyNumberFormat="0" applyBorder="0" applyAlignment="0" applyProtection="0">
      <alignment vertical="center"/>
    </xf>
    <xf numFmtId="0" fontId="41" fillId="5" borderId="0"/>
    <xf numFmtId="177" fontId="37" fillId="0" borderId="0" applyFont="0" applyFill="0" applyBorder="0" applyAlignment="0" applyProtection="0"/>
    <xf numFmtId="177" fontId="31" fillId="0" borderId="0" applyFont="0" applyFill="0" applyBorder="0" applyAlignment="0" applyProtection="0"/>
    <xf numFmtId="178" fontId="37" fillId="0" borderId="0" applyFont="0" applyFill="0" applyBorder="0" applyAlignment="0" applyProtection="0"/>
    <xf numFmtId="0" fontId="42" fillId="0" borderId="0">
      <alignment wrapText="1"/>
    </xf>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40" fillId="18" borderId="0" applyNumberFormat="0" applyBorder="0" applyAlignment="0" applyProtection="0">
      <alignment vertical="center"/>
    </xf>
    <xf numFmtId="0" fontId="40" fillId="18" borderId="0" applyNumberFormat="0" applyBorder="0" applyAlignment="0" applyProtection="0">
      <alignment vertical="center"/>
    </xf>
    <xf numFmtId="0" fontId="40" fillId="18" borderId="0" applyNumberFormat="0" applyBorder="0" applyAlignment="0" applyProtection="0">
      <alignment vertical="center"/>
    </xf>
    <xf numFmtId="0" fontId="40" fillId="18" borderId="0" applyNumberFormat="0" applyBorder="0" applyAlignment="0" applyProtection="0">
      <alignment vertical="center"/>
    </xf>
    <xf numFmtId="0" fontId="40" fillId="18" borderId="0" applyNumberFormat="0" applyBorder="0" applyAlignment="0" applyProtection="0">
      <alignment vertical="center"/>
    </xf>
    <xf numFmtId="0" fontId="40" fillId="18" borderId="0" applyNumberFormat="0" applyBorder="0" applyAlignment="0" applyProtection="0">
      <alignment vertical="center"/>
    </xf>
    <xf numFmtId="0" fontId="40" fillId="18" borderId="0" applyNumberFormat="0" applyBorder="0" applyAlignment="0" applyProtection="0">
      <alignment vertical="center"/>
    </xf>
    <xf numFmtId="0" fontId="40" fillId="18" borderId="0" applyNumberFormat="0" applyBorder="0" applyAlignment="0" applyProtection="0">
      <alignment vertical="center"/>
    </xf>
    <xf numFmtId="0" fontId="40" fillId="18" borderId="0" applyNumberFormat="0" applyBorder="0" applyAlignment="0" applyProtection="0">
      <alignment vertical="center"/>
    </xf>
    <xf numFmtId="0" fontId="40" fillId="18" borderId="0" applyNumberFormat="0" applyBorder="0" applyAlignment="0" applyProtection="0">
      <alignment vertical="center"/>
    </xf>
    <xf numFmtId="0" fontId="40" fillId="18" borderId="0" applyNumberFormat="0" applyBorder="0" applyAlignment="0" applyProtection="0">
      <alignment vertical="center"/>
    </xf>
    <xf numFmtId="0" fontId="40" fillId="18" borderId="0" applyNumberFormat="0" applyBorder="0" applyAlignment="0" applyProtection="0">
      <alignment vertical="center"/>
    </xf>
    <xf numFmtId="0" fontId="40" fillId="18"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2" borderId="0" applyNumberFormat="0" applyBorder="0" applyAlignment="0" applyProtection="0">
      <alignment vertical="center"/>
    </xf>
    <xf numFmtId="0" fontId="40" fillId="22" borderId="0" applyNumberFormat="0" applyBorder="0" applyAlignment="0" applyProtection="0">
      <alignment vertical="center"/>
    </xf>
    <xf numFmtId="0" fontId="40" fillId="22" borderId="0" applyNumberFormat="0" applyBorder="0" applyAlignment="0" applyProtection="0">
      <alignment vertical="center"/>
    </xf>
    <xf numFmtId="0" fontId="40" fillId="22" borderId="0" applyNumberFormat="0" applyBorder="0" applyAlignment="0" applyProtection="0">
      <alignment vertical="center"/>
    </xf>
    <xf numFmtId="0" fontId="40" fillId="22" borderId="0" applyNumberFormat="0" applyBorder="0" applyAlignment="0" applyProtection="0">
      <alignment vertical="center"/>
    </xf>
    <xf numFmtId="0" fontId="40" fillId="22" borderId="0" applyNumberFormat="0" applyBorder="0" applyAlignment="0" applyProtection="0">
      <alignment vertical="center"/>
    </xf>
    <xf numFmtId="0" fontId="40" fillId="22" borderId="0" applyNumberFormat="0" applyBorder="0" applyAlignment="0" applyProtection="0">
      <alignment vertical="center"/>
    </xf>
    <xf numFmtId="0" fontId="40" fillId="22" borderId="0" applyNumberFormat="0" applyBorder="0" applyAlignment="0" applyProtection="0">
      <alignment vertical="center"/>
    </xf>
    <xf numFmtId="0" fontId="40" fillId="22" borderId="0" applyNumberFormat="0" applyBorder="0" applyAlignment="0" applyProtection="0">
      <alignment vertical="center"/>
    </xf>
    <xf numFmtId="0" fontId="40" fillId="22" borderId="0" applyNumberFormat="0" applyBorder="0" applyAlignment="0" applyProtection="0">
      <alignment vertical="center"/>
    </xf>
    <xf numFmtId="0" fontId="40" fillId="22" borderId="0" applyNumberFormat="0" applyBorder="0" applyAlignment="0" applyProtection="0">
      <alignment vertical="center"/>
    </xf>
    <xf numFmtId="0" fontId="40" fillId="22" borderId="0" applyNumberFormat="0" applyBorder="0" applyAlignment="0" applyProtection="0">
      <alignment vertical="center"/>
    </xf>
    <xf numFmtId="0" fontId="40" fillId="22" borderId="0" applyNumberFormat="0" applyBorder="0" applyAlignment="0" applyProtection="0">
      <alignment vertical="center"/>
    </xf>
    <xf numFmtId="0" fontId="40" fillId="12" borderId="0" applyNumberFormat="0" applyBorder="0" applyAlignment="0" applyProtection="0">
      <alignment vertical="center"/>
    </xf>
    <xf numFmtId="0" fontId="40" fillId="12" borderId="0" applyNumberFormat="0" applyBorder="0" applyAlignment="0" applyProtection="0">
      <alignment vertical="center"/>
    </xf>
    <xf numFmtId="0" fontId="40" fillId="12" borderId="0" applyNumberFormat="0" applyBorder="0" applyAlignment="0" applyProtection="0">
      <alignment vertical="center"/>
    </xf>
    <xf numFmtId="0" fontId="40" fillId="12" borderId="0" applyNumberFormat="0" applyBorder="0" applyAlignment="0" applyProtection="0">
      <alignment vertical="center"/>
    </xf>
    <xf numFmtId="0" fontId="40" fillId="12" borderId="0" applyNumberFormat="0" applyBorder="0" applyAlignment="0" applyProtection="0">
      <alignment vertical="center"/>
    </xf>
    <xf numFmtId="0" fontId="40" fillId="12" borderId="0" applyNumberFormat="0" applyBorder="0" applyAlignment="0" applyProtection="0">
      <alignment vertical="center"/>
    </xf>
    <xf numFmtId="0" fontId="40" fillId="12" borderId="0" applyNumberFormat="0" applyBorder="0" applyAlignment="0" applyProtection="0">
      <alignment vertical="center"/>
    </xf>
    <xf numFmtId="0" fontId="40" fillId="12" borderId="0" applyNumberFormat="0" applyBorder="0" applyAlignment="0" applyProtection="0">
      <alignment vertical="center"/>
    </xf>
    <xf numFmtId="0" fontId="40" fillId="12" borderId="0" applyNumberFormat="0" applyBorder="0" applyAlignment="0" applyProtection="0">
      <alignment vertical="center"/>
    </xf>
    <xf numFmtId="0" fontId="40" fillId="12" borderId="0" applyNumberFormat="0" applyBorder="0" applyAlignment="0" applyProtection="0">
      <alignment vertical="center"/>
    </xf>
    <xf numFmtId="0" fontId="40" fillId="12" borderId="0" applyNumberFormat="0" applyBorder="0" applyAlignment="0" applyProtection="0">
      <alignment vertical="center"/>
    </xf>
    <xf numFmtId="0" fontId="40" fillId="12" borderId="0" applyNumberFormat="0" applyBorder="0" applyAlignment="0" applyProtection="0">
      <alignment vertical="center"/>
    </xf>
    <xf numFmtId="0" fontId="40" fillId="12" borderId="0" applyNumberFormat="0" applyBorder="0" applyAlignment="0" applyProtection="0">
      <alignment vertical="center"/>
    </xf>
    <xf numFmtId="0" fontId="40" fillId="18" borderId="0" applyNumberFormat="0" applyBorder="0" applyAlignment="0" applyProtection="0">
      <alignment vertical="center"/>
    </xf>
    <xf numFmtId="0" fontId="40" fillId="18" borderId="0" applyNumberFormat="0" applyBorder="0" applyAlignment="0" applyProtection="0">
      <alignment vertical="center"/>
    </xf>
    <xf numFmtId="0" fontId="40" fillId="18" borderId="0" applyNumberFormat="0" applyBorder="0" applyAlignment="0" applyProtection="0">
      <alignment vertical="center"/>
    </xf>
    <xf numFmtId="0" fontId="40" fillId="18" borderId="0" applyNumberFormat="0" applyBorder="0" applyAlignment="0" applyProtection="0">
      <alignment vertical="center"/>
    </xf>
    <xf numFmtId="0" fontId="40" fillId="18" borderId="0" applyNumberFormat="0" applyBorder="0" applyAlignment="0" applyProtection="0">
      <alignment vertical="center"/>
    </xf>
    <xf numFmtId="0" fontId="40" fillId="18" borderId="0" applyNumberFormat="0" applyBorder="0" applyAlignment="0" applyProtection="0">
      <alignment vertical="center"/>
    </xf>
    <xf numFmtId="0" fontId="40" fillId="18" borderId="0" applyNumberFormat="0" applyBorder="0" applyAlignment="0" applyProtection="0">
      <alignment vertical="center"/>
    </xf>
    <xf numFmtId="0" fontId="40" fillId="18" borderId="0" applyNumberFormat="0" applyBorder="0" applyAlignment="0" applyProtection="0">
      <alignment vertical="center"/>
    </xf>
    <xf numFmtId="0" fontId="40" fillId="18" borderId="0" applyNumberFormat="0" applyBorder="0" applyAlignment="0" applyProtection="0">
      <alignment vertical="center"/>
    </xf>
    <xf numFmtId="0" fontId="40" fillId="18" borderId="0" applyNumberFormat="0" applyBorder="0" applyAlignment="0" applyProtection="0">
      <alignment vertical="center"/>
    </xf>
    <xf numFmtId="0" fontId="40" fillId="18" borderId="0" applyNumberFormat="0" applyBorder="0" applyAlignment="0" applyProtection="0">
      <alignment vertical="center"/>
    </xf>
    <xf numFmtId="0" fontId="40" fillId="18" borderId="0" applyNumberFormat="0" applyBorder="0" applyAlignment="0" applyProtection="0">
      <alignment vertical="center"/>
    </xf>
    <xf numFmtId="0" fontId="40" fillId="18"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43" fillId="26" borderId="0" applyNumberFormat="0" applyBorder="0" applyAlignment="0" applyProtection="0"/>
    <xf numFmtId="0" fontId="43" fillId="26" borderId="0" applyNumberFormat="0" applyBorder="0" applyAlignment="0" applyProtection="0"/>
    <xf numFmtId="0" fontId="43" fillId="26" borderId="0" applyNumberFormat="0" applyBorder="0" applyAlignment="0" applyProtection="0"/>
    <xf numFmtId="0" fontId="43" fillId="26"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6"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6" borderId="0" applyNumberFormat="0" applyBorder="0" applyAlignment="0" applyProtection="0"/>
    <xf numFmtId="0" fontId="43" fillId="26" borderId="0" applyNumberFormat="0" applyBorder="0" applyAlignment="0" applyProtection="0"/>
    <xf numFmtId="0" fontId="43" fillId="26" borderId="0" applyNumberFormat="0" applyBorder="0" applyAlignment="0" applyProtection="0"/>
    <xf numFmtId="0" fontId="43" fillId="26" borderId="0" applyNumberFormat="0" applyBorder="0" applyAlignment="0" applyProtection="0"/>
    <xf numFmtId="0" fontId="43" fillId="26"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1" borderId="0" applyNumberFormat="0" applyBorder="0" applyAlignment="0" applyProtection="0"/>
    <xf numFmtId="0" fontId="43" fillId="21" borderId="0" applyNumberFormat="0" applyBorder="0" applyAlignment="0" applyProtection="0"/>
    <xf numFmtId="0" fontId="43" fillId="20" borderId="0" applyNumberFormat="0" applyBorder="0" applyAlignment="0" applyProtection="0"/>
    <xf numFmtId="0" fontId="43" fillId="21" borderId="0" applyNumberFormat="0" applyBorder="0" applyAlignment="0" applyProtection="0"/>
    <xf numFmtId="0" fontId="43" fillId="21"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2"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8"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30" borderId="0" applyNumberFormat="0" applyBorder="0" applyAlignment="0" applyProtection="0"/>
    <xf numFmtId="0" fontId="43" fillId="30" borderId="0" applyNumberFormat="0" applyBorder="0" applyAlignment="0" applyProtection="0"/>
    <xf numFmtId="0" fontId="43" fillId="30" borderId="0" applyNumberFormat="0" applyBorder="0" applyAlignment="0" applyProtection="0"/>
    <xf numFmtId="0" fontId="43" fillId="30"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0"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0" borderId="0" applyNumberFormat="0" applyBorder="0" applyAlignment="0" applyProtection="0"/>
    <xf numFmtId="0" fontId="43" fillId="30" borderId="0" applyNumberFormat="0" applyBorder="0" applyAlignment="0" applyProtection="0"/>
    <xf numFmtId="0" fontId="43" fillId="30" borderId="0" applyNumberFormat="0" applyBorder="0" applyAlignment="0" applyProtection="0"/>
    <xf numFmtId="0" fontId="43" fillId="30" borderId="0" applyNumberFormat="0" applyBorder="0" applyAlignment="0" applyProtection="0"/>
    <xf numFmtId="0" fontId="43" fillId="30"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3" borderId="0" applyNumberFormat="0" applyBorder="0" applyAlignment="0" applyProtection="0"/>
    <xf numFmtId="0" fontId="43" fillId="33" borderId="0" applyNumberFormat="0" applyBorder="0" applyAlignment="0" applyProtection="0"/>
    <xf numFmtId="0" fontId="43" fillId="32" borderId="0" applyNumberFormat="0" applyBorder="0" applyAlignment="0" applyProtection="0"/>
    <xf numFmtId="0" fontId="43" fillId="33" borderId="0" applyNumberFormat="0" applyBorder="0" applyAlignment="0" applyProtection="0"/>
    <xf numFmtId="0" fontId="43" fillId="33"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4" fillId="26" borderId="0" applyNumberFormat="0" applyBorder="0" applyAlignment="0" applyProtection="0">
      <alignment vertical="center"/>
    </xf>
    <xf numFmtId="0" fontId="44" fillId="26" borderId="0" applyNumberFormat="0" applyBorder="0" applyAlignment="0" applyProtection="0">
      <alignment vertical="center"/>
    </xf>
    <xf numFmtId="0" fontId="44" fillId="26" borderId="0" applyNumberFormat="0" applyBorder="0" applyAlignment="0" applyProtection="0">
      <alignment vertical="center"/>
    </xf>
    <xf numFmtId="0" fontId="44" fillId="26" borderId="0" applyNumberFormat="0" applyBorder="0" applyAlignment="0" applyProtection="0">
      <alignment vertical="center"/>
    </xf>
    <xf numFmtId="0" fontId="44" fillId="26" borderId="0" applyNumberFormat="0" applyBorder="0" applyAlignment="0" applyProtection="0">
      <alignment vertical="center"/>
    </xf>
    <xf numFmtId="0" fontId="44" fillId="26" borderId="0" applyNumberFormat="0" applyBorder="0" applyAlignment="0" applyProtection="0">
      <alignment vertical="center"/>
    </xf>
    <xf numFmtId="0" fontId="44" fillId="26" borderId="0" applyNumberFormat="0" applyBorder="0" applyAlignment="0" applyProtection="0">
      <alignment vertical="center"/>
    </xf>
    <xf numFmtId="0" fontId="44" fillId="26" borderId="0" applyNumberFormat="0" applyBorder="0" applyAlignment="0" applyProtection="0">
      <alignment vertical="center"/>
    </xf>
    <xf numFmtId="0" fontId="44" fillId="26" borderId="0" applyNumberFormat="0" applyBorder="0" applyAlignment="0" applyProtection="0">
      <alignment vertical="center"/>
    </xf>
    <xf numFmtId="0" fontId="44" fillId="26" borderId="0" applyNumberFormat="0" applyBorder="0" applyAlignment="0" applyProtection="0">
      <alignment vertical="center"/>
    </xf>
    <xf numFmtId="0" fontId="44" fillId="26" borderId="0" applyNumberFormat="0" applyBorder="0" applyAlignment="0" applyProtection="0">
      <alignment vertical="center"/>
    </xf>
    <xf numFmtId="0" fontId="44" fillId="26" borderId="0" applyNumberFormat="0" applyBorder="0" applyAlignment="0" applyProtection="0">
      <alignment vertical="center"/>
    </xf>
    <xf numFmtId="0" fontId="44" fillId="26" borderId="0" applyNumberFormat="0" applyBorder="0" applyAlignment="0" applyProtection="0">
      <alignment vertical="center"/>
    </xf>
    <xf numFmtId="0" fontId="44" fillId="20" borderId="0" applyNumberFormat="0" applyBorder="0" applyAlignment="0" applyProtection="0">
      <alignment vertical="center"/>
    </xf>
    <xf numFmtId="0" fontId="44" fillId="20" borderId="0" applyNumberFormat="0" applyBorder="0" applyAlignment="0" applyProtection="0">
      <alignment vertical="center"/>
    </xf>
    <xf numFmtId="0" fontId="44" fillId="20" borderId="0" applyNumberFormat="0" applyBorder="0" applyAlignment="0" applyProtection="0">
      <alignment vertical="center"/>
    </xf>
    <xf numFmtId="0" fontId="44" fillId="20" borderId="0" applyNumberFormat="0" applyBorder="0" applyAlignment="0" applyProtection="0">
      <alignment vertical="center"/>
    </xf>
    <xf numFmtId="0" fontId="44" fillId="20" borderId="0" applyNumberFormat="0" applyBorder="0" applyAlignment="0" applyProtection="0">
      <alignment vertical="center"/>
    </xf>
    <xf numFmtId="0" fontId="44" fillId="20" borderId="0" applyNumberFormat="0" applyBorder="0" applyAlignment="0" applyProtection="0">
      <alignment vertical="center"/>
    </xf>
    <xf numFmtId="0" fontId="44" fillId="20" borderId="0" applyNumberFormat="0" applyBorder="0" applyAlignment="0" applyProtection="0">
      <alignment vertical="center"/>
    </xf>
    <xf numFmtId="0" fontId="44" fillId="20" borderId="0" applyNumberFormat="0" applyBorder="0" applyAlignment="0" applyProtection="0">
      <alignment vertical="center"/>
    </xf>
    <xf numFmtId="0" fontId="44" fillId="20" borderId="0" applyNumberFormat="0" applyBorder="0" applyAlignment="0" applyProtection="0">
      <alignment vertical="center"/>
    </xf>
    <xf numFmtId="0" fontId="44" fillId="20" borderId="0" applyNumberFormat="0" applyBorder="0" applyAlignment="0" applyProtection="0">
      <alignment vertical="center"/>
    </xf>
    <xf numFmtId="0" fontId="44" fillId="20" borderId="0" applyNumberFormat="0" applyBorder="0" applyAlignment="0" applyProtection="0">
      <alignment vertical="center"/>
    </xf>
    <xf numFmtId="0" fontId="44" fillId="20" borderId="0" applyNumberFormat="0" applyBorder="0" applyAlignment="0" applyProtection="0">
      <alignment vertical="center"/>
    </xf>
    <xf numFmtId="0" fontId="44" fillId="20" borderId="0" applyNumberFormat="0" applyBorder="0" applyAlignment="0" applyProtection="0">
      <alignment vertical="center"/>
    </xf>
    <xf numFmtId="0" fontId="44" fillId="22" borderId="0" applyNumberFormat="0" applyBorder="0" applyAlignment="0" applyProtection="0">
      <alignment vertical="center"/>
    </xf>
    <xf numFmtId="0" fontId="44" fillId="22" borderId="0" applyNumberFormat="0" applyBorder="0" applyAlignment="0" applyProtection="0">
      <alignment vertical="center"/>
    </xf>
    <xf numFmtId="0" fontId="44" fillId="22" borderId="0" applyNumberFormat="0" applyBorder="0" applyAlignment="0" applyProtection="0">
      <alignment vertical="center"/>
    </xf>
    <xf numFmtId="0" fontId="44" fillId="22" borderId="0" applyNumberFormat="0" applyBorder="0" applyAlignment="0" applyProtection="0">
      <alignment vertical="center"/>
    </xf>
    <xf numFmtId="0" fontId="44" fillId="22" borderId="0" applyNumberFormat="0" applyBorder="0" applyAlignment="0" applyProtection="0">
      <alignment vertical="center"/>
    </xf>
    <xf numFmtId="0" fontId="44" fillId="22" borderId="0" applyNumberFormat="0" applyBorder="0" applyAlignment="0" applyProtection="0">
      <alignment vertical="center"/>
    </xf>
    <xf numFmtId="0" fontId="44" fillId="22" borderId="0" applyNumberFormat="0" applyBorder="0" applyAlignment="0" applyProtection="0">
      <alignment vertical="center"/>
    </xf>
    <xf numFmtId="0" fontId="44" fillId="22" borderId="0" applyNumberFormat="0" applyBorder="0" applyAlignment="0" applyProtection="0">
      <alignment vertical="center"/>
    </xf>
    <xf numFmtId="0" fontId="44" fillId="22" borderId="0" applyNumberFormat="0" applyBorder="0" applyAlignment="0" applyProtection="0">
      <alignment vertical="center"/>
    </xf>
    <xf numFmtId="0" fontId="44" fillId="22" borderId="0" applyNumberFormat="0" applyBorder="0" applyAlignment="0" applyProtection="0">
      <alignment vertical="center"/>
    </xf>
    <xf numFmtId="0" fontId="44" fillId="22" borderId="0" applyNumberFormat="0" applyBorder="0" applyAlignment="0" applyProtection="0">
      <alignment vertical="center"/>
    </xf>
    <xf numFmtId="0" fontId="44" fillId="22" borderId="0" applyNumberFormat="0" applyBorder="0" applyAlignment="0" applyProtection="0">
      <alignment vertical="center"/>
    </xf>
    <xf numFmtId="0" fontId="44" fillId="22"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2" borderId="0" applyNumberFormat="0" applyBorder="0" applyAlignment="0" applyProtection="0">
      <alignment vertical="center"/>
    </xf>
    <xf numFmtId="0" fontId="44" fillId="32" borderId="0" applyNumberFormat="0" applyBorder="0" applyAlignment="0" applyProtection="0">
      <alignment vertical="center"/>
    </xf>
    <xf numFmtId="0" fontId="44" fillId="32" borderId="0" applyNumberFormat="0" applyBorder="0" applyAlignment="0" applyProtection="0">
      <alignment vertical="center"/>
    </xf>
    <xf numFmtId="0" fontId="44" fillId="32" borderId="0" applyNumberFormat="0" applyBorder="0" applyAlignment="0" applyProtection="0">
      <alignment vertical="center"/>
    </xf>
    <xf numFmtId="0" fontId="44" fillId="32" borderId="0" applyNumberFormat="0" applyBorder="0" applyAlignment="0" applyProtection="0">
      <alignment vertical="center"/>
    </xf>
    <xf numFmtId="0" fontId="44" fillId="32" borderId="0" applyNumberFormat="0" applyBorder="0" applyAlignment="0" applyProtection="0">
      <alignment vertical="center"/>
    </xf>
    <xf numFmtId="0" fontId="44" fillId="32" borderId="0" applyNumberFormat="0" applyBorder="0" applyAlignment="0" applyProtection="0">
      <alignment vertical="center"/>
    </xf>
    <xf numFmtId="0" fontId="44" fillId="32" borderId="0" applyNumberFormat="0" applyBorder="0" applyAlignment="0" applyProtection="0">
      <alignment vertical="center"/>
    </xf>
    <xf numFmtId="0" fontId="44" fillId="32" borderId="0" applyNumberFormat="0" applyBorder="0" applyAlignment="0" applyProtection="0">
      <alignment vertical="center"/>
    </xf>
    <xf numFmtId="0" fontId="44" fillId="32" borderId="0" applyNumberFormat="0" applyBorder="0" applyAlignment="0" applyProtection="0">
      <alignment vertical="center"/>
    </xf>
    <xf numFmtId="0" fontId="44" fillId="32" borderId="0" applyNumberFormat="0" applyBorder="0" applyAlignment="0" applyProtection="0">
      <alignment vertical="center"/>
    </xf>
    <xf numFmtId="0" fontId="44" fillId="32" borderId="0" applyNumberFormat="0" applyBorder="0" applyAlignment="0" applyProtection="0">
      <alignment vertical="center"/>
    </xf>
    <xf numFmtId="0" fontId="44" fillId="32" borderId="0" applyNumberFormat="0" applyBorder="0" applyAlignment="0" applyProtection="0">
      <alignment vertical="center"/>
    </xf>
    <xf numFmtId="0" fontId="43" fillId="34" borderId="0" applyNumberFormat="0" applyBorder="0" applyAlignment="0" applyProtection="0"/>
    <xf numFmtId="0" fontId="43" fillId="34" borderId="0" applyNumberFormat="0" applyBorder="0" applyAlignment="0" applyProtection="0"/>
    <xf numFmtId="0" fontId="43" fillId="34" borderId="0" applyNumberFormat="0" applyBorder="0" applyAlignment="0" applyProtection="0"/>
    <xf numFmtId="0" fontId="43" fillId="34" borderId="0" applyNumberFormat="0" applyBorder="0" applyAlignment="0" applyProtection="0"/>
    <xf numFmtId="0" fontId="43" fillId="35" borderId="0" applyNumberFormat="0" applyBorder="0" applyAlignment="0" applyProtection="0"/>
    <xf numFmtId="0" fontId="43" fillId="35" borderId="0" applyNumberFormat="0" applyBorder="0" applyAlignment="0" applyProtection="0"/>
    <xf numFmtId="0" fontId="43" fillId="34" borderId="0" applyNumberFormat="0" applyBorder="0" applyAlignment="0" applyProtection="0"/>
    <xf numFmtId="0" fontId="43" fillId="35" borderId="0" applyNumberFormat="0" applyBorder="0" applyAlignment="0" applyProtection="0"/>
    <xf numFmtId="0" fontId="43" fillId="35" borderId="0" applyNumberFormat="0" applyBorder="0" applyAlignment="0" applyProtection="0"/>
    <xf numFmtId="0" fontId="43" fillId="34" borderId="0" applyNumberFormat="0" applyBorder="0" applyAlignment="0" applyProtection="0"/>
    <xf numFmtId="0" fontId="43" fillId="34" borderId="0" applyNumberFormat="0" applyBorder="0" applyAlignment="0" applyProtection="0"/>
    <xf numFmtId="0" fontId="43" fillId="34" borderId="0" applyNumberFormat="0" applyBorder="0" applyAlignment="0" applyProtection="0"/>
    <xf numFmtId="0" fontId="43" fillId="34" borderId="0" applyNumberFormat="0" applyBorder="0" applyAlignment="0" applyProtection="0"/>
    <xf numFmtId="0" fontId="43" fillId="34" borderId="0" applyNumberFormat="0" applyBorder="0" applyAlignment="0" applyProtection="0"/>
    <xf numFmtId="0" fontId="43" fillId="36" borderId="0" applyNumberFormat="0" applyBorder="0" applyAlignment="0" applyProtection="0"/>
    <xf numFmtId="0" fontId="43" fillId="36" borderId="0" applyNumberFormat="0" applyBorder="0" applyAlignment="0" applyProtection="0"/>
    <xf numFmtId="0" fontId="43" fillId="36" borderId="0" applyNumberFormat="0" applyBorder="0" applyAlignment="0" applyProtection="0"/>
    <xf numFmtId="0" fontId="43" fillId="36" borderId="0" applyNumberFormat="0" applyBorder="0" applyAlignment="0" applyProtection="0"/>
    <xf numFmtId="0" fontId="43" fillId="37" borderId="0" applyNumberFormat="0" applyBorder="0" applyAlignment="0" applyProtection="0"/>
    <xf numFmtId="0" fontId="43" fillId="37" borderId="0" applyNumberFormat="0" applyBorder="0" applyAlignment="0" applyProtection="0"/>
    <xf numFmtId="0" fontId="43" fillId="36" borderId="0" applyNumberFormat="0" applyBorder="0" applyAlignment="0" applyProtection="0"/>
    <xf numFmtId="0" fontId="43" fillId="37" borderId="0" applyNumberFormat="0" applyBorder="0" applyAlignment="0" applyProtection="0"/>
    <xf numFmtId="0" fontId="43" fillId="37" borderId="0" applyNumberFormat="0" applyBorder="0" applyAlignment="0" applyProtection="0"/>
    <xf numFmtId="0" fontId="43" fillId="36" borderId="0" applyNumberFormat="0" applyBorder="0" applyAlignment="0" applyProtection="0"/>
    <xf numFmtId="0" fontId="43" fillId="36" borderId="0" applyNumberFormat="0" applyBorder="0" applyAlignment="0" applyProtection="0"/>
    <xf numFmtId="0" fontId="43" fillId="36" borderId="0" applyNumberFormat="0" applyBorder="0" applyAlignment="0" applyProtection="0"/>
    <xf numFmtId="0" fontId="43" fillId="36" borderId="0" applyNumberFormat="0" applyBorder="0" applyAlignment="0" applyProtection="0"/>
    <xf numFmtId="0" fontId="43" fillId="36"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3" fillId="38"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8"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30" borderId="0" applyNumberFormat="0" applyBorder="0" applyAlignment="0" applyProtection="0"/>
    <xf numFmtId="0" fontId="43" fillId="30" borderId="0" applyNumberFormat="0" applyBorder="0" applyAlignment="0" applyProtection="0"/>
    <xf numFmtId="0" fontId="43" fillId="30" borderId="0" applyNumberFormat="0" applyBorder="0" applyAlignment="0" applyProtection="0"/>
    <xf numFmtId="0" fontId="43" fillId="30"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0"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0" borderId="0" applyNumberFormat="0" applyBorder="0" applyAlignment="0" applyProtection="0"/>
    <xf numFmtId="0" fontId="43" fillId="30" borderId="0" applyNumberFormat="0" applyBorder="0" applyAlignment="0" applyProtection="0"/>
    <xf numFmtId="0" fontId="43" fillId="30" borderId="0" applyNumberFormat="0" applyBorder="0" applyAlignment="0" applyProtection="0"/>
    <xf numFmtId="0" fontId="43" fillId="30" borderId="0" applyNumberFormat="0" applyBorder="0" applyAlignment="0" applyProtection="0"/>
    <xf numFmtId="0" fontId="43" fillId="3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0"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176" fontId="45" fillId="0" borderId="0" applyFont="0" applyFill="0" applyBorder="0" applyAlignment="0" applyProtection="0"/>
    <xf numFmtId="0" fontId="46" fillId="0" borderId="0" applyFont="0" applyFill="0" applyBorder="0" applyAlignment="0" applyProtection="0"/>
    <xf numFmtId="176" fontId="47" fillId="0" borderId="0" applyFont="0" applyFill="0" applyBorder="0" applyAlignment="0" applyProtection="0"/>
    <xf numFmtId="179" fontId="45" fillId="0" borderId="0" applyFont="0" applyFill="0" applyBorder="0" applyAlignment="0" applyProtection="0"/>
    <xf numFmtId="0" fontId="46" fillId="0" borderId="0" applyFont="0" applyFill="0" applyBorder="0" applyAlignment="0" applyProtection="0"/>
    <xf numFmtId="179" fontId="47" fillId="0" borderId="0" applyFont="0" applyFill="0" applyBorder="0" applyAlignment="0" applyProtection="0"/>
    <xf numFmtId="180" fontId="45" fillId="0" borderId="0" applyFont="0" applyFill="0" applyBorder="0" applyAlignment="0" applyProtection="0"/>
    <xf numFmtId="0" fontId="46" fillId="0" borderId="0" applyFont="0" applyFill="0" applyBorder="0" applyAlignment="0" applyProtection="0"/>
    <xf numFmtId="180" fontId="47" fillId="0" borderId="0" applyFont="0" applyFill="0" applyBorder="0" applyAlignment="0" applyProtection="0"/>
    <xf numFmtId="181" fontId="45" fillId="0" borderId="0" applyFont="0" applyFill="0" applyBorder="0" applyAlignment="0" applyProtection="0"/>
    <xf numFmtId="0" fontId="46" fillId="0" borderId="0" applyFont="0" applyFill="0" applyBorder="0" applyAlignment="0" applyProtection="0"/>
    <xf numFmtId="181" fontId="47" fillId="0" borderId="0" applyFont="0" applyFill="0" applyBorder="0" applyAlignment="0" applyProtection="0"/>
    <xf numFmtId="0" fontId="48" fillId="8" borderId="0" applyNumberFormat="0" applyBorder="0" applyAlignment="0" applyProtection="0"/>
    <xf numFmtId="0" fontId="48" fillId="8" borderId="0" applyNumberFormat="0" applyBorder="0" applyAlignment="0" applyProtection="0"/>
    <xf numFmtId="0" fontId="48" fillId="8" borderId="0" applyNumberFormat="0" applyBorder="0" applyAlignment="0" applyProtection="0"/>
    <xf numFmtId="0" fontId="48" fillId="8" borderId="0" applyNumberFormat="0" applyBorder="0" applyAlignment="0" applyProtection="0"/>
    <xf numFmtId="0" fontId="48" fillId="9" borderId="0" applyNumberFormat="0" applyBorder="0" applyAlignment="0" applyProtection="0"/>
    <xf numFmtId="0" fontId="48" fillId="9" borderId="0" applyNumberFormat="0" applyBorder="0" applyAlignment="0" applyProtection="0"/>
    <xf numFmtId="0" fontId="48" fillId="8" borderId="0" applyNumberFormat="0" applyBorder="0" applyAlignment="0" applyProtection="0"/>
    <xf numFmtId="0" fontId="48" fillId="9" borderId="0" applyNumberFormat="0" applyBorder="0" applyAlignment="0" applyProtection="0"/>
    <xf numFmtId="0" fontId="48" fillId="9" borderId="0" applyNumberFormat="0" applyBorder="0" applyAlignment="0" applyProtection="0"/>
    <xf numFmtId="0" fontId="48" fillId="8" borderId="0" applyNumberFormat="0" applyBorder="0" applyAlignment="0" applyProtection="0"/>
    <xf numFmtId="0" fontId="48" fillId="8" borderId="0" applyNumberFormat="0" applyBorder="0" applyAlignment="0" applyProtection="0"/>
    <xf numFmtId="0" fontId="48" fillId="8" borderId="0" applyNumberFormat="0" applyBorder="0" applyAlignment="0" applyProtection="0"/>
    <xf numFmtId="0" fontId="48" fillId="8" borderId="0" applyNumberFormat="0" applyBorder="0" applyAlignment="0" applyProtection="0"/>
    <xf numFmtId="0" fontId="48" fillId="8" borderId="0" applyNumberFormat="0" applyBorder="0" applyAlignment="0" applyProtection="0"/>
    <xf numFmtId="0" fontId="49" fillId="0" borderId="0" applyNumberFormat="0" applyFill="0" applyBorder="0" applyAlignment="0" applyProtection="0"/>
    <xf numFmtId="0" fontId="46" fillId="0" borderId="0"/>
    <xf numFmtId="0" fontId="50" fillId="0" borderId="0"/>
    <xf numFmtId="0" fontId="46" fillId="0" borderId="0"/>
    <xf numFmtId="0" fontId="50" fillId="0" borderId="0"/>
    <xf numFmtId="0" fontId="51" fillId="0" borderId="0"/>
    <xf numFmtId="182" fontId="4" fillId="0" borderId="0" applyFill="0" applyBorder="0" applyAlignment="0"/>
    <xf numFmtId="183" fontId="4" fillId="0" borderId="0" applyFill="0" applyBorder="0" applyAlignment="0"/>
    <xf numFmtId="183" fontId="4" fillId="0" borderId="0" applyFill="0" applyBorder="0" applyAlignment="0"/>
    <xf numFmtId="183" fontId="4" fillId="0" borderId="0" applyFill="0" applyBorder="0" applyAlignment="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3" borderId="23" applyNumberFormat="0" applyAlignment="0" applyProtection="0"/>
    <xf numFmtId="0" fontId="52" fillId="43" borderId="23" applyNumberFormat="0" applyAlignment="0" applyProtection="0"/>
    <xf numFmtId="0" fontId="52" fillId="42" borderId="23" applyNumberFormat="0" applyAlignment="0" applyProtection="0"/>
    <xf numFmtId="0" fontId="52" fillId="43" borderId="23" applyNumberFormat="0" applyAlignment="0" applyProtection="0"/>
    <xf numFmtId="0" fontId="52" fillId="43"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3" fillId="0" borderId="0"/>
    <xf numFmtId="3" fontId="34" fillId="0" borderId="2"/>
    <xf numFmtId="0" fontId="54" fillId="44" borderId="24" applyNumberFormat="0" applyAlignment="0" applyProtection="0"/>
    <xf numFmtId="0" fontId="54" fillId="44" borderId="24" applyNumberFormat="0" applyAlignment="0" applyProtection="0"/>
    <xf numFmtId="0" fontId="54" fillId="44" borderId="24" applyNumberFormat="0" applyAlignment="0" applyProtection="0"/>
    <xf numFmtId="0" fontId="54" fillId="44" borderId="24" applyNumberFormat="0" applyAlignment="0" applyProtection="0"/>
    <xf numFmtId="0" fontId="54" fillId="45" borderId="24" applyNumberFormat="0" applyAlignment="0" applyProtection="0"/>
    <xf numFmtId="0" fontId="54" fillId="45" borderId="24" applyNumberFormat="0" applyAlignment="0" applyProtection="0"/>
    <xf numFmtId="0" fontId="54" fillId="44" borderId="24" applyNumberFormat="0" applyAlignment="0" applyProtection="0"/>
    <xf numFmtId="0" fontId="54" fillId="45" borderId="24" applyNumberFormat="0" applyAlignment="0" applyProtection="0"/>
    <xf numFmtId="0" fontId="54" fillId="45" borderId="24" applyNumberFormat="0" applyAlignment="0" applyProtection="0"/>
    <xf numFmtId="0" fontId="54" fillId="44" borderId="24" applyNumberFormat="0" applyAlignment="0" applyProtection="0"/>
    <xf numFmtId="0" fontId="54" fillId="44" borderId="24" applyNumberFormat="0" applyAlignment="0" applyProtection="0"/>
    <xf numFmtId="0" fontId="54" fillId="44" borderId="24" applyNumberFormat="0" applyAlignment="0" applyProtection="0"/>
    <xf numFmtId="0" fontId="54" fillId="44" borderId="24" applyNumberFormat="0" applyAlignment="0" applyProtection="0"/>
    <xf numFmtId="0" fontId="54" fillId="44" borderId="24" applyNumberFormat="0" applyAlignment="0" applyProtection="0"/>
    <xf numFmtId="184" fontId="55"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38" fontId="56" fillId="0" borderId="0" applyFont="0" applyFill="0" applyBorder="0" applyAlignment="0" applyProtection="0">
      <alignment vertical="center"/>
    </xf>
    <xf numFmtId="38" fontId="56" fillId="0" borderId="0" applyFont="0" applyFill="0" applyBorder="0" applyAlignment="0" applyProtection="0">
      <alignment vertical="center"/>
    </xf>
    <xf numFmtId="38" fontId="56" fillId="0" borderId="0" applyFont="0" applyFill="0" applyBorder="0" applyAlignment="0" applyProtection="0">
      <alignment vertical="center"/>
    </xf>
    <xf numFmtId="38" fontId="56" fillId="0" borderId="0" applyFont="0" applyFill="0" applyBorder="0" applyAlignment="0" applyProtection="0">
      <alignment vertical="center"/>
    </xf>
    <xf numFmtId="173"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4"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3" fontId="22"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5"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5" fillId="0" borderId="0" applyFont="0" applyFill="0" applyBorder="0" applyAlignment="0" applyProtection="0"/>
    <xf numFmtId="185" fontId="4" fillId="0" borderId="0" applyFill="0" applyBorder="0" applyAlignment="0" applyProtection="0"/>
    <xf numFmtId="43" fontId="4" fillId="0" borderId="0" applyFont="0" applyFill="0" applyBorder="0" applyAlignment="0" applyProtection="0"/>
    <xf numFmtId="174" fontId="33" fillId="0" borderId="0" applyFont="0" applyFill="0" applyBorder="0" applyAlignment="0" applyProtection="0"/>
    <xf numFmtId="185" fontId="4" fillId="0" borderId="0" applyFill="0" applyBorder="0" applyAlignment="0" applyProtection="0"/>
    <xf numFmtId="174" fontId="5" fillId="0" borderId="0" applyFont="0" applyFill="0" applyBorder="0" applyAlignment="0" applyProtection="0"/>
    <xf numFmtId="43" fontId="4" fillId="0" borderId="0" applyFont="0" applyFill="0" applyBorder="0" applyAlignment="0" applyProtection="0"/>
    <xf numFmtId="185" fontId="4" fillId="0" borderId="0" applyFill="0" applyBorder="0" applyAlignment="0" applyProtection="0"/>
    <xf numFmtId="185" fontId="4" fillId="0" borderId="0" applyFill="0" applyBorder="0" applyAlignment="0" applyProtection="0"/>
    <xf numFmtId="185" fontId="4" fillId="0" borderId="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43" fontId="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4"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43" fontId="4"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43"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85" fontId="4" fillId="0" borderId="0" applyFill="0" applyBorder="0" applyAlignment="0" applyProtection="0"/>
    <xf numFmtId="185" fontId="4" fillId="0" borderId="0" applyFill="0" applyBorder="0" applyAlignment="0" applyProtection="0"/>
    <xf numFmtId="185" fontId="4" fillId="0" borderId="0" applyFill="0" applyBorder="0" applyAlignment="0" applyProtection="0"/>
    <xf numFmtId="185" fontId="4" fillId="0" borderId="0" applyFill="0" applyBorder="0" applyAlignment="0" applyProtection="0"/>
    <xf numFmtId="185" fontId="4" fillId="0" borderId="0" applyFill="0" applyBorder="0" applyAlignment="0" applyProtection="0"/>
    <xf numFmtId="185" fontId="4" fillId="0" borderId="0" applyFill="0" applyBorder="0" applyAlignment="0" applyProtection="0"/>
    <xf numFmtId="185" fontId="4" fillId="0" borderId="0" applyFill="0" applyBorder="0" applyAlignment="0" applyProtection="0"/>
    <xf numFmtId="185" fontId="4" fillId="0" borderId="0" applyFill="0" applyBorder="0" applyAlignment="0" applyProtection="0"/>
    <xf numFmtId="185" fontId="4" fillId="0" borderId="0" applyFill="0" applyBorder="0" applyAlignment="0" applyProtection="0"/>
    <xf numFmtId="43" fontId="22" fillId="0" borderId="0" applyFont="0" applyFill="0" applyBorder="0" applyAlignment="0" applyProtection="0"/>
    <xf numFmtId="43" fontId="8"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4" fillId="0" borderId="0" applyFont="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74"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186" fontId="4" fillId="0" borderId="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74" fontId="57" fillId="0" borderId="0" applyFont="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43" fontId="4" fillId="0" borderId="0" applyFont="0" applyFill="0" applyBorder="0" applyAlignment="0" applyProtection="0"/>
    <xf numFmtId="43" fontId="33" fillId="0" borderId="0" applyFont="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4" fillId="0" borderId="0" applyFont="0" applyFill="0" applyBorder="0" applyAlignment="0" applyProtection="0"/>
    <xf numFmtId="174"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174" fontId="57" fillId="0" borderId="0" applyFont="0" applyFill="0" applyBorder="0" applyAlignment="0" applyProtection="0"/>
    <xf numFmtId="43" fontId="4" fillId="0" borderId="0" applyFont="0" applyFill="0" applyBorder="0" applyAlignment="0" applyProtection="0"/>
    <xf numFmtId="186" fontId="4" fillId="0" borderId="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4" fillId="0" borderId="0" applyFont="0" applyFill="0" applyBorder="0" applyAlignment="0" applyProtection="0"/>
    <xf numFmtId="174"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174" fontId="57" fillId="0" borderId="0" applyFont="0" applyFill="0" applyBorder="0" applyAlignment="0" applyProtection="0"/>
    <xf numFmtId="43" fontId="4" fillId="0" borderId="0" applyFont="0" applyFill="0" applyBorder="0" applyAlignment="0" applyProtection="0"/>
    <xf numFmtId="186" fontId="4" fillId="0" borderId="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86" fontId="4" fillId="0" borderId="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43" fontId="33" fillId="0" borderId="0" applyFont="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86" fontId="4" fillId="0" borderId="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86" fontId="4" fillId="0" borderId="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86" fontId="4" fillId="0" borderId="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43" fontId="33" fillId="0" borderId="0" applyFont="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43" fontId="33" fillId="0" borderId="0" applyFont="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186" fontId="4" fillId="0" borderId="0" applyFill="0" applyBorder="0" applyAlignment="0" applyProtection="0"/>
    <xf numFmtId="43" fontId="33" fillId="0" borderId="0" applyFont="0" applyFill="0" applyBorder="0" applyAlignment="0" applyProtection="0"/>
    <xf numFmtId="186" fontId="4" fillId="0" borderId="0" applyFill="0" applyBorder="0" applyAlignment="0" applyProtection="0"/>
    <xf numFmtId="186" fontId="4" fillId="0" borderId="0" applyFill="0" applyBorder="0" applyAlignment="0" applyProtection="0"/>
    <xf numFmtId="43" fontId="33" fillId="0" borderId="0" applyFont="0" applyFill="0" applyBorder="0" applyAlignment="0" applyProtection="0"/>
    <xf numFmtId="186" fontId="4" fillId="0" borderId="0" applyFill="0" applyBorder="0" applyAlignment="0" applyProtection="0"/>
    <xf numFmtId="186" fontId="4" fillId="0" borderId="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74"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4"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85" fontId="4" fillId="0" borderId="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74" fontId="4" fillId="0" borderId="0" applyFont="0" applyFill="0" applyBorder="0" applyAlignment="0" applyProtection="0"/>
    <xf numFmtId="174"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4"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174" fontId="57" fillId="0" borderId="0" applyFont="0" applyFill="0" applyBorder="0" applyAlignment="0" applyProtection="0"/>
    <xf numFmtId="185" fontId="4" fillId="0" borderId="0" applyFill="0" applyBorder="0" applyAlignment="0" applyProtection="0"/>
    <xf numFmtId="187" fontId="4" fillId="0" borderId="0" applyFill="0" applyBorder="0" applyAlignment="0" applyProtection="0"/>
    <xf numFmtId="43" fontId="5"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4" fontId="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174" fontId="33"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4" fontId="8" fillId="0" borderId="0" applyFont="0" applyFill="0" applyBorder="0" applyAlignment="0" applyProtection="0"/>
    <xf numFmtId="174" fontId="57"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57" fillId="0" borderId="0" applyFont="0" applyFill="0" applyBorder="0" applyAlignment="0" applyProtection="0"/>
    <xf numFmtId="43" fontId="22" fillId="0" borderId="0" applyFont="0" applyFill="0" applyBorder="0" applyAlignment="0" applyProtection="0"/>
    <xf numFmtId="174" fontId="8" fillId="0" borderId="0" applyFont="0" applyFill="0" applyBorder="0" applyAlignment="0" applyProtection="0"/>
    <xf numFmtId="174" fontId="57"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57" fillId="0" borderId="0" applyFont="0" applyFill="0" applyBorder="0" applyAlignment="0" applyProtection="0"/>
    <xf numFmtId="174" fontId="8"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88" fontId="34" fillId="0" borderId="0"/>
    <xf numFmtId="3" fontId="4" fillId="0" borderId="0" applyFont="0" applyFill="0" applyBorder="0" applyAlignment="0" applyProtection="0"/>
    <xf numFmtId="0" fontId="59" fillId="0" borderId="0" applyNumberFormat="0" applyAlignment="0">
      <alignment horizontal="left"/>
    </xf>
    <xf numFmtId="44" fontId="33" fillId="0" borderId="0" applyFont="0" applyFill="0" applyBorder="0" applyAlignment="0" applyProtection="0"/>
    <xf numFmtId="44" fontId="33"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22" fillId="0" borderId="0" applyFont="0" applyFill="0" applyBorder="0" applyAlignment="0" applyProtection="0"/>
    <xf numFmtId="189" fontId="4" fillId="0" borderId="0" applyFont="0" applyFill="0" applyBorder="0" applyAlignment="0" applyProtection="0"/>
    <xf numFmtId="190" fontId="34" fillId="0" borderId="0"/>
    <xf numFmtId="191" fontId="25" fillId="5" borderId="25">
      <alignment horizontal="right"/>
    </xf>
    <xf numFmtId="191" fontId="25" fillId="5" borderId="25">
      <alignment horizontal="right"/>
    </xf>
    <xf numFmtId="0" fontId="3" fillId="5" borderId="0" applyNumberFormat="0" applyFont="0" applyFill="0" applyBorder="0" applyProtection="0">
      <alignment horizontal="left"/>
    </xf>
    <xf numFmtId="0" fontId="4" fillId="0" borderId="0" applyFont="0" applyFill="0" applyBorder="0" applyAlignment="0" applyProtection="0"/>
    <xf numFmtId="192" fontId="34" fillId="0" borderId="0"/>
    <xf numFmtId="173" fontId="60" fillId="0" borderId="0" applyFont="0" applyFill="0" applyBorder="0" applyAlignment="0" applyProtection="0"/>
    <xf numFmtId="174" fontId="60" fillId="0" borderId="0" applyFont="0" applyFill="0" applyBorder="0" applyAlignment="0" applyProtection="0"/>
    <xf numFmtId="173" fontId="60" fillId="0" borderId="0" applyFont="0" applyFill="0" applyBorder="0" applyAlignment="0" applyProtection="0"/>
    <xf numFmtId="41" fontId="60" fillId="0" borderId="0" applyFont="0" applyFill="0" applyBorder="0" applyAlignment="0" applyProtection="0"/>
    <xf numFmtId="173" fontId="60" fillId="0" borderId="0" applyFont="0" applyFill="0" applyBorder="0" applyAlignment="0" applyProtection="0"/>
    <xf numFmtId="173" fontId="60" fillId="0" borderId="0" applyFont="0" applyFill="0" applyBorder="0" applyAlignment="0" applyProtection="0"/>
    <xf numFmtId="41" fontId="60" fillId="0" borderId="0" applyFont="0" applyFill="0" applyBorder="0" applyAlignment="0" applyProtection="0"/>
    <xf numFmtId="41" fontId="60" fillId="0" borderId="0" applyFont="0" applyFill="0" applyBorder="0" applyAlignment="0" applyProtection="0"/>
    <xf numFmtId="41" fontId="60" fillId="0" borderId="0" applyFont="0" applyFill="0" applyBorder="0" applyAlignment="0" applyProtection="0"/>
    <xf numFmtId="173" fontId="60" fillId="0" borderId="0" applyFont="0" applyFill="0" applyBorder="0" applyAlignment="0" applyProtection="0"/>
    <xf numFmtId="173" fontId="60" fillId="0" borderId="0" applyFont="0" applyFill="0" applyBorder="0" applyAlignment="0" applyProtection="0"/>
    <xf numFmtId="173" fontId="60" fillId="0" borderId="0" applyFont="0" applyFill="0" applyBorder="0" applyAlignment="0" applyProtection="0"/>
    <xf numFmtId="41" fontId="60" fillId="0" borderId="0" applyFont="0" applyFill="0" applyBorder="0" applyAlignment="0" applyProtection="0"/>
    <xf numFmtId="41" fontId="60" fillId="0" borderId="0" applyFont="0" applyFill="0" applyBorder="0" applyAlignment="0" applyProtection="0"/>
    <xf numFmtId="193" fontId="60" fillId="0" borderId="0" applyFont="0" applyFill="0" applyBorder="0" applyAlignment="0" applyProtection="0"/>
    <xf numFmtId="193" fontId="60" fillId="0" borderId="0" applyFont="0" applyFill="0" applyBorder="0" applyAlignment="0" applyProtection="0"/>
    <xf numFmtId="41" fontId="60" fillId="0" borderId="0" applyFont="0" applyFill="0" applyBorder="0" applyAlignment="0" applyProtection="0"/>
    <xf numFmtId="174" fontId="60" fillId="0" borderId="0" applyFont="0" applyFill="0" applyBorder="0" applyAlignment="0" applyProtection="0"/>
    <xf numFmtId="43" fontId="60" fillId="0" borderId="0" applyFont="0" applyFill="0" applyBorder="0" applyAlignment="0" applyProtection="0"/>
    <xf numFmtId="174" fontId="60" fillId="0" borderId="0" applyFont="0" applyFill="0" applyBorder="0" applyAlignment="0" applyProtection="0"/>
    <xf numFmtId="174"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174" fontId="60" fillId="0" borderId="0" applyFont="0" applyFill="0" applyBorder="0" applyAlignment="0" applyProtection="0"/>
    <xf numFmtId="174" fontId="60" fillId="0" borderId="0" applyFont="0" applyFill="0" applyBorder="0" applyAlignment="0" applyProtection="0"/>
    <xf numFmtId="174"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194" fontId="60" fillId="0" borderId="0" applyFont="0" applyFill="0" applyBorder="0" applyAlignment="0" applyProtection="0"/>
    <xf numFmtId="194" fontId="60" fillId="0" borderId="0" applyFont="0" applyFill="0" applyBorder="0" applyAlignment="0" applyProtection="0"/>
    <xf numFmtId="43" fontId="60" fillId="0" borderId="0" applyFont="0" applyFill="0" applyBorder="0" applyAlignment="0" applyProtection="0"/>
    <xf numFmtId="0" fontId="61" fillId="0" borderId="0" applyNumberFormat="0" applyAlignment="0">
      <alignment horizontal="left"/>
    </xf>
    <xf numFmtId="195" fontId="25" fillId="46" borderId="0"/>
    <xf numFmtId="196" fontId="25" fillId="46" borderId="0"/>
    <xf numFmtId="197" fontId="25" fillId="46" borderId="0"/>
    <xf numFmtId="198" fontId="25" fillId="0" borderId="0"/>
    <xf numFmtId="195" fontId="25" fillId="46" borderId="0"/>
    <xf numFmtId="199" fontId="25" fillId="0" borderId="0"/>
    <xf numFmtId="200" fontId="25" fillId="0" borderId="0"/>
    <xf numFmtId="201" fontId="62" fillId="0" borderId="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2" fontId="4" fillId="0" borderId="0" applyFont="0" applyFill="0" applyBorder="0" applyAlignment="0" applyProtection="0"/>
    <xf numFmtId="196" fontId="25" fillId="0" borderId="26"/>
    <xf numFmtId="202" fontId="25" fillId="5" borderId="25">
      <alignment horizontal="right"/>
    </xf>
    <xf numFmtId="202" fontId="25" fillId="5" borderId="25">
      <alignment horizontal="right"/>
    </xf>
    <xf numFmtId="0" fontId="64" fillId="10" borderId="0" applyNumberFormat="0" applyBorder="0" applyAlignment="0" applyProtection="0"/>
    <xf numFmtId="0" fontId="64" fillId="10" borderId="0" applyNumberFormat="0" applyBorder="0" applyAlignment="0" applyProtection="0"/>
    <xf numFmtId="0" fontId="64" fillId="10" borderId="0" applyNumberFormat="0" applyBorder="0" applyAlignment="0" applyProtection="0"/>
    <xf numFmtId="0" fontId="64" fillId="10" borderId="0" applyNumberFormat="0" applyBorder="0" applyAlignment="0" applyProtection="0"/>
    <xf numFmtId="0" fontId="64" fillId="11" borderId="0" applyNumberFormat="0" applyBorder="0" applyAlignment="0" applyProtection="0"/>
    <xf numFmtId="0" fontId="64" fillId="11" borderId="0" applyNumberFormat="0" applyBorder="0" applyAlignment="0" applyProtection="0"/>
    <xf numFmtId="0" fontId="64" fillId="10" borderId="0" applyNumberFormat="0" applyBorder="0" applyAlignment="0" applyProtection="0"/>
    <xf numFmtId="0" fontId="64" fillId="11" borderId="0" applyNumberFormat="0" applyBorder="0" applyAlignment="0" applyProtection="0"/>
    <xf numFmtId="0" fontId="64" fillId="11" borderId="0" applyNumberFormat="0" applyBorder="0" applyAlignment="0" applyProtection="0"/>
    <xf numFmtId="0" fontId="64" fillId="10" borderId="0" applyNumberFormat="0" applyBorder="0" applyAlignment="0" applyProtection="0"/>
    <xf numFmtId="0" fontId="64" fillId="10" borderId="0" applyNumberFormat="0" applyBorder="0" applyAlignment="0" applyProtection="0"/>
    <xf numFmtId="0" fontId="64" fillId="10" borderId="0" applyNumberFormat="0" applyBorder="0" applyAlignment="0" applyProtection="0"/>
    <xf numFmtId="0" fontId="64" fillId="10" borderId="0" applyNumberFormat="0" applyBorder="0" applyAlignment="0" applyProtection="0"/>
    <xf numFmtId="0" fontId="64" fillId="10" borderId="0" applyNumberFormat="0" applyBorder="0" applyAlignment="0" applyProtection="0"/>
    <xf numFmtId="38" fontId="65" fillId="47" borderId="0" applyNumberFormat="0" applyBorder="0" applyAlignment="0" applyProtection="0"/>
    <xf numFmtId="0" fontId="66" fillId="0" borderId="0">
      <alignment horizontal="left"/>
    </xf>
    <xf numFmtId="0" fontId="67" fillId="0" borderId="27" applyNumberFormat="0" applyAlignment="0" applyProtection="0">
      <alignment horizontal="left" vertical="center"/>
    </xf>
    <xf numFmtId="0" fontId="67" fillId="0" borderId="10">
      <alignment horizontal="left" vertical="center"/>
    </xf>
    <xf numFmtId="203" fontId="68" fillId="48" borderId="0">
      <alignment horizontal="left" vertical="top"/>
    </xf>
    <xf numFmtId="0" fontId="69" fillId="0" borderId="28" applyNumberFormat="0" applyFill="0" applyAlignment="0" applyProtection="0"/>
    <xf numFmtId="0" fontId="69" fillId="0" borderId="28" applyNumberFormat="0" applyFill="0" applyAlignment="0" applyProtection="0"/>
    <xf numFmtId="0" fontId="69" fillId="0" borderId="28" applyNumberFormat="0" applyFill="0" applyAlignment="0" applyProtection="0"/>
    <xf numFmtId="0" fontId="69" fillId="0" borderId="28" applyNumberFormat="0" applyFill="0" applyAlignment="0" applyProtection="0"/>
    <xf numFmtId="0" fontId="70" fillId="0" borderId="0"/>
    <xf numFmtId="0" fontId="69" fillId="0" borderId="28" applyNumberFormat="0" applyFill="0" applyAlignment="0" applyProtection="0"/>
    <xf numFmtId="0" fontId="21" fillId="0" borderId="0" applyNumberFormat="0" applyFill="0" applyBorder="0" applyAlignment="0" applyProtection="0"/>
    <xf numFmtId="0" fontId="70" fillId="0" borderId="0"/>
    <xf numFmtId="0" fontId="69" fillId="0" borderId="28"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9" fillId="0" borderId="28" applyNumberFormat="0" applyFill="0" applyAlignment="0" applyProtection="0"/>
    <xf numFmtId="0" fontId="69" fillId="0" borderId="28" applyNumberFormat="0" applyFill="0" applyAlignment="0" applyProtection="0"/>
    <xf numFmtId="0" fontId="71" fillId="0" borderId="29" applyNumberFormat="0" applyFill="0" applyAlignment="0" applyProtection="0"/>
    <xf numFmtId="0" fontId="71" fillId="0" borderId="29" applyNumberFormat="0" applyFill="0" applyAlignment="0" applyProtection="0"/>
    <xf numFmtId="0" fontId="71" fillId="0" borderId="29" applyNumberFormat="0" applyFill="0" applyAlignment="0" applyProtection="0"/>
    <xf numFmtId="0" fontId="71" fillId="0" borderId="29" applyNumberFormat="0" applyFill="0" applyAlignment="0" applyProtection="0"/>
    <xf numFmtId="0" fontId="72" fillId="0" borderId="0"/>
    <xf numFmtId="0" fontId="71" fillId="0" borderId="29" applyNumberFormat="0" applyFill="0" applyAlignment="0" applyProtection="0"/>
    <xf numFmtId="0" fontId="67" fillId="0" borderId="0" applyNumberFormat="0" applyFill="0" applyBorder="0" applyAlignment="0" applyProtection="0"/>
    <xf numFmtId="0" fontId="72" fillId="0" borderId="0"/>
    <xf numFmtId="0" fontId="71" fillId="0" borderId="29"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71" fillId="0" borderId="29" applyNumberFormat="0" applyFill="0" applyAlignment="0" applyProtection="0"/>
    <xf numFmtId="0" fontId="71" fillId="0" borderId="29" applyNumberFormat="0" applyFill="0" applyAlignment="0" applyProtection="0"/>
    <xf numFmtId="0" fontId="73" fillId="0" borderId="30" applyNumberFormat="0" applyFill="0" applyAlignment="0" applyProtection="0"/>
    <xf numFmtId="0" fontId="73" fillId="0" borderId="30" applyNumberFormat="0" applyFill="0" applyAlignment="0" applyProtection="0"/>
    <xf numFmtId="0" fontId="73" fillId="0" borderId="30" applyNumberFormat="0" applyFill="0" applyAlignment="0" applyProtection="0"/>
    <xf numFmtId="0" fontId="73" fillId="0" borderId="30" applyNumberFormat="0" applyFill="0" applyAlignment="0" applyProtection="0"/>
    <xf numFmtId="0" fontId="73" fillId="0" borderId="30" applyNumberFormat="0" applyFill="0" applyAlignment="0" applyProtection="0"/>
    <xf numFmtId="0" fontId="73" fillId="0" borderId="30" applyNumberFormat="0" applyFill="0" applyAlignment="0" applyProtection="0"/>
    <xf numFmtId="0" fontId="73" fillId="0" borderId="30" applyNumberFormat="0" applyFill="0" applyAlignment="0" applyProtection="0"/>
    <xf numFmtId="0" fontId="73" fillId="0" borderId="30" applyNumberFormat="0" applyFill="0" applyAlignment="0" applyProtection="0"/>
    <xf numFmtId="0" fontId="73" fillId="0" borderId="30" applyNumberFormat="0" applyFill="0" applyAlignment="0" applyProtection="0"/>
    <xf numFmtId="0" fontId="73" fillId="0" borderId="30" applyNumberFormat="0" applyFill="0" applyAlignment="0" applyProtection="0"/>
    <xf numFmtId="0" fontId="73" fillId="0" borderId="30" applyNumberFormat="0" applyFill="0" applyAlignment="0" applyProtection="0"/>
    <xf numFmtId="0" fontId="73" fillId="0" borderId="30" applyNumberFormat="0" applyFill="0" applyAlignment="0" applyProtection="0"/>
    <xf numFmtId="0" fontId="73" fillId="0" borderId="30" applyNumberFormat="0" applyFill="0" applyAlignment="0" applyProtection="0"/>
    <xf numFmtId="0" fontId="73" fillId="0" borderId="30" applyNumberFormat="0" applyFill="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21" fillId="0" borderId="0" applyProtection="0"/>
    <xf numFmtId="0" fontId="67" fillId="0" borderId="0" applyProtection="0"/>
    <xf numFmtId="5" fontId="74" fillId="49" borderId="2" applyNumberFormat="0" applyAlignment="0">
      <alignment horizontal="left" vertical="top"/>
    </xf>
    <xf numFmtId="49" fontId="75" fillId="0" borderId="2">
      <alignment vertical="center"/>
    </xf>
    <xf numFmtId="0" fontId="9" fillId="0" borderId="0" applyNumberFormat="0" applyFill="0" applyBorder="0" applyAlignment="0" applyProtection="0">
      <alignment vertical="top"/>
      <protection locked="0"/>
    </xf>
    <xf numFmtId="0" fontId="23" fillId="0" borderId="0" applyNumberFormat="0" applyFill="0" applyBorder="0" applyAlignment="0" applyProtection="0"/>
    <xf numFmtId="0" fontId="23" fillId="0" borderId="0" applyNumberFormat="0" applyFill="0" applyBorder="0" applyAlignment="0" applyProtection="0">
      <alignment vertical="top"/>
      <protection locked="0"/>
    </xf>
    <xf numFmtId="0" fontId="23" fillId="0" borderId="0" applyNumberFormat="0" applyFill="0" applyBorder="0" applyAlignment="0" applyProtection="0"/>
    <xf numFmtId="0" fontId="76" fillId="0" borderId="0" applyNumberFormat="0" applyFill="0" applyBorder="0" applyAlignment="0" applyProtection="0">
      <alignment vertical="top"/>
      <protection locked="0"/>
    </xf>
    <xf numFmtId="0" fontId="23" fillId="0" borderId="0" applyNumberFormat="0" applyFill="0" applyBorder="0" applyAlignment="0" applyProtection="0"/>
    <xf numFmtId="0" fontId="77" fillId="0" borderId="0" applyBorder="0"/>
    <xf numFmtId="0" fontId="58" fillId="48" borderId="0">
      <alignment horizontal="left" wrapText="1" indent="2"/>
    </xf>
    <xf numFmtId="10" fontId="65" fillId="47" borderId="2" applyNumberFormat="0" applyBorder="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9" fillId="0" borderId="0"/>
    <xf numFmtId="0" fontId="78" fillId="17" borderId="23" applyNumberFormat="0" applyAlignment="0" applyProtection="0"/>
    <xf numFmtId="0" fontId="78" fillId="16" borderId="23" applyNumberFormat="0" applyAlignment="0" applyProtection="0"/>
    <xf numFmtId="0" fontId="79" fillId="0" borderId="0"/>
    <xf numFmtId="0" fontId="78" fillId="17"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7" fillId="0" borderId="0"/>
    <xf numFmtId="0" fontId="33" fillId="0" borderId="0"/>
    <xf numFmtId="0" fontId="34" fillId="0" borderId="0"/>
    <xf numFmtId="0" fontId="4" fillId="0" borderId="0"/>
    <xf numFmtId="0" fontId="4" fillId="0" borderId="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204" fontId="25" fillId="0" borderId="0">
      <alignment horizontal="right"/>
    </xf>
    <xf numFmtId="205" fontId="25" fillId="46" borderId="0">
      <alignment horizontal="right"/>
    </xf>
    <xf numFmtId="206" fontId="25" fillId="46" borderId="25">
      <alignment horizontal="right"/>
    </xf>
    <xf numFmtId="0" fontId="81" fillId="0" borderId="32"/>
    <xf numFmtId="207" fontId="4" fillId="0" borderId="33"/>
    <xf numFmtId="208" fontId="34" fillId="0" borderId="0" applyFont="0" applyFill="0" applyBorder="0" applyAlignment="0" applyProtection="0"/>
    <xf numFmtId="209" fontId="34" fillId="0" borderId="0" applyFont="0" applyFill="0" applyBorder="0" applyAlignment="0" applyProtection="0"/>
    <xf numFmtId="0" fontId="82" fillId="0" borderId="0" applyNumberFormat="0" applyFont="0" applyFill="0" applyAlignment="0"/>
    <xf numFmtId="0" fontId="83" fillId="50" borderId="0" applyNumberFormat="0" applyBorder="0" applyAlignment="0" applyProtection="0"/>
    <xf numFmtId="0" fontId="83" fillId="50" borderId="0" applyNumberFormat="0" applyBorder="0" applyAlignment="0" applyProtection="0"/>
    <xf numFmtId="0" fontId="83" fillId="50" borderId="0" applyNumberFormat="0" applyBorder="0" applyAlignment="0" applyProtection="0"/>
    <xf numFmtId="0" fontId="83" fillId="50" borderId="0" applyNumberFormat="0" applyBorder="0" applyAlignment="0" applyProtection="0"/>
    <xf numFmtId="0" fontId="83" fillId="51" borderId="0" applyNumberFormat="0" applyBorder="0" applyAlignment="0" applyProtection="0"/>
    <xf numFmtId="0" fontId="83" fillId="51" borderId="0" applyNumberFormat="0" applyBorder="0" applyAlignment="0" applyProtection="0"/>
    <xf numFmtId="0" fontId="83" fillId="50" borderId="0" applyNumberFormat="0" applyBorder="0" applyAlignment="0" applyProtection="0"/>
    <xf numFmtId="0" fontId="83" fillId="51" borderId="0" applyNumberFormat="0" applyBorder="0" applyAlignment="0" applyProtection="0"/>
    <xf numFmtId="0" fontId="83" fillId="51" borderId="0" applyNumberFormat="0" applyBorder="0" applyAlignment="0" applyProtection="0"/>
    <xf numFmtId="0" fontId="83" fillId="50" borderId="0" applyNumberFormat="0" applyBorder="0" applyAlignment="0" applyProtection="0"/>
    <xf numFmtId="0" fontId="83" fillId="50" borderId="0" applyNumberFormat="0" applyBorder="0" applyAlignment="0" applyProtection="0"/>
    <xf numFmtId="0" fontId="83" fillId="50" borderId="0" applyNumberFormat="0" applyBorder="0" applyAlignment="0" applyProtection="0"/>
    <xf numFmtId="0" fontId="83" fillId="50" borderId="0" applyNumberFormat="0" applyBorder="0" applyAlignment="0" applyProtection="0"/>
    <xf numFmtId="0" fontId="83" fillId="50" borderId="0" applyNumberFormat="0" applyBorder="0" applyAlignment="0" applyProtection="0"/>
    <xf numFmtId="0" fontId="84" fillId="0" borderId="0"/>
    <xf numFmtId="37" fontId="85" fillId="0" borderId="0"/>
    <xf numFmtId="210" fontId="86" fillId="0" borderId="0"/>
    <xf numFmtId="211" fontId="4" fillId="0" borderId="0"/>
    <xf numFmtId="211" fontId="4" fillId="0" borderId="0"/>
    <xf numFmtId="211" fontId="4" fillId="0" borderId="0"/>
    <xf numFmtId="0" fontId="2" fillId="0" borderId="0"/>
    <xf numFmtId="0" fontId="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2" fillId="0" borderId="0"/>
    <xf numFmtId="0" fontId="33" fillId="0" borderId="0"/>
    <xf numFmtId="0" fontId="33" fillId="0" borderId="0"/>
    <xf numFmtId="0" fontId="33" fillId="0" borderId="0"/>
    <xf numFmtId="0" fontId="57" fillId="0" borderId="0"/>
    <xf numFmtId="0" fontId="33" fillId="0" borderId="0"/>
    <xf numFmtId="0" fontId="33" fillId="0" borderId="0"/>
    <xf numFmtId="0" fontId="57" fillId="0" borderId="0"/>
    <xf numFmtId="0" fontId="4" fillId="0" borderId="0"/>
    <xf numFmtId="0" fontId="33" fillId="0" borderId="0"/>
    <xf numFmtId="0" fontId="33" fillId="0" borderId="0"/>
    <xf numFmtId="0" fontId="33" fillId="0" borderId="0"/>
    <xf numFmtId="0" fontId="33" fillId="0" borderId="0"/>
    <xf numFmtId="0" fontId="57" fillId="0" borderId="0"/>
    <xf numFmtId="0" fontId="33" fillId="0" borderId="0"/>
    <xf numFmtId="0" fontId="33" fillId="0" borderId="0"/>
    <xf numFmtId="0" fontId="57" fillId="0" borderId="0"/>
    <xf numFmtId="0" fontId="4" fillId="0" borderId="0"/>
    <xf numFmtId="0" fontId="33" fillId="0" borderId="0"/>
    <xf numFmtId="0" fontId="33" fillId="0" borderId="0"/>
    <xf numFmtId="0" fontId="33" fillId="0" borderId="0"/>
    <xf numFmtId="0" fontId="33" fillId="0" borderId="0"/>
    <xf numFmtId="0" fontId="57" fillId="0" borderId="0"/>
    <xf numFmtId="0" fontId="33" fillId="0" borderId="0"/>
    <xf numFmtId="0" fontId="33" fillId="0" borderId="0"/>
    <xf numFmtId="0" fontId="57" fillId="0" borderId="0"/>
    <xf numFmtId="0" fontId="4" fillId="0" borderId="0"/>
    <xf numFmtId="0" fontId="33" fillId="0" borderId="0"/>
    <xf numFmtId="0" fontId="33" fillId="0" borderId="0"/>
    <xf numFmtId="0" fontId="33" fillId="0" borderId="0"/>
    <xf numFmtId="0" fontId="33" fillId="0" borderId="0"/>
    <xf numFmtId="0" fontId="57" fillId="0" borderId="0"/>
    <xf numFmtId="0" fontId="33" fillId="0" borderId="0"/>
    <xf numFmtId="0" fontId="33" fillId="0" borderId="0"/>
    <xf numFmtId="0" fontId="57" fillId="0" borderId="0"/>
    <xf numFmtId="0" fontId="2" fillId="0" borderId="0"/>
    <xf numFmtId="0" fontId="33" fillId="0" borderId="0"/>
    <xf numFmtId="0" fontId="33" fillId="0" borderId="0"/>
    <xf numFmtId="0" fontId="33" fillId="0" borderId="0"/>
    <xf numFmtId="0" fontId="33" fillId="0" borderId="0"/>
    <xf numFmtId="0" fontId="57" fillId="0" borderId="0"/>
    <xf numFmtId="0" fontId="33" fillId="0" borderId="0"/>
    <xf numFmtId="0" fontId="33" fillId="0" borderId="0"/>
    <xf numFmtId="0" fontId="57" fillId="0" borderId="0"/>
    <xf numFmtId="0" fontId="22" fillId="0" borderId="0"/>
    <xf numFmtId="0" fontId="33" fillId="0" borderId="0"/>
    <xf numFmtId="0" fontId="33" fillId="0" borderId="0"/>
    <xf numFmtId="0" fontId="33" fillId="0" borderId="0"/>
    <xf numFmtId="0" fontId="33" fillId="0" borderId="0"/>
    <xf numFmtId="0" fontId="57" fillId="0" borderId="0"/>
    <xf numFmtId="0" fontId="33" fillId="0" borderId="0"/>
    <xf numFmtId="0" fontId="33" fillId="0" borderId="0"/>
    <xf numFmtId="0" fontId="57" fillId="0" borderId="0"/>
    <xf numFmtId="0" fontId="22" fillId="0" borderId="0"/>
    <xf numFmtId="0" fontId="33" fillId="0" borderId="0"/>
    <xf numFmtId="0" fontId="33" fillId="0" borderId="0"/>
    <xf numFmtId="0" fontId="33" fillId="0" borderId="0"/>
    <xf numFmtId="0" fontId="33" fillId="0" borderId="0"/>
    <xf numFmtId="0" fontId="57" fillId="0" borderId="0"/>
    <xf numFmtId="0" fontId="33" fillId="0" borderId="0"/>
    <xf numFmtId="0" fontId="33" fillId="0" borderId="0"/>
    <xf numFmtId="0" fontId="57" fillId="0" borderId="0"/>
    <xf numFmtId="0" fontId="22" fillId="0" borderId="0"/>
    <xf numFmtId="0" fontId="33" fillId="0" borderId="0"/>
    <xf numFmtId="0" fontId="33" fillId="0" borderId="0"/>
    <xf numFmtId="0" fontId="33" fillId="0" borderId="0"/>
    <xf numFmtId="0" fontId="33" fillId="0" borderId="0"/>
    <xf numFmtId="0" fontId="57" fillId="0" borderId="0"/>
    <xf numFmtId="0" fontId="33" fillId="0" borderId="0"/>
    <xf numFmtId="0" fontId="33" fillId="0" borderId="0"/>
    <xf numFmtId="0" fontId="57" fillId="0" borderId="0"/>
    <xf numFmtId="0" fontId="22" fillId="0" borderId="0"/>
    <xf numFmtId="0" fontId="33" fillId="0" borderId="0"/>
    <xf numFmtId="0" fontId="33" fillId="0" borderId="0"/>
    <xf numFmtId="0" fontId="33" fillId="0" borderId="0"/>
    <xf numFmtId="0" fontId="33" fillId="0" borderId="0"/>
    <xf numFmtId="0" fontId="57" fillId="0" borderId="0"/>
    <xf numFmtId="0" fontId="33" fillId="0" borderId="0"/>
    <xf numFmtId="0" fontId="33" fillId="0" borderId="0"/>
    <xf numFmtId="0" fontId="57" fillId="0" borderId="0"/>
    <xf numFmtId="0" fontId="22" fillId="0" borderId="0"/>
    <xf numFmtId="0" fontId="33" fillId="0" borderId="0"/>
    <xf numFmtId="0" fontId="33" fillId="0" borderId="0"/>
    <xf numFmtId="0" fontId="33" fillId="0" borderId="0"/>
    <xf numFmtId="0" fontId="33" fillId="0" borderId="0"/>
    <xf numFmtId="0" fontId="57" fillId="0" borderId="0"/>
    <xf numFmtId="0" fontId="33" fillId="0" borderId="0"/>
    <xf numFmtId="0" fontId="33" fillId="0" borderId="0"/>
    <xf numFmtId="0" fontId="57" fillId="0" borderId="0"/>
    <xf numFmtId="0" fontId="34"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4"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4"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3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3" fillId="0" borderId="0"/>
    <xf numFmtId="0" fontId="3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3" fillId="0" borderId="0"/>
    <xf numFmtId="0" fontId="33" fillId="0" borderId="0"/>
    <xf numFmtId="0" fontId="3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4" fillId="0" borderId="0"/>
    <xf numFmtId="0" fontId="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7" fillId="0" borderId="0"/>
    <xf numFmtId="0" fontId="4" fillId="0" borderId="0"/>
    <xf numFmtId="0" fontId="4" fillId="0" borderId="0"/>
    <xf numFmtId="0" fontId="4" fillId="0" borderId="0"/>
    <xf numFmtId="0" fontId="4" fillId="0" borderId="0"/>
    <xf numFmtId="0" fontId="4" fillId="0" borderId="0"/>
    <xf numFmtId="0" fontId="4"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4"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34" fillId="0" borderId="0"/>
    <xf numFmtId="0" fontId="33" fillId="0" borderId="0"/>
    <xf numFmtId="0" fontId="33" fillId="0" borderId="0"/>
    <xf numFmtId="0" fontId="33" fillId="0" borderId="0"/>
    <xf numFmtId="0" fontId="33" fillId="0" borderId="0"/>
    <xf numFmtId="0" fontId="4" fillId="0" borderId="0"/>
    <xf numFmtId="0" fontId="34" fillId="0" borderId="0"/>
    <xf numFmtId="0" fontId="34" fillId="0" borderId="0"/>
    <xf numFmtId="0" fontId="34" fillId="0" borderId="0"/>
    <xf numFmtId="0" fontId="34" fillId="0" borderId="0"/>
    <xf numFmtId="0" fontId="33" fillId="0" borderId="0"/>
    <xf numFmtId="0" fontId="22" fillId="0" borderId="0"/>
    <xf numFmtId="0" fontId="33" fillId="0" borderId="0"/>
    <xf numFmtId="0" fontId="33" fillId="0" borderId="0"/>
    <xf numFmtId="0" fontId="33" fillId="0" borderId="0"/>
    <xf numFmtId="0" fontId="33" fillId="0" borderId="0"/>
    <xf numFmtId="0" fontId="57" fillId="0" borderId="0"/>
    <xf numFmtId="0" fontId="33" fillId="0" borderId="0"/>
    <xf numFmtId="0" fontId="33" fillId="0" borderId="0"/>
    <xf numFmtId="0" fontId="57" fillId="0" borderId="0"/>
    <xf numFmtId="0" fontId="22" fillId="0" borderId="0"/>
    <xf numFmtId="0" fontId="33" fillId="0" borderId="0"/>
    <xf numFmtId="0" fontId="33" fillId="0" borderId="0"/>
    <xf numFmtId="0" fontId="33" fillId="0" borderId="0"/>
    <xf numFmtId="0" fontId="33" fillId="0" borderId="0"/>
    <xf numFmtId="0" fontId="57" fillId="0" borderId="0"/>
    <xf numFmtId="0" fontId="33" fillId="0" borderId="0"/>
    <xf numFmtId="0" fontId="33" fillId="0" borderId="0"/>
    <xf numFmtId="0" fontId="57" fillId="0" borderId="0"/>
    <xf numFmtId="0" fontId="22" fillId="0" borderId="0"/>
    <xf numFmtId="0" fontId="33" fillId="0" borderId="0"/>
    <xf numFmtId="0" fontId="33" fillId="0" borderId="0"/>
    <xf numFmtId="0" fontId="33" fillId="0" borderId="0"/>
    <xf numFmtId="0" fontId="33" fillId="0" borderId="0"/>
    <xf numFmtId="0" fontId="57" fillId="0" borderId="0"/>
    <xf numFmtId="0" fontId="33" fillId="0" borderId="0"/>
    <xf numFmtId="0" fontId="33" fillId="0" borderId="0"/>
    <xf numFmtId="0" fontId="57" fillId="0" borderId="0"/>
    <xf numFmtId="0" fontId="22" fillId="0" borderId="0"/>
    <xf numFmtId="0" fontId="33" fillId="0" borderId="0"/>
    <xf numFmtId="0" fontId="33" fillId="0" borderId="0"/>
    <xf numFmtId="0" fontId="33" fillId="0" borderId="0"/>
    <xf numFmtId="0" fontId="33" fillId="0" borderId="0"/>
    <xf numFmtId="0" fontId="57" fillId="0" borderId="0"/>
    <xf numFmtId="0" fontId="33" fillId="0" borderId="0"/>
    <xf numFmtId="0" fontId="33" fillId="0" borderId="0"/>
    <xf numFmtId="0" fontId="57" fillId="0" borderId="0"/>
    <xf numFmtId="0" fontId="22" fillId="0" borderId="0"/>
    <xf numFmtId="0" fontId="33" fillId="0" borderId="0"/>
    <xf numFmtId="0" fontId="33" fillId="0" borderId="0"/>
    <xf numFmtId="0" fontId="33" fillId="0" borderId="0"/>
    <xf numFmtId="0" fontId="33" fillId="0" borderId="0"/>
    <xf numFmtId="0" fontId="57" fillId="0" borderId="0"/>
    <xf numFmtId="0" fontId="33" fillId="0" borderId="0"/>
    <xf numFmtId="0" fontId="33" fillId="0" borderId="0"/>
    <xf numFmtId="0" fontId="57" fillId="0" borderId="0"/>
    <xf numFmtId="0" fontId="22" fillId="0" borderId="0"/>
    <xf numFmtId="0" fontId="33" fillId="0" borderId="0"/>
    <xf numFmtId="0" fontId="33" fillId="0" borderId="0"/>
    <xf numFmtId="0" fontId="33" fillId="0" borderId="0"/>
    <xf numFmtId="0" fontId="33" fillId="0" borderId="0"/>
    <xf numFmtId="0" fontId="57" fillId="0" borderId="0"/>
    <xf numFmtId="0" fontId="33" fillId="0" borderId="0"/>
    <xf numFmtId="0" fontId="33" fillId="0" borderId="0"/>
    <xf numFmtId="0" fontId="57" fillId="0" borderId="0"/>
    <xf numFmtId="0" fontId="22" fillId="0" borderId="0"/>
    <xf numFmtId="0" fontId="33" fillId="0" borderId="0"/>
    <xf numFmtId="0" fontId="33" fillId="0" borderId="0"/>
    <xf numFmtId="0" fontId="33" fillId="0" borderId="0"/>
    <xf numFmtId="0" fontId="33" fillId="0" borderId="0"/>
    <xf numFmtId="0" fontId="57" fillId="0" borderId="0"/>
    <xf numFmtId="0" fontId="33" fillId="0" borderId="0"/>
    <xf numFmtId="0" fontId="33" fillId="0" borderId="0"/>
    <xf numFmtId="0" fontId="57" fillId="0" borderId="0"/>
    <xf numFmtId="0" fontId="22" fillId="0" borderId="0"/>
    <xf numFmtId="0" fontId="33" fillId="0" borderId="0"/>
    <xf numFmtId="0" fontId="33" fillId="0" borderId="0"/>
    <xf numFmtId="0" fontId="57" fillId="0" borderId="0"/>
    <xf numFmtId="0" fontId="22" fillId="0" borderId="0"/>
    <xf numFmtId="0" fontId="33" fillId="0" borderId="0"/>
    <xf numFmtId="0" fontId="33" fillId="0" borderId="0"/>
    <xf numFmtId="0" fontId="57" fillId="0" borderId="0"/>
    <xf numFmtId="0" fontId="22" fillId="0" borderId="0"/>
    <xf numFmtId="0" fontId="57" fillId="0" borderId="0"/>
    <xf numFmtId="0" fontId="57" fillId="0" borderId="0"/>
    <xf numFmtId="0" fontId="57" fillId="0" borderId="0"/>
    <xf numFmtId="0" fontId="57" fillId="0" borderId="0"/>
    <xf numFmtId="0" fontId="33" fillId="0" borderId="0"/>
    <xf numFmtId="0" fontId="57" fillId="0" borderId="0"/>
    <xf numFmtId="0" fontId="4" fillId="0" borderId="0"/>
    <xf numFmtId="0" fontId="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 fillId="0" borderId="0"/>
    <xf numFmtId="0" fontId="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 fillId="0" borderId="0"/>
    <xf numFmtId="0" fontId="4" fillId="0" borderId="0"/>
    <xf numFmtId="0" fontId="4" fillId="0" borderId="0"/>
    <xf numFmtId="0" fontId="4" fillId="0" borderId="0"/>
    <xf numFmtId="0" fontId="4" fillId="0" borderId="0"/>
    <xf numFmtId="0" fontId="4" fillId="0" borderId="0"/>
    <xf numFmtId="0" fontId="8" fillId="0" borderId="0"/>
    <xf numFmtId="0" fontId="8" fillId="0" borderId="0"/>
    <xf numFmtId="0" fontId="8" fillId="0" borderId="0"/>
    <xf numFmtId="0" fontId="8" fillId="0" borderId="0"/>
    <xf numFmtId="0" fontId="8" fillId="0" borderId="0"/>
    <xf numFmtId="0" fontId="8" fillId="0" borderId="0"/>
    <xf numFmtId="0" fontId="57" fillId="0" borderId="0"/>
    <xf numFmtId="0" fontId="22" fillId="0" borderId="0"/>
    <xf numFmtId="0" fontId="22" fillId="0" borderId="0"/>
    <xf numFmtId="0" fontId="22" fillId="0" borderId="0"/>
    <xf numFmtId="0" fontId="22" fillId="0" borderId="0"/>
    <xf numFmtId="0" fontId="22" fillId="0" borderId="0"/>
    <xf numFmtId="0" fontId="33" fillId="0" borderId="0"/>
    <xf numFmtId="0" fontId="33" fillId="0" borderId="0"/>
    <xf numFmtId="0" fontId="33" fillId="0" borderId="0"/>
    <xf numFmtId="0" fontId="22" fillId="0" borderId="0"/>
    <xf numFmtId="0" fontId="22" fillId="0" borderId="0"/>
    <xf numFmtId="0" fontId="22" fillId="0" borderId="0"/>
    <xf numFmtId="0" fontId="22" fillId="0" borderId="0"/>
    <xf numFmtId="0" fontId="22" fillId="0" borderId="0"/>
    <xf numFmtId="0" fontId="4" fillId="0" borderId="0"/>
    <xf numFmtId="0" fontId="4" fillId="0" borderId="0"/>
    <xf numFmtId="0" fontId="57"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57" fillId="0" borderId="0"/>
    <xf numFmtId="0" fontId="22" fillId="0" borderId="0"/>
    <xf numFmtId="0" fontId="22" fillId="0" borderId="0"/>
    <xf numFmtId="0" fontId="4" fillId="0" borderId="0"/>
    <xf numFmtId="0" fontId="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 fillId="0" borderId="0"/>
    <xf numFmtId="0" fontId="8" fillId="0" borderId="0"/>
    <xf numFmtId="0" fontId="8" fillId="0" borderId="0"/>
    <xf numFmtId="0" fontId="8" fillId="0" borderId="0"/>
    <xf numFmtId="0" fontId="8" fillId="0" borderId="0"/>
    <xf numFmtId="0" fontId="8" fillId="0" borderId="0"/>
    <xf numFmtId="0" fontId="57" fillId="0" borderId="0"/>
    <xf numFmtId="0" fontId="4" fillId="0" borderId="0"/>
    <xf numFmtId="0" fontId="33" fillId="0" borderId="0"/>
    <xf numFmtId="0" fontId="33" fillId="0" borderId="0"/>
    <xf numFmtId="0" fontId="33" fillId="0" borderId="0"/>
    <xf numFmtId="0" fontId="33" fillId="0" borderId="0"/>
    <xf numFmtId="0" fontId="57" fillId="0" borderId="0"/>
    <xf numFmtId="0" fontId="4" fillId="0" borderId="0"/>
    <xf numFmtId="0" fontId="4" fillId="0" borderId="0"/>
    <xf numFmtId="0" fontId="57" fillId="0" borderId="0"/>
    <xf numFmtId="0" fontId="4" fillId="0" borderId="0"/>
    <xf numFmtId="0" fontId="33" fillId="0" borderId="0"/>
    <xf numFmtId="0" fontId="33" fillId="0" borderId="0"/>
    <xf numFmtId="0" fontId="33" fillId="0" borderId="0"/>
    <xf numFmtId="0" fontId="57" fillId="0" borderId="0"/>
    <xf numFmtId="0" fontId="4" fillId="0" borderId="0"/>
    <xf numFmtId="0" fontId="33" fillId="0" borderId="0"/>
    <xf numFmtId="0" fontId="33" fillId="0" borderId="0"/>
    <xf numFmtId="0" fontId="33" fillId="0" borderId="0"/>
    <xf numFmtId="0" fontId="33" fillId="0" borderId="0"/>
    <xf numFmtId="0" fontId="57" fillId="0" borderId="0"/>
    <xf numFmtId="0" fontId="33" fillId="0" borderId="0"/>
    <xf numFmtId="0" fontId="33" fillId="0" borderId="0"/>
    <xf numFmtId="0" fontId="5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 fillId="0" borderId="0"/>
    <xf numFmtId="0" fontId="4" fillId="0" borderId="0"/>
    <xf numFmtId="0" fontId="8" fillId="0" borderId="0"/>
    <xf numFmtId="0" fontId="8" fillId="0" borderId="0"/>
    <xf numFmtId="0" fontId="2"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4" fillId="0" borderId="0"/>
    <xf numFmtId="0" fontId="4"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8"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8"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8"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8" fillId="0" borderId="0"/>
    <xf numFmtId="0" fontId="22" fillId="0" borderId="0"/>
    <xf numFmtId="0" fontId="33" fillId="0" borderId="0"/>
    <xf numFmtId="0" fontId="22" fillId="0" borderId="0"/>
    <xf numFmtId="0" fontId="87" fillId="0" borderId="0"/>
    <xf numFmtId="0" fontId="87" fillId="0" borderId="0"/>
    <xf numFmtId="0" fontId="87" fillId="0" borderId="0"/>
    <xf numFmtId="0" fontId="87" fillId="0" borderId="0"/>
    <xf numFmtId="0" fontId="4" fillId="0" borderId="0"/>
    <xf numFmtId="0" fontId="8" fillId="0" borderId="0"/>
    <xf numFmtId="0" fontId="8" fillId="0" borderId="0"/>
    <xf numFmtId="0" fontId="88" fillId="0" borderId="0"/>
    <xf numFmtId="0" fontId="88" fillId="0" borderId="0"/>
    <xf numFmtId="0" fontId="5" fillId="0" borderId="0"/>
    <xf numFmtId="0" fontId="5" fillId="0" borderId="0"/>
    <xf numFmtId="0" fontId="5"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5" fillId="0" borderId="0"/>
    <xf numFmtId="0" fontId="5" fillId="0" borderId="0"/>
    <xf numFmtId="0" fontId="4" fillId="0" borderId="0"/>
    <xf numFmtId="0" fontId="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5" fillId="0" borderId="0"/>
    <xf numFmtId="0" fontId="5" fillId="0" borderId="0"/>
    <xf numFmtId="0" fontId="5" fillId="0" borderId="0"/>
    <xf numFmtId="0" fontId="8"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87" fillId="0" borderId="0"/>
    <xf numFmtId="0" fontId="4" fillId="0" borderId="0"/>
    <xf numFmtId="0" fontId="33" fillId="0" borderId="0"/>
    <xf numFmtId="0" fontId="4"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4"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 fillId="0" borderId="0"/>
    <xf numFmtId="0" fontId="8"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33" fillId="0" borderId="0"/>
    <xf numFmtId="0" fontId="60" fillId="0" borderId="0"/>
    <xf numFmtId="0" fontId="4"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89" fillId="0" borderId="0">
      <alignment horizontal="left" indent="2"/>
    </xf>
    <xf numFmtId="0" fontId="22" fillId="53" borderId="34" applyNumberFormat="0" applyAlignment="0" applyProtection="0"/>
    <xf numFmtId="0" fontId="4" fillId="52" borderId="34" applyNumberFormat="0" applyFont="0" applyAlignment="0" applyProtection="0"/>
    <xf numFmtId="0" fontId="89" fillId="0" borderId="0">
      <alignment horizontal="left" indent="2"/>
    </xf>
    <xf numFmtId="0" fontId="22" fillId="53" borderId="34" applyNumberForma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3" borderId="35" applyNumberFormat="0" applyAlignment="0" applyProtection="0"/>
    <xf numFmtId="0" fontId="90" fillId="43" borderId="35" applyNumberFormat="0" applyAlignment="0" applyProtection="0"/>
    <xf numFmtId="0" fontId="90" fillId="42" borderId="35" applyNumberFormat="0" applyAlignment="0" applyProtection="0"/>
    <xf numFmtId="0" fontId="90" fillId="43" borderId="35" applyNumberFormat="0" applyAlignment="0" applyProtection="0"/>
    <xf numFmtId="0" fontId="90" fillId="43"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212" fontId="25" fillId="46" borderId="0"/>
    <xf numFmtId="213" fontId="25" fillId="0" borderId="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ill="0" applyBorder="0" applyAlignment="0" applyProtection="0"/>
    <xf numFmtId="9" fontId="4" fillId="0" borderId="0" applyFill="0" applyBorder="0" applyAlignment="0" applyProtection="0"/>
    <xf numFmtId="9" fontId="4" fillId="0" borderId="0" applyFill="0" applyBorder="0" applyAlignment="0" applyProtection="0"/>
    <xf numFmtId="9" fontId="4" fillId="0" borderId="0" applyFill="0" applyBorder="0" applyAlignment="0" applyProtection="0"/>
    <xf numFmtId="9" fontId="4" fillId="0" borderId="0" applyFill="0" applyBorder="0" applyAlignment="0" applyProtection="0"/>
    <xf numFmtId="9" fontId="4" fillId="0" borderId="0" applyFill="0" applyBorder="0" applyAlignment="0" applyProtection="0"/>
    <xf numFmtId="9" fontId="4" fillId="0" borderId="0" applyFill="0" applyBorder="0" applyAlignment="0" applyProtection="0"/>
    <xf numFmtId="9" fontId="4" fillId="0" borderId="0" applyFill="0" applyBorder="0" applyAlignment="0" applyProtection="0"/>
    <xf numFmtId="9" fontId="4" fillId="0" borderId="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4" fillId="0" borderId="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ill="0" applyBorder="0" applyAlignment="0" applyProtection="0"/>
    <xf numFmtId="9" fontId="4" fillId="0" borderId="0" applyFill="0" applyBorder="0" applyAlignment="0" applyProtection="0"/>
    <xf numFmtId="9" fontId="4" fillId="0" borderId="0" applyFill="0" applyBorder="0" applyAlignment="0" applyProtection="0"/>
    <xf numFmtId="9" fontId="4" fillId="0" borderId="0" applyFill="0" applyBorder="0" applyAlignment="0" applyProtection="0"/>
    <xf numFmtId="9" fontId="4" fillId="0" borderId="0" applyFill="0" applyBorder="0" applyAlignment="0" applyProtection="0"/>
    <xf numFmtId="9" fontId="4" fillId="0" borderId="0" applyFill="0" applyBorder="0" applyAlignment="0" applyProtection="0"/>
    <xf numFmtId="9" fontId="4" fillId="0" borderId="0" applyFill="0" applyBorder="0" applyAlignment="0" applyProtection="0"/>
    <xf numFmtId="9" fontId="4" fillId="0" borderId="0" applyFill="0" applyBorder="0" applyAlignment="0" applyProtection="0"/>
    <xf numFmtId="9" fontId="4" fillId="0" borderId="0" applyFill="0" applyBorder="0" applyAlignment="0" applyProtection="0"/>
    <xf numFmtId="9" fontId="57"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22"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5"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 fillId="0" borderId="0" applyFill="0" applyBorder="0" applyAlignment="0" applyProtection="0"/>
    <xf numFmtId="9" fontId="5" fillId="0" borderId="0" applyFont="0" applyFill="0" applyBorder="0" applyAlignment="0" applyProtection="0"/>
    <xf numFmtId="214" fontId="25" fillId="46" borderId="0">
      <alignment horizontal="right"/>
    </xf>
    <xf numFmtId="0" fontId="34" fillId="0" borderId="0" applyNumberFormat="0" applyFont="0" applyFill="0" applyBorder="0" applyAlignment="0" applyProtection="0">
      <alignment horizontal="left"/>
    </xf>
    <xf numFmtId="0" fontId="91" fillId="0" borderId="32">
      <alignment horizontal="center"/>
    </xf>
    <xf numFmtId="215" fontId="25" fillId="5" borderId="0"/>
    <xf numFmtId="215" fontId="25" fillId="5" borderId="0"/>
    <xf numFmtId="0" fontId="92" fillId="0" borderId="0">
      <alignment horizontal="center"/>
    </xf>
    <xf numFmtId="0" fontId="25" fillId="0" borderId="13">
      <alignment horizontal="centerContinuous"/>
    </xf>
    <xf numFmtId="216" fontId="25" fillId="5" borderId="0">
      <alignment horizontal="right"/>
    </xf>
    <xf numFmtId="217" fontId="25" fillId="5" borderId="25">
      <alignment horizontal="right"/>
    </xf>
    <xf numFmtId="218" fontId="93" fillId="0" borderId="0" applyNumberFormat="0" applyFill="0" applyBorder="0" applyAlignment="0" applyProtection="0">
      <alignment horizontal="left"/>
    </xf>
    <xf numFmtId="4" fontId="94" fillId="54" borderId="36" applyNumberFormat="0" applyProtection="0">
      <alignment vertical="center"/>
    </xf>
    <xf numFmtId="4" fontId="95" fillId="54" borderId="36" applyNumberFormat="0" applyProtection="0">
      <alignment vertical="center"/>
    </xf>
    <xf numFmtId="4" fontId="96" fillId="54" borderId="36" applyNumberFormat="0" applyProtection="0">
      <alignment horizontal="left" vertical="center" indent="1"/>
    </xf>
    <xf numFmtId="0" fontId="97" fillId="54" borderId="36" applyNumberFormat="0" applyProtection="0">
      <alignment horizontal="left" vertical="top" indent="1"/>
    </xf>
    <xf numFmtId="4" fontId="96" fillId="55" borderId="0" applyNumberFormat="0" applyProtection="0">
      <alignment horizontal="left" vertical="center" indent="1"/>
    </xf>
    <xf numFmtId="4" fontId="96" fillId="56" borderId="36" applyNumberFormat="0" applyProtection="0">
      <alignment horizontal="right" vertical="center"/>
    </xf>
    <xf numFmtId="4" fontId="96" fillId="57" borderId="36" applyNumberFormat="0" applyProtection="0">
      <alignment horizontal="right" vertical="center"/>
    </xf>
    <xf numFmtId="4" fontId="96" fillId="58" borderId="36" applyNumberFormat="0" applyProtection="0">
      <alignment horizontal="right" vertical="center"/>
    </xf>
    <xf numFmtId="4" fontId="96" fillId="2" borderId="36" applyNumberFormat="0" applyProtection="0">
      <alignment horizontal="right" vertical="center"/>
    </xf>
    <xf numFmtId="4" fontId="96" fillId="59" borderId="36" applyNumberFormat="0" applyProtection="0">
      <alignment horizontal="right" vertical="center"/>
    </xf>
    <xf numFmtId="4" fontId="96" fillId="60" borderId="36" applyNumberFormat="0" applyProtection="0">
      <alignment horizontal="right" vertical="center"/>
    </xf>
    <xf numFmtId="4" fontId="96" fillId="61" borderId="36" applyNumberFormat="0" applyProtection="0">
      <alignment horizontal="right" vertical="center"/>
    </xf>
    <xf numFmtId="4" fontId="96" fillId="62" borderId="36" applyNumberFormat="0" applyProtection="0">
      <alignment horizontal="right" vertical="center"/>
    </xf>
    <xf numFmtId="4" fontId="96" fillId="63" borderId="36" applyNumberFormat="0" applyProtection="0">
      <alignment horizontal="right" vertical="center"/>
    </xf>
    <xf numFmtId="4" fontId="94" fillId="64" borderId="37" applyNumberFormat="0" applyProtection="0">
      <alignment horizontal="left" vertical="center" indent="1"/>
    </xf>
    <xf numFmtId="4" fontId="94" fillId="65" borderId="0" applyNumberFormat="0" applyProtection="0">
      <alignment horizontal="left" vertical="center" indent="1"/>
    </xf>
    <xf numFmtId="4" fontId="94" fillId="55" borderId="0" applyNumberFormat="0" applyProtection="0">
      <alignment horizontal="left" vertical="center" indent="1"/>
    </xf>
    <xf numFmtId="4" fontId="96" fillId="65" borderId="36" applyNumberFormat="0" applyProtection="0">
      <alignment horizontal="right" vertical="center"/>
    </xf>
    <xf numFmtId="4" fontId="5" fillId="65" borderId="0" applyNumberFormat="0" applyProtection="0">
      <alignment horizontal="left" vertical="center" indent="1"/>
    </xf>
    <xf numFmtId="4" fontId="5" fillId="55" borderId="0" applyNumberFormat="0" applyProtection="0">
      <alignment horizontal="left" vertical="center" indent="1"/>
    </xf>
    <xf numFmtId="0" fontId="4" fillId="55" borderId="36" applyNumberFormat="0" applyProtection="0">
      <alignment horizontal="left" vertical="center" indent="1"/>
    </xf>
    <xf numFmtId="0" fontId="4" fillId="55" borderId="36" applyNumberFormat="0" applyProtection="0">
      <alignment horizontal="left" vertical="top" indent="1"/>
    </xf>
    <xf numFmtId="0" fontId="4" fillId="49" borderId="36" applyNumberFormat="0" applyProtection="0">
      <alignment horizontal="left" vertical="center" indent="1"/>
    </xf>
    <xf numFmtId="0" fontId="4" fillId="49" borderId="36" applyNumberFormat="0" applyProtection="0">
      <alignment horizontal="left" vertical="top" indent="1"/>
    </xf>
    <xf numFmtId="0" fontId="4" fillId="65" borderId="36" applyNumberFormat="0" applyProtection="0">
      <alignment horizontal="left" vertical="center" indent="1"/>
    </xf>
    <xf numFmtId="0" fontId="4" fillId="65" borderId="36" applyNumberFormat="0" applyProtection="0">
      <alignment horizontal="left" vertical="top" indent="1"/>
    </xf>
    <xf numFmtId="0" fontId="4" fillId="66" borderId="36" applyNumberFormat="0" applyProtection="0">
      <alignment horizontal="left" vertical="center" indent="1"/>
    </xf>
    <xf numFmtId="0" fontId="4" fillId="66" borderId="36" applyNumberFormat="0" applyProtection="0">
      <alignment horizontal="left" vertical="top" indent="1"/>
    </xf>
    <xf numFmtId="4" fontId="96" fillId="66" borderId="36" applyNumberFormat="0" applyProtection="0">
      <alignment vertical="center"/>
    </xf>
    <xf numFmtId="4" fontId="98" fillId="66" borderId="36" applyNumberFormat="0" applyProtection="0">
      <alignment vertical="center"/>
    </xf>
    <xf numFmtId="4" fontId="94" fillId="65" borderId="38" applyNumberFormat="0" applyProtection="0">
      <alignment horizontal="left" vertical="center" indent="1"/>
    </xf>
    <xf numFmtId="0" fontId="5" fillId="48" borderId="36" applyNumberFormat="0" applyProtection="0">
      <alignment horizontal="left" vertical="top" indent="1"/>
    </xf>
    <xf numFmtId="4" fontId="96" fillId="66" borderId="36" applyNumberFormat="0" applyProtection="0">
      <alignment horizontal="right" vertical="center"/>
    </xf>
    <xf numFmtId="4" fontId="98" fillId="66" borderId="36" applyNumberFormat="0" applyProtection="0">
      <alignment horizontal="right" vertical="center"/>
    </xf>
    <xf numFmtId="4" fontId="94" fillId="65" borderId="36" applyNumberFormat="0" applyProtection="0">
      <alignment horizontal="left" vertical="center" indent="1"/>
    </xf>
    <xf numFmtId="0" fontId="5" fillId="49" borderId="36" applyNumberFormat="0" applyProtection="0">
      <alignment horizontal="left" vertical="top" indent="1"/>
    </xf>
    <xf numFmtId="4" fontId="99" fillId="49" borderId="38" applyNumberFormat="0" applyProtection="0">
      <alignment horizontal="left" vertical="center" indent="1"/>
    </xf>
    <xf numFmtId="4" fontId="100" fillId="66" borderId="36" applyNumberFormat="0" applyProtection="0">
      <alignment horizontal="right" vertical="center"/>
    </xf>
    <xf numFmtId="0" fontId="34" fillId="0" borderId="0"/>
    <xf numFmtId="184" fontId="55" fillId="0" borderId="0" applyFont="0" applyFill="0" applyBorder="0" applyAlignment="0" applyProtection="0"/>
    <xf numFmtId="0" fontId="81" fillId="0" borderId="0"/>
    <xf numFmtId="0" fontId="101" fillId="48" borderId="0">
      <alignment wrapText="1"/>
    </xf>
    <xf numFmtId="40" fontId="102" fillId="0" borderId="0" applyBorder="0">
      <alignment horizontal="right"/>
    </xf>
    <xf numFmtId="219" fontId="103" fillId="0" borderId="3">
      <alignment horizontal="right" vertical="center"/>
    </xf>
    <xf numFmtId="49" fontId="104" fillId="0" borderId="0"/>
    <xf numFmtId="220" fontId="103" fillId="0" borderId="3">
      <alignment horizontal="center"/>
    </xf>
    <xf numFmtId="0" fontId="105"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7" fillId="0" borderId="0">
      <alignment vertical="top"/>
    </xf>
    <xf numFmtId="0" fontId="106" fillId="0" borderId="0" applyNumberFormat="0" applyFill="0" applyBorder="0" applyAlignment="0" applyProtection="0"/>
    <xf numFmtId="0" fontId="105" fillId="0" borderId="0" applyNumberFormat="0" applyFill="0" applyBorder="0" applyAlignment="0" applyProtection="0"/>
    <xf numFmtId="0" fontId="107" fillId="0" borderId="0">
      <alignment vertical="top"/>
    </xf>
    <xf numFmtId="0" fontId="106"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8" fillId="0" borderId="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4" fillId="0" borderId="40" applyNumberFormat="0" applyFont="0" applyFill="0" applyAlignment="0" applyProtection="0"/>
    <xf numFmtId="0" fontId="109" fillId="0" borderId="39" applyNumberFormat="0" applyFill="0" applyAlignment="0" applyProtection="0"/>
    <xf numFmtId="0" fontId="4" fillId="0" borderId="40" applyNumberFormat="0" applyFont="0" applyFill="0" applyAlignment="0" applyProtection="0"/>
    <xf numFmtId="0" fontId="4" fillId="0" borderId="40" applyNumberFormat="0" applyFont="0" applyFill="0" applyAlignment="0" applyProtection="0"/>
    <xf numFmtId="0" fontId="109" fillId="0" borderId="39" applyNumberFormat="0" applyFill="0" applyAlignment="0" applyProtection="0"/>
    <xf numFmtId="0" fontId="4" fillId="0" borderId="40" applyNumberFormat="0" applyFont="0" applyFill="0" applyAlignment="0" applyProtection="0"/>
    <xf numFmtId="0" fontId="4" fillId="0" borderId="40" applyNumberFormat="0" applyFont="0" applyFill="0" applyAlignment="0" applyProtection="0"/>
    <xf numFmtId="0" fontId="4" fillId="0" borderId="40" applyNumberFormat="0" applyFont="0" applyFill="0" applyAlignment="0" applyProtection="0"/>
    <xf numFmtId="0" fontId="109" fillId="0" borderId="39" applyNumberFormat="0" applyFill="0" applyAlignment="0" applyProtection="0"/>
    <xf numFmtId="0" fontId="109" fillId="0" borderId="39" applyNumberFormat="0" applyFill="0" applyAlignment="0" applyProtection="0"/>
    <xf numFmtId="221" fontId="103" fillId="0" borderId="0"/>
    <xf numFmtId="222" fontId="103" fillId="0" borderId="2"/>
    <xf numFmtId="5" fontId="110" fillId="67" borderId="6">
      <alignment vertical="top"/>
    </xf>
    <xf numFmtId="0" fontId="111" fillId="68" borderId="2">
      <alignment horizontal="left" vertical="center"/>
    </xf>
    <xf numFmtId="6" fontId="112" fillId="53" borderId="6"/>
    <xf numFmtId="5" fontId="74" fillId="0" borderId="6">
      <alignment horizontal="left" vertical="top"/>
    </xf>
    <xf numFmtId="0" fontId="113" fillId="69" borderId="0">
      <alignment horizontal="left" vertical="center"/>
    </xf>
    <xf numFmtId="5" fontId="35" fillId="0" borderId="14">
      <alignment horizontal="left" vertical="top"/>
    </xf>
    <xf numFmtId="0" fontId="114" fillId="0" borderId="14">
      <alignment horizontal="left" vertical="center"/>
    </xf>
    <xf numFmtId="42" fontId="60" fillId="0" borderId="0" applyFont="0" applyFill="0" applyBorder="0" applyAlignment="0" applyProtection="0"/>
    <xf numFmtId="44" fontId="60" fillId="0" borderId="0" applyFon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116" fillId="0" borderId="0" applyNumberFormat="0" applyFill="0" applyBorder="0" applyAlignment="0" applyProtection="0"/>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44" fillId="36" borderId="0" applyNumberFormat="0" applyBorder="0" applyAlignment="0" applyProtection="0">
      <alignment vertical="center"/>
    </xf>
    <xf numFmtId="0" fontId="44" fillId="36" borderId="0" applyNumberFormat="0" applyBorder="0" applyAlignment="0" applyProtection="0">
      <alignment vertical="center"/>
    </xf>
    <xf numFmtId="0" fontId="44" fillId="36" borderId="0" applyNumberFormat="0" applyBorder="0" applyAlignment="0" applyProtection="0">
      <alignment vertical="center"/>
    </xf>
    <xf numFmtId="0" fontId="44" fillId="36" borderId="0" applyNumberFormat="0" applyBorder="0" applyAlignment="0" applyProtection="0">
      <alignment vertical="center"/>
    </xf>
    <xf numFmtId="0" fontId="44" fillId="36" borderId="0" applyNumberFormat="0" applyBorder="0" applyAlignment="0" applyProtection="0">
      <alignment vertical="center"/>
    </xf>
    <xf numFmtId="0" fontId="44" fillId="36" borderId="0" applyNumberFormat="0" applyBorder="0" applyAlignment="0" applyProtection="0">
      <alignment vertical="center"/>
    </xf>
    <xf numFmtId="0" fontId="44" fillId="36" borderId="0" applyNumberFormat="0" applyBorder="0" applyAlignment="0" applyProtection="0">
      <alignment vertical="center"/>
    </xf>
    <xf numFmtId="0" fontId="44" fillId="36" borderId="0" applyNumberFormat="0" applyBorder="0" applyAlignment="0" applyProtection="0">
      <alignment vertical="center"/>
    </xf>
    <xf numFmtId="0" fontId="44" fillId="36" borderId="0" applyNumberFormat="0" applyBorder="0" applyAlignment="0" applyProtection="0">
      <alignment vertical="center"/>
    </xf>
    <xf numFmtId="0" fontId="44" fillId="36" borderId="0" applyNumberFormat="0" applyBorder="0" applyAlignment="0" applyProtection="0">
      <alignment vertical="center"/>
    </xf>
    <xf numFmtId="0" fontId="44" fillId="36" borderId="0" applyNumberFormat="0" applyBorder="0" applyAlignment="0" applyProtection="0">
      <alignment vertical="center"/>
    </xf>
    <xf numFmtId="0" fontId="44" fillId="36" borderId="0" applyNumberFormat="0" applyBorder="0" applyAlignment="0" applyProtection="0">
      <alignment vertical="center"/>
    </xf>
    <xf numFmtId="0" fontId="44" fillId="36" borderId="0" applyNumberFormat="0" applyBorder="0" applyAlignment="0" applyProtection="0">
      <alignment vertical="center"/>
    </xf>
    <xf numFmtId="0" fontId="44" fillId="38" borderId="0" applyNumberFormat="0" applyBorder="0" applyAlignment="0" applyProtection="0">
      <alignment vertical="center"/>
    </xf>
    <xf numFmtId="0" fontId="44" fillId="38" borderId="0" applyNumberFormat="0" applyBorder="0" applyAlignment="0" applyProtection="0">
      <alignment vertical="center"/>
    </xf>
    <xf numFmtId="0" fontId="44" fillId="38" borderId="0" applyNumberFormat="0" applyBorder="0" applyAlignment="0" applyProtection="0">
      <alignment vertical="center"/>
    </xf>
    <xf numFmtId="0" fontId="44" fillId="38" borderId="0" applyNumberFormat="0" applyBorder="0" applyAlignment="0" applyProtection="0">
      <alignment vertical="center"/>
    </xf>
    <xf numFmtId="0" fontId="44" fillId="38" borderId="0" applyNumberFormat="0" applyBorder="0" applyAlignment="0" applyProtection="0">
      <alignment vertical="center"/>
    </xf>
    <xf numFmtId="0" fontId="44" fillId="38" borderId="0" applyNumberFormat="0" applyBorder="0" applyAlignment="0" applyProtection="0">
      <alignment vertical="center"/>
    </xf>
    <xf numFmtId="0" fontId="44" fillId="38" borderId="0" applyNumberFormat="0" applyBorder="0" applyAlignment="0" applyProtection="0">
      <alignment vertical="center"/>
    </xf>
    <xf numFmtId="0" fontId="44" fillId="38" borderId="0" applyNumberFormat="0" applyBorder="0" applyAlignment="0" applyProtection="0">
      <alignment vertical="center"/>
    </xf>
    <xf numFmtId="0" fontId="44" fillId="38" borderId="0" applyNumberFormat="0" applyBorder="0" applyAlignment="0" applyProtection="0">
      <alignment vertical="center"/>
    </xf>
    <xf numFmtId="0" fontId="44" fillId="38" borderId="0" applyNumberFormat="0" applyBorder="0" applyAlignment="0" applyProtection="0">
      <alignment vertical="center"/>
    </xf>
    <xf numFmtId="0" fontId="44" fillId="38" borderId="0" applyNumberFormat="0" applyBorder="0" applyAlignment="0" applyProtection="0">
      <alignment vertical="center"/>
    </xf>
    <xf numFmtId="0" fontId="44" fillId="38" borderId="0" applyNumberFormat="0" applyBorder="0" applyAlignment="0" applyProtection="0">
      <alignment vertical="center"/>
    </xf>
    <xf numFmtId="0" fontId="44" fillId="3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40" borderId="0" applyNumberFormat="0" applyBorder="0" applyAlignment="0" applyProtection="0">
      <alignment vertical="center"/>
    </xf>
    <xf numFmtId="0" fontId="44" fillId="40" borderId="0" applyNumberFormat="0" applyBorder="0" applyAlignment="0" applyProtection="0">
      <alignment vertical="center"/>
    </xf>
    <xf numFmtId="0" fontId="44" fillId="40" borderId="0" applyNumberFormat="0" applyBorder="0" applyAlignment="0" applyProtection="0">
      <alignment vertical="center"/>
    </xf>
    <xf numFmtId="0" fontId="44" fillId="40" borderId="0" applyNumberFormat="0" applyBorder="0" applyAlignment="0" applyProtection="0">
      <alignment vertical="center"/>
    </xf>
    <xf numFmtId="0" fontId="44" fillId="40" borderId="0" applyNumberFormat="0" applyBorder="0" applyAlignment="0" applyProtection="0">
      <alignment vertical="center"/>
    </xf>
    <xf numFmtId="0" fontId="44" fillId="40" borderId="0" applyNumberFormat="0" applyBorder="0" applyAlignment="0" applyProtection="0">
      <alignment vertical="center"/>
    </xf>
    <xf numFmtId="0" fontId="44" fillId="40" borderId="0" applyNumberFormat="0" applyBorder="0" applyAlignment="0" applyProtection="0">
      <alignment vertical="center"/>
    </xf>
    <xf numFmtId="0" fontId="44" fillId="40" borderId="0" applyNumberFormat="0" applyBorder="0" applyAlignment="0" applyProtection="0">
      <alignment vertical="center"/>
    </xf>
    <xf numFmtId="0" fontId="44" fillId="40" borderId="0" applyNumberFormat="0" applyBorder="0" applyAlignment="0" applyProtection="0">
      <alignment vertical="center"/>
    </xf>
    <xf numFmtId="0" fontId="44" fillId="40" borderId="0" applyNumberFormat="0" applyBorder="0" applyAlignment="0" applyProtection="0">
      <alignment vertical="center"/>
    </xf>
    <xf numFmtId="0" fontId="44" fillId="40" borderId="0" applyNumberFormat="0" applyBorder="0" applyAlignment="0" applyProtection="0">
      <alignment vertical="center"/>
    </xf>
    <xf numFmtId="0" fontId="44" fillId="40" borderId="0" applyNumberFormat="0" applyBorder="0" applyAlignment="0" applyProtection="0">
      <alignment vertical="center"/>
    </xf>
    <xf numFmtId="0" fontId="44" fillId="40" borderId="0" applyNumberFormat="0" applyBorder="0" applyAlignment="0" applyProtection="0">
      <alignment vertical="center"/>
    </xf>
    <xf numFmtId="0" fontId="34" fillId="0" borderId="0"/>
    <xf numFmtId="0" fontId="117" fillId="0" borderId="0" applyNumberFormat="0" applyFill="0" applyBorder="0" applyAlignment="0" applyProtection="0">
      <alignment vertical="center"/>
    </xf>
    <xf numFmtId="0" fontId="117" fillId="0" borderId="0" applyNumberFormat="0" applyFill="0" applyBorder="0" applyAlignment="0" applyProtection="0">
      <alignment vertical="center"/>
    </xf>
    <xf numFmtId="0" fontId="117" fillId="0" borderId="0" applyNumberFormat="0" applyFill="0" applyBorder="0" applyAlignment="0" applyProtection="0">
      <alignment vertical="center"/>
    </xf>
    <xf numFmtId="0" fontId="117" fillId="0" borderId="0" applyNumberFormat="0" applyFill="0" applyBorder="0" applyAlignment="0" applyProtection="0">
      <alignment vertical="center"/>
    </xf>
    <xf numFmtId="0" fontId="117" fillId="0" borderId="0" applyNumberFormat="0" applyFill="0" applyBorder="0" applyAlignment="0" applyProtection="0">
      <alignment vertical="center"/>
    </xf>
    <xf numFmtId="0" fontId="117" fillId="0" borderId="0" applyNumberFormat="0" applyFill="0" applyBorder="0" applyAlignment="0" applyProtection="0">
      <alignment vertical="center"/>
    </xf>
    <xf numFmtId="0" fontId="117" fillId="0" borderId="0" applyNumberFormat="0" applyFill="0" applyBorder="0" applyAlignment="0" applyProtection="0">
      <alignment vertical="center"/>
    </xf>
    <xf numFmtId="0" fontId="117" fillId="0" borderId="0" applyNumberFormat="0" applyFill="0" applyBorder="0" applyAlignment="0" applyProtection="0">
      <alignment vertical="center"/>
    </xf>
    <xf numFmtId="0" fontId="117" fillId="0" borderId="0" applyNumberFormat="0" applyFill="0" applyBorder="0" applyAlignment="0" applyProtection="0">
      <alignment vertical="center"/>
    </xf>
    <xf numFmtId="0" fontId="117" fillId="0" borderId="0" applyNumberFormat="0" applyFill="0" applyBorder="0" applyAlignment="0" applyProtection="0">
      <alignment vertical="center"/>
    </xf>
    <xf numFmtId="0" fontId="117" fillId="0" borderId="0" applyNumberFormat="0" applyFill="0" applyBorder="0" applyAlignment="0" applyProtection="0">
      <alignment vertical="center"/>
    </xf>
    <xf numFmtId="0" fontId="117" fillId="0" borderId="0" applyNumberFormat="0" applyFill="0" applyBorder="0" applyAlignment="0" applyProtection="0">
      <alignment vertical="center"/>
    </xf>
    <xf numFmtId="0" fontId="117" fillId="0" borderId="0" applyNumberFormat="0" applyFill="0" applyBorder="0" applyAlignment="0" applyProtection="0">
      <alignment vertical="center"/>
    </xf>
    <xf numFmtId="0" fontId="118" fillId="44" borderId="24" applyNumberFormat="0" applyAlignment="0" applyProtection="0">
      <alignment vertical="center"/>
    </xf>
    <xf numFmtId="0" fontId="118" fillId="44" borderId="24" applyNumberFormat="0" applyAlignment="0" applyProtection="0">
      <alignment vertical="center"/>
    </xf>
    <xf numFmtId="0" fontId="118" fillId="44" borderId="24" applyNumberFormat="0" applyAlignment="0" applyProtection="0">
      <alignment vertical="center"/>
    </xf>
    <xf numFmtId="0" fontId="118" fillId="44" borderId="24" applyNumberFormat="0" applyAlignment="0" applyProtection="0">
      <alignment vertical="center"/>
    </xf>
    <xf numFmtId="0" fontId="118" fillId="44" borderId="24" applyNumberFormat="0" applyAlignment="0" applyProtection="0">
      <alignment vertical="center"/>
    </xf>
    <xf numFmtId="0" fontId="118" fillId="44" borderId="24" applyNumberFormat="0" applyAlignment="0" applyProtection="0">
      <alignment vertical="center"/>
    </xf>
    <xf numFmtId="0" fontId="118" fillId="44" borderId="24" applyNumberFormat="0" applyAlignment="0" applyProtection="0">
      <alignment vertical="center"/>
    </xf>
    <xf numFmtId="0" fontId="118" fillId="44" borderId="24" applyNumberFormat="0" applyAlignment="0" applyProtection="0">
      <alignment vertical="center"/>
    </xf>
    <xf numFmtId="0" fontId="118" fillId="44" borderId="24" applyNumberFormat="0" applyAlignment="0" applyProtection="0">
      <alignment vertical="center"/>
    </xf>
    <xf numFmtId="0" fontId="118" fillId="44" borderId="24" applyNumberFormat="0" applyAlignment="0" applyProtection="0">
      <alignment vertical="center"/>
    </xf>
    <xf numFmtId="0" fontId="118" fillId="44" borderId="24" applyNumberFormat="0" applyAlignment="0" applyProtection="0">
      <alignment vertical="center"/>
    </xf>
    <xf numFmtId="0" fontId="118" fillId="44" borderId="24" applyNumberFormat="0" applyAlignment="0" applyProtection="0">
      <alignment vertical="center"/>
    </xf>
    <xf numFmtId="0" fontId="118" fillId="44" borderId="24" applyNumberFormat="0" applyAlignment="0" applyProtection="0">
      <alignment vertical="center"/>
    </xf>
    <xf numFmtId="0" fontId="118" fillId="44" borderId="24" applyNumberFormat="0" applyAlignment="0" applyProtection="0">
      <alignment vertical="center"/>
    </xf>
    <xf numFmtId="0" fontId="119" fillId="50" borderId="0" applyNumberFormat="0" applyBorder="0" applyAlignment="0" applyProtection="0">
      <alignment vertical="center"/>
    </xf>
    <xf numFmtId="0" fontId="119" fillId="50" borderId="0" applyNumberFormat="0" applyBorder="0" applyAlignment="0" applyProtection="0">
      <alignment vertical="center"/>
    </xf>
    <xf numFmtId="0" fontId="119" fillId="50" borderId="0" applyNumberFormat="0" applyBorder="0" applyAlignment="0" applyProtection="0">
      <alignment vertical="center"/>
    </xf>
    <xf numFmtId="0" fontId="119" fillId="50" borderId="0" applyNumberFormat="0" applyBorder="0" applyAlignment="0" applyProtection="0">
      <alignment vertical="center"/>
    </xf>
    <xf numFmtId="0" fontId="119" fillId="50" borderId="0" applyNumberFormat="0" applyBorder="0" applyAlignment="0" applyProtection="0">
      <alignment vertical="center"/>
    </xf>
    <xf numFmtId="0" fontId="119" fillId="50" borderId="0" applyNumberFormat="0" applyBorder="0" applyAlignment="0" applyProtection="0">
      <alignment vertical="center"/>
    </xf>
    <xf numFmtId="0" fontId="119" fillId="50" borderId="0" applyNumberFormat="0" applyBorder="0" applyAlignment="0" applyProtection="0">
      <alignment vertical="center"/>
    </xf>
    <xf numFmtId="0" fontId="119" fillId="50" borderId="0" applyNumberFormat="0" applyBorder="0" applyAlignment="0" applyProtection="0">
      <alignment vertical="center"/>
    </xf>
    <xf numFmtId="0" fontId="119" fillId="50" borderId="0" applyNumberFormat="0" applyBorder="0" applyAlignment="0" applyProtection="0">
      <alignment vertical="center"/>
    </xf>
    <xf numFmtId="0" fontId="119" fillId="50" borderId="0" applyNumberFormat="0" applyBorder="0" applyAlignment="0" applyProtection="0">
      <alignment vertical="center"/>
    </xf>
    <xf numFmtId="0" fontId="119" fillId="50" borderId="0" applyNumberFormat="0" applyBorder="0" applyAlignment="0" applyProtection="0">
      <alignment vertical="center"/>
    </xf>
    <xf numFmtId="0" fontId="119" fillId="50" borderId="0" applyNumberFormat="0" applyBorder="0" applyAlignment="0" applyProtection="0">
      <alignment vertical="center"/>
    </xf>
    <xf numFmtId="0" fontId="119" fillId="50" borderId="0" applyNumberFormat="0" applyBorder="0" applyAlignment="0" applyProtection="0">
      <alignment vertical="center"/>
    </xf>
    <xf numFmtId="0" fontId="23" fillId="0" borderId="0" applyNumberFormat="0" applyFill="0" applyBorder="0" applyAlignment="0" applyProtection="0">
      <alignment vertical="top"/>
      <protection locked="0"/>
    </xf>
    <xf numFmtId="0" fontId="33" fillId="52" borderId="34" applyNumberFormat="0" applyFont="0" applyAlignment="0" applyProtection="0">
      <alignment vertical="center"/>
    </xf>
    <xf numFmtId="0" fontId="120" fillId="0" borderId="31" applyNumberFormat="0" applyFill="0" applyAlignment="0" applyProtection="0">
      <alignment vertical="center"/>
    </xf>
    <xf numFmtId="0" fontId="120" fillId="0" borderId="31" applyNumberFormat="0" applyFill="0" applyAlignment="0" applyProtection="0">
      <alignment vertical="center"/>
    </xf>
    <xf numFmtId="0" fontId="120" fillId="0" borderId="31" applyNumberFormat="0" applyFill="0" applyAlignment="0" applyProtection="0">
      <alignment vertical="center"/>
    </xf>
    <xf numFmtId="0" fontId="120" fillId="0" borderId="31" applyNumberFormat="0" applyFill="0" applyAlignment="0" applyProtection="0">
      <alignment vertical="center"/>
    </xf>
    <xf numFmtId="0" fontId="120" fillId="0" borderId="31" applyNumberFormat="0" applyFill="0" applyAlignment="0" applyProtection="0">
      <alignment vertical="center"/>
    </xf>
    <xf numFmtId="0" fontId="120" fillId="0" borderId="31" applyNumberFormat="0" applyFill="0" applyAlignment="0" applyProtection="0">
      <alignment vertical="center"/>
    </xf>
    <xf numFmtId="0" fontId="120" fillId="0" borderId="31" applyNumberFormat="0" applyFill="0" applyAlignment="0" applyProtection="0">
      <alignment vertical="center"/>
    </xf>
    <xf numFmtId="0" fontId="120" fillId="0" borderId="31" applyNumberFormat="0" applyFill="0" applyAlignment="0" applyProtection="0">
      <alignment vertical="center"/>
    </xf>
    <xf numFmtId="0" fontId="120" fillId="0" borderId="31" applyNumberFormat="0" applyFill="0" applyAlignment="0" applyProtection="0">
      <alignment vertical="center"/>
    </xf>
    <xf numFmtId="0" fontId="120" fillId="0" borderId="31" applyNumberFormat="0" applyFill="0" applyAlignment="0" applyProtection="0">
      <alignment vertical="center"/>
    </xf>
    <xf numFmtId="0" fontId="120" fillId="0" borderId="31" applyNumberFormat="0" applyFill="0" applyAlignment="0" applyProtection="0">
      <alignment vertical="center"/>
    </xf>
    <xf numFmtId="0" fontId="120" fillId="0" borderId="31" applyNumberFormat="0" applyFill="0" applyAlignment="0" applyProtection="0">
      <alignment vertical="center"/>
    </xf>
    <xf numFmtId="0" fontId="120" fillId="0" borderId="31" applyNumberFormat="0" applyFill="0" applyAlignment="0" applyProtection="0">
      <alignment vertical="center"/>
    </xf>
    <xf numFmtId="0" fontId="120" fillId="0" borderId="31" applyNumberFormat="0" applyFill="0" applyAlignment="0" applyProtection="0">
      <alignment vertical="center"/>
    </xf>
    <xf numFmtId="0" fontId="121" fillId="0" borderId="0" applyFont="0" applyFill="0" applyBorder="0" applyAlignment="0" applyProtection="0"/>
    <xf numFmtId="0" fontId="121" fillId="0" borderId="0" applyFont="0" applyFill="0" applyBorder="0" applyAlignment="0" applyProtection="0"/>
    <xf numFmtId="0" fontId="31" fillId="0" borderId="0">
      <alignment vertical="center"/>
    </xf>
    <xf numFmtId="40" fontId="122" fillId="0" borderId="0" applyFont="0" applyFill="0" applyBorder="0" applyAlignment="0" applyProtection="0"/>
    <xf numFmtId="38" fontId="122" fillId="0" borderId="0" applyFont="0" applyFill="0" applyBorder="0" applyAlignment="0" applyProtection="0"/>
    <xf numFmtId="0" fontId="122" fillId="0" borderId="0" applyFont="0" applyFill="0" applyBorder="0" applyAlignment="0" applyProtection="0"/>
    <xf numFmtId="0" fontId="122" fillId="0" borderId="0" applyFont="0" applyFill="0" applyBorder="0" applyAlignment="0" applyProtection="0"/>
    <xf numFmtId="9" fontId="123" fillId="0" borderId="0" applyFont="0" applyFill="0" applyBorder="0" applyAlignment="0" applyProtection="0"/>
    <xf numFmtId="0" fontId="124" fillId="0" borderId="0"/>
    <xf numFmtId="223" fontId="4" fillId="0" borderId="0" applyFont="0" applyFill="0" applyBorder="0" applyAlignment="0" applyProtection="0"/>
    <xf numFmtId="224" fontId="4" fillId="0" borderId="0" applyFont="0" applyFill="0" applyBorder="0" applyAlignment="0" applyProtection="0"/>
    <xf numFmtId="225" fontId="125" fillId="0" borderId="0" applyFont="0" applyFill="0" applyBorder="0" applyAlignment="0" applyProtection="0"/>
    <xf numFmtId="226" fontId="125" fillId="0" borderId="0" applyFont="0" applyFill="0" applyBorder="0" applyAlignment="0" applyProtection="0"/>
    <xf numFmtId="0" fontId="126" fillId="0" borderId="0"/>
    <xf numFmtId="0" fontId="82"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173" fontId="129" fillId="0" borderId="0" applyFont="0" applyFill="0" applyBorder="0" applyAlignment="0" applyProtection="0"/>
    <xf numFmtId="174" fontId="129" fillId="0" borderId="0" applyFont="0" applyFill="0" applyBorder="0" applyAlignment="0" applyProtection="0"/>
    <xf numFmtId="0" fontId="130" fillId="8" borderId="0" applyNumberFormat="0" applyBorder="0" applyAlignment="0" applyProtection="0">
      <alignment vertical="center"/>
    </xf>
    <xf numFmtId="0" fontId="130" fillId="8" borderId="0" applyNumberFormat="0" applyBorder="0" applyAlignment="0" applyProtection="0">
      <alignment vertical="center"/>
    </xf>
    <xf numFmtId="0" fontId="130" fillId="8" borderId="0" applyNumberFormat="0" applyBorder="0" applyAlignment="0" applyProtection="0">
      <alignment vertical="center"/>
    </xf>
    <xf numFmtId="0" fontId="130" fillId="8" borderId="0" applyNumberFormat="0" applyBorder="0" applyAlignment="0" applyProtection="0">
      <alignment vertical="center"/>
    </xf>
    <xf numFmtId="0" fontId="130" fillId="8" borderId="0" applyNumberFormat="0" applyBorder="0" applyAlignment="0" applyProtection="0">
      <alignment vertical="center"/>
    </xf>
    <xf numFmtId="0" fontId="130" fillId="8" borderId="0" applyNumberFormat="0" applyBorder="0" applyAlignment="0" applyProtection="0">
      <alignment vertical="center"/>
    </xf>
    <xf numFmtId="0" fontId="130" fillId="8" borderId="0" applyNumberFormat="0" applyBorder="0" applyAlignment="0" applyProtection="0">
      <alignment vertical="center"/>
    </xf>
    <xf numFmtId="0" fontId="130" fillId="8" borderId="0" applyNumberFormat="0" applyBorder="0" applyAlignment="0" applyProtection="0">
      <alignment vertical="center"/>
    </xf>
    <xf numFmtId="0" fontId="130" fillId="8" borderId="0" applyNumberFormat="0" applyBorder="0" applyAlignment="0" applyProtection="0">
      <alignment vertical="center"/>
    </xf>
    <xf numFmtId="0" fontId="130" fillId="8" borderId="0" applyNumberFormat="0" applyBorder="0" applyAlignment="0" applyProtection="0">
      <alignment vertical="center"/>
    </xf>
    <xf numFmtId="0" fontId="130" fillId="8" borderId="0" applyNumberFormat="0" applyBorder="0" applyAlignment="0" applyProtection="0">
      <alignment vertical="center"/>
    </xf>
    <xf numFmtId="0" fontId="130" fillId="8" borderId="0" applyNumberFormat="0" applyBorder="0" applyAlignment="0" applyProtection="0">
      <alignment vertical="center"/>
    </xf>
    <xf numFmtId="0" fontId="130" fillId="8" borderId="0" applyNumberFormat="0" applyBorder="0" applyAlignment="0" applyProtection="0">
      <alignment vertical="center"/>
    </xf>
    <xf numFmtId="185" fontId="4" fillId="0" borderId="0" applyFill="0" applyBorder="0" applyAlignment="0" applyProtection="0"/>
    <xf numFmtId="41" fontId="33" fillId="0" borderId="0" applyFont="0" applyFill="0" applyBorder="0" applyAlignment="0" applyProtection="0"/>
    <xf numFmtId="38" fontId="56" fillId="0" borderId="0" applyFont="0" applyFill="0" applyBorder="0" applyAlignment="0" applyProtection="0">
      <alignment vertical="center"/>
    </xf>
    <xf numFmtId="0" fontId="56" fillId="0" borderId="0">
      <alignment vertical="center"/>
    </xf>
    <xf numFmtId="0" fontId="8" fillId="0" borderId="0"/>
    <xf numFmtId="0" fontId="84" fillId="0" borderId="0"/>
    <xf numFmtId="0" fontId="131" fillId="10" borderId="0" applyNumberFormat="0" applyBorder="0" applyAlignment="0" applyProtection="0">
      <alignment vertical="center"/>
    </xf>
    <xf numFmtId="0" fontId="131" fillId="10" borderId="0" applyNumberFormat="0" applyBorder="0" applyAlignment="0" applyProtection="0">
      <alignment vertical="center"/>
    </xf>
    <xf numFmtId="0" fontId="131" fillId="10" borderId="0" applyNumberFormat="0" applyBorder="0" applyAlignment="0" applyProtection="0">
      <alignment vertical="center"/>
    </xf>
    <xf numFmtId="0" fontId="131" fillId="10" borderId="0" applyNumberFormat="0" applyBorder="0" applyAlignment="0" applyProtection="0">
      <alignment vertical="center"/>
    </xf>
    <xf numFmtId="0" fontId="131" fillId="10" borderId="0" applyNumberFormat="0" applyBorder="0" applyAlignment="0" applyProtection="0">
      <alignment vertical="center"/>
    </xf>
    <xf numFmtId="0" fontId="131" fillId="10" borderId="0" applyNumberFormat="0" applyBorder="0" applyAlignment="0" applyProtection="0">
      <alignment vertical="center"/>
    </xf>
    <xf numFmtId="0" fontId="131" fillId="10" borderId="0" applyNumberFormat="0" applyBorder="0" applyAlignment="0" applyProtection="0">
      <alignment vertical="center"/>
    </xf>
    <xf numFmtId="0" fontId="131" fillId="10" borderId="0" applyNumberFormat="0" applyBorder="0" applyAlignment="0" applyProtection="0">
      <alignment vertical="center"/>
    </xf>
    <xf numFmtId="0" fontId="131" fillId="10" borderId="0" applyNumberFormat="0" applyBorder="0" applyAlignment="0" applyProtection="0">
      <alignment vertical="center"/>
    </xf>
    <xf numFmtId="0" fontId="131" fillId="10" borderId="0" applyNumberFormat="0" applyBorder="0" applyAlignment="0" applyProtection="0">
      <alignment vertical="center"/>
    </xf>
    <xf numFmtId="0" fontId="131" fillId="10" borderId="0" applyNumberFormat="0" applyBorder="0" applyAlignment="0" applyProtection="0">
      <alignment vertical="center"/>
    </xf>
    <xf numFmtId="0" fontId="131" fillId="10" borderId="0" applyNumberFormat="0" applyBorder="0" applyAlignment="0" applyProtection="0">
      <alignment vertical="center"/>
    </xf>
    <xf numFmtId="0" fontId="131" fillId="10" borderId="0" applyNumberFormat="0" applyBorder="0" applyAlignment="0" applyProtection="0">
      <alignment vertical="center"/>
    </xf>
    <xf numFmtId="0" fontId="132" fillId="0" borderId="28" applyNumberFormat="0" applyFill="0" applyAlignment="0" applyProtection="0">
      <alignment vertical="center"/>
    </xf>
    <xf numFmtId="0" fontId="132" fillId="0" borderId="28" applyNumberFormat="0" applyFill="0" applyAlignment="0" applyProtection="0">
      <alignment vertical="center"/>
    </xf>
    <xf numFmtId="0" fontId="132" fillId="0" borderId="28" applyNumberFormat="0" applyFill="0" applyAlignment="0" applyProtection="0">
      <alignment vertical="center"/>
    </xf>
    <xf numFmtId="0" fontId="132" fillId="0" borderId="28" applyNumberFormat="0" applyFill="0" applyAlignment="0" applyProtection="0">
      <alignment vertical="center"/>
    </xf>
    <xf numFmtId="0" fontId="132" fillId="0" borderId="28" applyNumberFormat="0" applyFill="0" applyAlignment="0" applyProtection="0">
      <alignment vertical="center"/>
    </xf>
    <xf numFmtId="0" fontId="132" fillId="0" borderId="28" applyNumberFormat="0" applyFill="0" applyAlignment="0" applyProtection="0">
      <alignment vertical="center"/>
    </xf>
    <xf numFmtId="0" fontId="132" fillId="0" borderId="28" applyNumberFormat="0" applyFill="0" applyAlignment="0" applyProtection="0">
      <alignment vertical="center"/>
    </xf>
    <xf numFmtId="0" fontId="132" fillId="0" borderId="28" applyNumberFormat="0" applyFill="0" applyAlignment="0" applyProtection="0">
      <alignment vertical="center"/>
    </xf>
    <xf numFmtId="0" fontId="132" fillId="0" borderId="28" applyNumberFormat="0" applyFill="0" applyAlignment="0" applyProtection="0">
      <alignment vertical="center"/>
    </xf>
    <xf numFmtId="0" fontId="132" fillId="0" borderId="28" applyNumberFormat="0" applyFill="0" applyAlignment="0" applyProtection="0">
      <alignment vertical="center"/>
    </xf>
    <xf numFmtId="0" fontId="132" fillId="0" borderId="28" applyNumberFormat="0" applyFill="0" applyAlignment="0" applyProtection="0">
      <alignment vertical="center"/>
    </xf>
    <xf numFmtId="0" fontId="132" fillId="0" borderId="28" applyNumberFormat="0" applyFill="0" applyAlignment="0" applyProtection="0">
      <alignment vertical="center"/>
    </xf>
    <xf numFmtId="0" fontId="132" fillId="0" borderId="28" applyNumberFormat="0" applyFill="0" applyAlignment="0" applyProtection="0">
      <alignment vertical="center"/>
    </xf>
    <xf numFmtId="0" fontId="132" fillId="0" borderId="28" applyNumberFormat="0" applyFill="0" applyAlignment="0" applyProtection="0">
      <alignment vertical="center"/>
    </xf>
    <xf numFmtId="0" fontId="133" fillId="0" borderId="29" applyNumberFormat="0" applyFill="0" applyAlignment="0" applyProtection="0">
      <alignment vertical="center"/>
    </xf>
    <xf numFmtId="0" fontId="133" fillId="0" borderId="29" applyNumberFormat="0" applyFill="0" applyAlignment="0" applyProtection="0">
      <alignment vertical="center"/>
    </xf>
    <xf numFmtId="0" fontId="133" fillId="0" borderId="29" applyNumberFormat="0" applyFill="0" applyAlignment="0" applyProtection="0">
      <alignment vertical="center"/>
    </xf>
    <xf numFmtId="0" fontId="133" fillId="0" borderId="29" applyNumberFormat="0" applyFill="0" applyAlignment="0" applyProtection="0">
      <alignment vertical="center"/>
    </xf>
    <xf numFmtId="0" fontId="133" fillId="0" borderId="29" applyNumberFormat="0" applyFill="0" applyAlignment="0" applyProtection="0">
      <alignment vertical="center"/>
    </xf>
    <xf numFmtId="0" fontId="133" fillId="0" borderId="29" applyNumberFormat="0" applyFill="0" applyAlignment="0" applyProtection="0">
      <alignment vertical="center"/>
    </xf>
    <xf numFmtId="0" fontId="133" fillId="0" borderId="29" applyNumberFormat="0" applyFill="0" applyAlignment="0" applyProtection="0">
      <alignment vertical="center"/>
    </xf>
    <xf numFmtId="0" fontId="133" fillId="0" borderId="29" applyNumberFormat="0" applyFill="0" applyAlignment="0" applyProtection="0">
      <alignment vertical="center"/>
    </xf>
    <xf numFmtId="0" fontId="133" fillId="0" borderId="29" applyNumberFormat="0" applyFill="0" applyAlignment="0" applyProtection="0">
      <alignment vertical="center"/>
    </xf>
    <xf numFmtId="0" fontId="133" fillId="0" borderId="29" applyNumberFormat="0" applyFill="0" applyAlignment="0" applyProtection="0">
      <alignment vertical="center"/>
    </xf>
    <xf numFmtId="0" fontId="133" fillId="0" borderId="29" applyNumberFormat="0" applyFill="0" applyAlignment="0" applyProtection="0">
      <alignment vertical="center"/>
    </xf>
    <xf numFmtId="0" fontId="133" fillId="0" borderId="29" applyNumberFormat="0" applyFill="0" applyAlignment="0" applyProtection="0">
      <alignment vertical="center"/>
    </xf>
    <xf numFmtId="0" fontId="133" fillId="0" borderId="29" applyNumberFormat="0" applyFill="0" applyAlignment="0" applyProtection="0">
      <alignment vertical="center"/>
    </xf>
    <xf numFmtId="0" fontId="133" fillId="0" borderId="29" applyNumberFormat="0" applyFill="0" applyAlignment="0" applyProtection="0">
      <alignment vertical="center"/>
    </xf>
    <xf numFmtId="0" fontId="134" fillId="0" borderId="30" applyNumberFormat="0" applyFill="0" applyAlignment="0" applyProtection="0">
      <alignment vertical="center"/>
    </xf>
    <xf numFmtId="0" fontId="134" fillId="0" borderId="30" applyNumberFormat="0" applyFill="0" applyAlignment="0" applyProtection="0">
      <alignment vertical="center"/>
    </xf>
    <xf numFmtId="0" fontId="134" fillId="0" borderId="30" applyNumberFormat="0" applyFill="0" applyAlignment="0" applyProtection="0">
      <alignment vertical="center"/>
    </xf>
    <xf numFmtId="0" fontId="134" fillId="0" borderId="30" applyNumberFormat="0" applyFill="0" applyAlignment="0" applyProtection="0">
      <alignment vertical="center"/>
    </xf>
    <xf numFmtId="0" fontId="134" fillId="0" borderId="30" applyNumberFormat="0" applyFill="0" applyAlignment="0" applyProtection="0">
      <alignment vertical="center"/>
    </xf>
    <xf numFmtId="0" fontId="134" fillId="0" borderId="30" applyNumberFormat="0" applyFill="0" applyAlignment="0" applyProtection="0">
      <alignment vertical="center"/>
    </xf>
    <xf numFmtId="0" fontId="134" fillId="0" borderId="30" applyNumberFormat="0" applyFill="0" applyAlignment="0" applyProtection="0">
      <alignment vertical="center"/>
    </xf>
    <xf numFmtId="0" fontId="134" fillId="0" borderId="30" applyNumberFormat="0" applyFill="0" applyAlignment="0" applyProtection="0">
      <alignment vertical="center"/>
    </xf>
    <xf numFmtId="0" fontId="134" fillId="0" borderId="30" applyNumberFormat="0" applyFill="0" applyAlignment="0" applyProtection="0">
      <alignment vertical="center"/>
    </xf>
    <xf numFmtId="0" fontId="134" fillId="0" borderId="30" applyNumberFormat="0" applyFill="0" applyAlignment="0" applyProtection="0">
      <alignment vertical="center"/>
    </xf>
    <xf numFmtId="0" fontId="134" fillId="0" borderId="30" applyNumberFormat="0" applyFill="0" applyAlignment="0" applyProtection="0">
      <alignment vertical="center"/>
    </xf>
    <xf numFmtId="0" fontId="134" fillId="0" borderId="30" applyNumberFormat="0" applyFill="0" applyAlignment="0" applyProtection="0">
      <alignment vertical="center"/>
    </xf>
    <xf numFmtId="0" fontId="134" fillId="0" borderId="30" applyNumberFormat="0" applyFill="0" applyAlignment="0" applyProtection="0">
      <alignment vertical="center"/>
    </xf>
    <xf numFmtId="0" fontId="134" fillId="0" borderId="30" applyNumberFormat="0" applyFill="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6" fillId="0" borderId="0" applyNumberFormat="0" applyFill="0" applyBorder="0" applyAlignment="0" applyProtection="0">
      <alignment vertical="center"/>
    </xf>
    <xf numFmtId="0" fontId="136" fillId="0" borderId="0" applyNumberFormat="0" applyFill="0" applyBorder="0" applyAlignment="0" applyProtection="0">
      <alignment vertical="center"/>
    </xf>
    <xf numFmtId="0" fontId="136" fillId="0" borderId="0" applyNumberFormat="0" applyFill="0" applyBorder="0" applyAlignment="0" applyProtection="0">
      <alignment vertical="center"/>
    </xf>
    <xf numFmtId="0" fontId="136" fillId="0" borderId="0" applyNumberFormat="0" applyFill="0" applyBorder="0" applyAlignment="0" applyProtection="0">
      <alignment vertical="center"/>
    </xf>
    <xf numFmtId="0" fontId="136" fillId="0" borderId="0" applyNumberFormat="0" applyFill="0" applyBorder="0" applyAlignment="0" applyProtection="0">
      <alignment vertical="center"/>
    </xf>
    <xf numFmtId="0" fontId="136" fillId="0" borderId="0" applyNumberFormat="0" applyFill="0" applyBorder="0" applyAlignment="0" applyProtection="0">
      <alignment vertical="center"/>
    </xf>
    <xf numFmtId="0" fontId="136" fillId="0" borderId="0" applyNumberFormat="0" applyFill="0" applyBorder="0" applyAlignment="0" applyProtection="0">
      <alignment vertical="center"/>
    </xf>
    <xf numFmtId="0" fontId="136" fillId="0" borderId="0" applyNumberFormat="0" applyFill="0" applyBorder="0" applyAlignment="0" applyProtection="0">
      <alignment vertical="center"/>
    </xf>
    <xf numFmtId="0" fontId="136" fillId="0" borderId="0" applyNumberFormat="0" applyFill="0" applyBorder="0" applyAlignment="0" applyProtection="0">
      <alignment vertical="center"/>
    </xf>
    <xf numFmtId="0" fontId="136" fillId="0" borderId="0" applyNumberFormat="0" applyFill="0" applyBorder="0" applyAlignment="0" applyProtection="0">
      <alignment vertical="center"/>
    </xf>
    <xf numFmtId="0" fontId="136" fillId="0" borderId="0" applyNumberFormat="0" applyFill="0" applyBorder="0" applyAlignment="0" applyProtection="0">
      <alignment vertical="center"/>
    </xf>
    <xf numFmtId="0" fontId="136" fillId="0" borderId="0" applyNumberFormat="0" applyFill="0" applyBorder="0" applyAlignment="0" applyProtection="0">
      <alignment vertical="center"/>
    </xf>
    <xf numFmtId="0" fontId="136"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177" fontId="129" fillId="0" borderId="0" applyFont="0" applyFill="0" applyBorder="0" applyAlignment="0" applyProtection="0"/>
    <xf numFmtId="177" fontId="31" fillId="0" borderId="0" applyFont="0" applyFill="0" applyBorder="0" applyAlignment="0" applyProtection="0"/>
    <xf numFmtId="178" fontId="129" fillId="0" borderId="0" applyFont="0" applyFill="0" applyBorder="0" applyAlignment="0" applyProtection="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223" fontId="4" fillId="0" borderId="0" applyFont="0" applyFill="0" applyBorder="0" applyAlignment="0" applyProtection="0"/>
    <xf numFmtId="172" fontId="26" fillId="0" borderId="0" applyFont="0" applyFill="0" applyBorder="0" applyAlignment="0" applyProtection="0"/>
    <xf numFmtId="224" fontId="4"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224" fontId="4"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227" fontId="4" fillId="0" borderId="0" applyFill="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228" fontId="4" fillId="0" borderId="0" applyFill="0" applyBorder="0" applyAlignment="0" applyProtection="0"/>
    <xf numFmtId="0" fontId="144" fillId="0" borderId="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14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176" fontId="36" fillId="0" borderId="0" applyFont="0" applyFill="0" applyBorder="0" applyAlignment="0" applyProtection="0"/>
    <xf numFmtId="229" fontId="36" fillId="0" borderId="0" applyFont="0" applyFill="0" applyBorder="0" applyAlignment="0" applyProtection="0"/>
    <xf numFmtId="230" fontId="4" fillId="0" borderId="0" applyFill="0" applyBorder="0" applyAlignment="0" applyProtection="0"/>
    <xf numFmtId="176" fontId="36" fillId="0" borderId="0" applyFont="0" applyFill="0" applyBorder="0" applyAlignment="0" applyProtection="0"/>
    <xf numFmtId="229" fontId="36" fillId="0" borderId="0" applyFont="0" applyFill="0" applyBorder="0" applyAlignment="0" applyProtection="0"/>
    <xf numFmtId="230" fontId="4" fillId="0" borderId="0" applyFill="0" applyBorder="0" applyAlignment="0" applyProtection="0"/>
    <xf numFmtId="0" fontId="33" fillId="0" borderId="0"/>
    <xf numFmtId="0" fontId="22" fillId="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43" fillId="26" borderId="0" applyNumberFormat="0" applyBorder="0" applyAlignment="0" applyProtection="0">
      <alignment vertical="center"/>
    </xf>
    <xf numFmtId="0" fontId="43" fillId="20" borderId="0" applyNumberFormat="0" applyBorder="0" applyAlignment="0" applyProtection="0">
      <alignment vertical="center"/>
    </xf>
    <xf numFmtId="0" fontId="43" fillId="22" borderId="0" applyNumberFormat="0" applyBorder="0" applyAlignment="0" applyProtection="0">
      <alignment vertical="center"/>
    </xf>
    <xf numFmtId="0" fontId="43" fillId="28" borderId="0" applyNumberFormat="0" applyBorder="0" applyAlignment="0" applyProtection="0">
      <alignment vertical="center"/>
    </xf>
    <xf numFmtId="0" fontId="43" fillId="30" borderId="0" applyNumberFormat="0" applyBorder="0" applyAlignment="0" applyProtection="0">
      <alignment vertical="center"/>
    </xf>
    <xf numFmtId="0" fontId="43" fillId="32" borderId="0" applyNumberFormat="0" applyBorder="0" applyAlignment="0" applyProtection="0">
      <alignment vertical="center"/>
    </xf>
    <xf numFmtId="0" fontId="5" fillId="72" borderId="0" applyNumberFormat="0" applyBorder="0" applyAlignment="0" applyProtection="0"/>
    <xf numFmtId="0" fontId="5" fillId="72" borderId="0" applyNumberFormat="0" applyBorder="0" applyAlignment="0" applyProtection="0"/>
    <xf numFmtId="0" fontId="145" fillId="73" borderId="0" applyNumberFormat="0" applyBorder="0" applyAlignment="0" applyProtection="0"/>
    <xf numFmtId="0" fontId="43" fillId="34" borderId="0" applyNumberFormat="0" applyBorder="0" applyAlignment="0" applyProtection="0">
      <alignment vertical="center"/>
    </xf>
    <xf numFmtId="0" fontId="5" fillId="74" borderId="0" applyNumberFormat="0" applyBorder="0" applyAlignment="0" applyProtection="0"/>
    <xf numFmtId="0" fontId="5" fillId="75" borderId="0" applyNumberFormat="0" applyBorder="0" applyAlignment="0" applyProtection="0"/>
    <xf numFmtId="0" fontId="145" fillId="76" borderId="0" applyNumberFormat="0" applyBorder="0" applyAlignment="0" applyProtection="0"/>
    <xf numFmtId="0" fontId="43" fillId="36" borderId="0" applyNumberFormat="0" applyBorder="0" applyAlignment="0" applyProtection="0">
      <alignment vertical="center"/>
    </xf>
    <xf numFmtId="0" fontId="5" fillId="74" borderId="0" applyNumberFormat="0" applyBorder="0" applyAlignment="0" applyProtection="0"/>
    <xf numFmtId="0" fontId="5" fillId="77" borderId="0" applyNumberFormat="0" applyBorder="0" applyAlignment="0" applyProtection="0"/>
    <xf numFmtId="0" fontId="145" fillId="75" borderId="0" applyNumberFormat="0" applyBorder="0" applyAlignment="0" applyProtection="0"/>
    <xf numFmtId="0" fontId="43" fillId="38" borderId="0" applyNumberFormat="0" applyBorder="0" applyAlignment="0" applyProtection="0">
      <alignment vertical="center"/>
    </xf>
    <xf numFmtId="0" fontId="5" fillId="72" borderId="0" applyNumberFormat="0" applyBorder="0" applyAlignment="0" applyProtection="0"/>
    <xf numFmtId="0" fontId="5" fillId="75" borderId="0" applyNumberFormat="0" applyBorder="0" applyAlignment="0" applyProtection="0"/>
    <xf numFmtId="0" fontId="145" fillId="75" borderId="0" applyNumberFormat="0" applyBorder="0" applyAlignment="0" applyProtection="0"/>
    <xf numFmtId="0" fontId="43" fillId="28" borderId="0" applyNumberFormat="0" applyBorder="0" applyAlignment="0" applyProtection="0">
      <alignment vertical="center"/>
    </xf>
    <xf numFmtId="0" fontId="5" fillId="78" borderId="0" applyNumberFormat="0" applyBorder="0" applyAlignment="0" applyProtection="0"/>
    <xf numFmtId="0" fontId="5" fillId="72" borderId="0" applyNumberFormat="0" applyBorder="0" applyAlignment="0" applyProtection="0"/>
    <xf numFmtId="0" fontId="145" fillId="73" borderId="0" applyNumberFormat="0" applyBorder="0" applyAlignment="0" applyProtection="0"/>
    <xf numFmtId="0" fontId="43" fillId="30" borderId="0" applyNumberFormat="0" applyBorder="0" applyAlignment="0" applyProtection="0">
      <alignment vertical="center"/>
    </xf>
    <xf numFmtId="0" fontId="5" fillId="74" borderId="0" applyNumberFormat="0" applyBorder="0" applyAlignment="0" applyProtection="0"/>
    <xf numFmtId="0" fontId="5" fillId="79" borderId="0" applyNumberFormat="0" applyBorder="0" applyAlignment="0" applyProtection="0"/>
    <xf numFmtId="0" fontId="145" fillId="79" borderId="0" applyNumberFormat="0" applyBorder="0" applyAlignment="0" applyProtection="0"/>
    <xf numFmtId="0" fontId="43" fillId="40" borderId="0" applyNumberFormat="0" applyBorder="0" applyAlignment="0" applyProtection="0">
      <alignment vertical="center"/>
    </xf>
    <xf numFmtId="0" fontId="48" fillId="8" borderId="0" applyNumberFormat="0" applyBorder="0" applyAlignment="0" applyProtection="0">
      <alignment vertical="center"/>
    </xf>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183" fontId="4" fillId="0" borderId="0" applyFill="0" applyBorder="0" applyAlignment="0"/>
    <xf numFmtId="231" fontId="4" fillId="0" borderId="0" applyFill="0" applyBorder="0" applyAlignment="0"/>
    <xf numFmtId="232" fontId="4" fillId="0" borderId="0" applyFill="0" applyBorder="0" applyAlignment="0"/>
    <xf numFmtId="233" fontId="4" fillId="0" borderId="0" applyFill="0" applyBorder="0" applyAlignment="0"/>
    <xf numFmtId="234" fontId="4" fillId="0" borderId="0" applyFill="0" applyBorder="0" applyAlignment="0"/>
    <xf numFmtId="235" fontId="4" fillId="0" borderId="0" applyFill="0" applyBorder="0" applyAlignment="0"/>
    <xf numFmtId="236" fontId="4" fillId="0" borderId="0" applyFill="0" applyBorder="0" applyAlignment="0"/>
    <xf numFmtId="231" fontId="4" fillId="0" borderId="0" applyFill="0" applyBorder="0" applyAlignment="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alignment vertical="center"/>
    </xf>
    <xf numFmtId="0" fontId="52" fillId="42" borderId="23" applyNumberFormat="0" applyAlignment="0" applyProtection="0">
      <alignment vertical="center"/>
    </xf>
    <xf numFmtId="0" fontId="52" fillId="42" borderId="23" applyNumberFormat="0" applyAlignment="0" applyProtection="0">
      <alignment vertical="center"/>
    </xf>
    <xf numFmtId="0" fontId="52" fillId="42" borderId="23" applyNumberFormat="0" applyAlignment="0" applyProtection="0">
      <alignment vertical="center"/>
    </xf>
    <xf numFmtId="0" fontId="52" fillId="42" borderId="23" applyNumberFormat="0" applyAlignment="0" applyProtection="0">
      <alignment vertical="center"/>
    </xf>
    <xf numFmtId="0" fontId="52" fillId="42" borderId="23" applyNumberFormat="0" applyAlignment="0" applyProtection="0">
      <alignment vertical="center"/>
    </xf>
    <xf numFmtId="0" fontId="52" fillId="42" borderId="23" applyNumberFormat="0" applyAlignment="0" applyProtection="0">
      <alignment vertical="center"/>
    </xf>
    <xf numFmtId="0" fontId="52" fillId="42" borderId="23" applyNumberFormat="0" applyAlignment="0" applyProtection="0">
      <alignment vertical="center"/>
    </xf>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0" fontId="52" fillId="42" borderId="23" applyNumberFormat="0" applyAlignment="0" applyProtection="0"/>
    <xf numFmtId="3" fontId="34" fillId="0" borderId="2"/>
    <xf numFmtId="3" fontId="34" fillId="0" borderId="2"/>
    <xf numFmtId="3" fontId="34" fillId="0" borderId="2"/>
    <xf numFmtId="3" fontId="34" fillId="0" borderId="2"/>
    <xf numFmtId="3" fontId="34" fillId="0" borderId="2"/>
    <xf numFmtId="3" fontId="34" fillId="0" borderId="2"/>
    <xf numFmtId="3" fontId="34" fillId="0" borderId="2"/>
    <xf numFmtId="3" fontId="34" fillId="0" borderId="2"/>
    <xf numFmtId="3" fontId="34" fillId="0" borderId="2"/>
    <xf numFmtId="3" fontId="34" fillId="0" borderId="2"/>
    <xf numFmtId="3" fontId="34" fillId="0" borderId="2"/>
    <xf numFmtId="3" fontId="34" fillId="0" borderId="2"/>
    <xf numFmtId="0" fontId="54" fillId="44" borderId="24" applyNumberFormat="0" applyAlignment="0" applyProtection="0">
      <alignment vertical="center"/>
    </xf>
    <xf numFmtId="237" fontId="4" fillId="0" borderId="0"/>
    <xf numFmtId="237" fontId="4" fillId="0" borderId="0"/>
    <xf numFmtId="237" fontId="4" fillId="0" borderId="0"/>
    <xf numFmtId="237" fontId="4" fillId="0" borderId="0"/>
    <xf numFmtId="237" fontId="4" fillId="0" borderId="0"/>
    <xf numFmtId="237" fontId="4" fillId="0" borderId="0"/>
    <xf numFmtId="237" fontId="4" fillId="0" borderId="0"/>
    <xf numFmtId="237" fontId="4" fillId="0" borderId="0"/>
    <xf numFmtId="38" fontId="146" fillId="0" borderId="0" applyFont="0" applyFill="0" applyBorder="0" applyAlignment="0" applyProtection="0">
      <alignment vertical="center"/>
    </xf>
    <xf numFmtId="38" fontId="147" fillId="0" borderId="0" applyFont="0" applyFill="0" applyBorder="0" applyAlignment="0" applyProtection="0">
      <alignment vertical="center"/>
    </xf>
    <xf numFmtId="41" fontId="148" fillId="0" borderId="0" applyFont="0" applyFill="0" applyBorder="0" applyAlignment="0" applyProtection="0"/>
    <xf numFmtId="38" fontId="40" fillId="0" borderId="0" applyFont="0" applyFill="0" applyBorder="0" applyAlignment="0" applyProtection="0">
      <alignment vertical="center"/>
    </xf>
    <xf numFmtId="41" fontId="149" fillId="0" borderId="0" applyFont="0" applyFill="0" applyBorder="0" applyAlignment="0" applyProtection="0"/>
    <xf numFmtId="41" fontId="148" fillId="0" borderId="0" applyFont="0" applyFill="0" applyBorder="0" applyAlignment="0" applyProtection="0"/>
    <xf numFmtId="38" fontId="147" fillId="0" borderId="0" applyFont="0" applyFill="0" applyBorder="0" applyAlignment="0" applyProtection="0">
      <alignment vertical="center"/>
    </xf>
    <xf numFmtId="173" fontId="40" fillId="0" borderId="0" applyFont="0" applyFill="0" applyBorder="0" applyAlignment="0" applyProtection="0"/>
    <xf numFmtId="38" fontId="56" fillId="0" borderId="0" applyFont="0" applyFill="0" applyBorder="0" applyAlignment="0" applyProtection="0">
      <alignment vertical="center"/>
    </xf>
    <xf numFmtId="173" fontId="150" fillId="0" borderId="0" applyFont="0" applyFill="0" applyBorder="0" applyAlignment="0" applyProtection="0"/>
    <xf numFmtId="38" fontId="151" fillId="0" borderId="0" applyFont="0" applyFill="0" applyBorder="0" applyAlignment="0" applyProtection="0">
      <alignment vertical="center"/>
    </xf>
    <xf numFmtId="38" fontId="56" fillId="0" borderId="0" applyFont="0" applyFill="0" applyBorder="0" applyAlignment="0" applyProtection="0">
      <alignment vertical="center"/>
    </xf>
    <xf numFmtId="41" fontId="33" fillId="0" borderId="0" applyFont="0" applyFill="0" applyBorder="0" applyAlignment="0" applyProtection="0"/>
    <xf numFmtId="41" fontId="152" fillId="0" borderId="0" applyFont="0" applyFill="0" applyBorder="0" applyAlignment="0" applyProtection="0"/>
    <xf numFmtId="41" fontId="33" fillId="0" borderId="0" applyFont="0" applyFill="0" applyBorder="0" applyAlignment="0" applyProtection="0"/>
    <xf numFmtId="41" fontId="22" fillId="0" borderId="0" applyFont="0" applyFill="0" applyBorder="0" applyAlignment="0" applyProtection="0"/>
    <xf numFmtId="41" fontId="33" fillId="0" borderId="0" applyFont="0" applyFill="0" applyBorder="0" applyAlignment="0" applyProtection="0"/>
    <xf numFmtId="38" fontId="40" fillId="0" borderId="0" applyFont="0" applyFill="0" applyBorder="0" applyAlignment="0" applyProtection="0">
      <alignment vertical="center"/>
    </xf>
    <xf numFmtId="235" fontId="4" fillId="0" borderId="0" applyFont="0" applyFill="0" applyBorder="0" applyAlignment="0" applyProtection="0"/>
    <xf numFmtId="43" fontId="39" fillId="0" borderId="0" applyFont="0" applyFill="0" applyBorder="0" applyAlignment="0" applyProtection="0"/>
    <xf numFmtId="43" fontId="15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4" fontId="33"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88" fillId="0" borderId="0" applyFont="0" applyFill="0" applyBorder="0" applyAlignment="0" applyProtection="0"/>
    <xf numFmtId="43" fontId="88" fillId="0" borderId="0" applyFont="0" applyFill="0" applyBorder="0" applyAlignment="0" applyProtection="0"/>
    <xf numFmtId="40" fontId="56" fillId="0" borderId="0" applyFont="0" applyFill="0" applyBorder="0" applyAlignment="0" applyProtection="0">
      <alignment vertical="center"/>
    </xf>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52" fillId="0" borderId="0" applyFont="0" applyFill="0" applyBorder="0" applyAlignment="0" applyProtection="0"/>
    <xf numFmtId="43" fontId="33" fillId="0" borderId="0" applyFont="0" applyFill="0" applyBorder="0" applyAlignment="0" applyProtection="0"/>
    <xf numFmtId="43" fontId="4" fillId="0" borderId="0" applyFont="0" applyFill="0" applyBorder="0" applyAlignment="0" applyProtection="0"/>
    <xf numFmtId="43" fontId="33" fillId="0" borderId="0" applyFont="0" applyFill="0" applyBorder="0" applyAlignment="0" applyProtection="0"/>
    <xf numFmtId="40" fontId="56" fillId="0" borderId="0" applyFont="0" applyFill="0" applyBorder="0" applyAlignment="0" applyProtection="0">
      <alignment vertical="center"/>
    </xf>
    <xf numFmtId="185" fontId="4" fillId="0" borderId="0" applyFill="0" applyBorder="0" applyAlignment="0" applyProtection="0"/>
    <xf numFmtId="185" fontId="4" fillId="0" borderId="0" applyFill="0" applyBorder="0" applyAlignment="0" applyProtection="0"/>
    <xf numFmtId="185" fontId="4" fillId="0" borderId="0" applyFill="0" applyBorder="0" applyAlignment="0" applyProtection="0"/>
    <xf numFmtId="185" fontId="4" fillId="0" borderId="0" applyFill="0" applyBorder="0" applyAlignment="0" applyProtection="0"/>
    <xf numFmtId="185" fontId="4" fillId="0" borderId="0" applyFill="0" applyBorder="0" applyAlignment="0" applyProtection="0"/>
    <xf numFmtId="185" fontId="4" fillId="0" borderId="0" applyFill="0" applyBorder="0" applyAlignment="0" applyProtection="0"/>
    <xf numFmtId="43" fontId="22" fillId="0" borderId="0" applyFont="0" applyFill="0" applyBorder="0" applyAlignment="0" applyProtection="0"/>
    <xf numFmtId="43" fontId="10"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174"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174"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174" fontId="57" fillId="0" borderId="0" applyFont="0" applyFill="0" applyBorder="0" applyAlignment="0" applyProtection="0"/>
    <xf numFmtId="174"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174" fontId="57" fillId="0" borderId="0" applyFont="0" applyFill="0" applyBorder="0" applyAlignment="0" applyProtection="0"/>
    <xf numFmtId="174" fontId="57" fillId="0" borderId="0" applyFont="0" applyFill="0" applyBorder="0" applyAlignment="0" applyProtection="0"/>
    <xf numFmtId="43" fontId="22" fillId="0" borderId="0" applyFont="0" applyFill="0" applyBorder="0" applyAlignment="0" applyProtection="0"/>
    <xf numFmtId="43" fontId="8" fillId="0" borderId="0" applyFont="0" applyFill="0" applyBorder="0" applyAlignment="0" applyProtection="0"/>
    <xf numFmtId="43" fontId="22" fillId="0" borderId="0" applyFont="0" applyFill="0" applyBorder="0" applyAlignment="0" applyProtection="0"/>
    <xf numFmtId="43" fontId="8" fillId="0" borderId="0" applyFont="0" applyFill="0" applyBorder="0" applyAlignment="0" applyProtection="0"/>
    <xf numFmtId="43" fontId="22" fillId="0" borderId="0" applyFont="0" applyFill="0" applyBorder="0" applyAlignment="0" applyProtection="0"/>
    <xf numFmtId="43" fontId="8" fillId="0" borderId="0" applyFont="0" applyFill="0" applyBorder="0" applyAlignment="0" applyProtection="0"/>
    <xf numFmtId="43" fontId="22" fillId="0" borderId="0" applyFont="0" applyFill="0" applyBorder="0" applyAlignment="0" applyProtection="0"/>
    <xf numFmtId="43" fontId="8" fillId="0" borderId="0" applyFont="0" applyFill="0" applyBorder="0" applyAlignment="0" applyProtection="0"/>
    <xf numFmtId="186" fontId="4" fillId="0" borderId="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8" fillId="0" borderId="0" applyFont="0" applyFill="0" applyBorder="0" applyAlignment="0" applyProtection="0"/>
    <xf numFmtId="43" fontId="22" fillId="0" borderId="0" applyFont="0" applyFill="0" applyBorder="0" applyAlignment="0" applyProtection="0"/>
    <xf numFmtId="43" fontId="8" fillId="0" borderId="0" applyFont="0" applyFill="0" applyBorder="0" applyAlignment="0" applyProtection="0"/>
    <xf numFmtId="43" fontId="2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49" fillId="0" borderId="0" applyFont="0" applyFill="0" applyBorder="0" applyAlignment="0" applyProtection="0"/>
    <xf numFmtId="43" fontId="4" fillId="0" borderId="0" applyFont="0" applyFill="0" applyBorder="0" applyAlignment="0" applyProtection="0"/>
    <xf numFmtId="43" fontId="149" fillId="0" borderId="0" applyFont="0" applyFill="0" applyBorder="0" applyAlignment="0" applyProtection="0"/>
    <xf numFmtId="43" fontId="149" fillId="0" borderId="0" applyFont="0" applyFill="0" applyBorder="0" applyAlignment="0" applyProtection="0"/>
    <xf numFmtId="43" fontId="148" fillId="0" borderId="0" applyFont="0" applyFill="0" applyBorder="0" applyAlignment="0" applyProtection="0"/>
    <xf numFmtId="43" fontId="149" fillId="0" borderId="0" applyFont="0" applyFill="0" applyBorder="0" applyAlignment="0" applyProtection="0"/>
    <xf numFmtId="43" fontId="148" fillId="0" borderId="0" applyFont="0" applyFill="0" applyBorder="0" applyAlignment="0" applyProtection="0"/>
    <xf numFmtId="43" fontId="148"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48" fillId="0" borderId="0" applyFont="0" applyFill="0" applyBorder="0" applyAlignment="0" applyProtection="0"/>
    <xf numFmtId="43" fontId="149" fillId="0" borderId="0" applyFont="0" applyFill="0" applyBorder="0" applyAlignment="0" applyProtection="0"/>
    <xf numFmtId="43" fontId="149" fillId="0" borderId="0" applyFont="0" applyFill="0" applyBorder="0" applyAlignment="0" applyProtection="0"/>
    <xf numFmtId="43" fontId="148" fillId="0" borderId="0" applyFont="0" applyFill="0" applyBorder="0" applyAlignment="0" applyProtection="0"/>
    <xf numFmtId="43" fontId="22" fillId="0" borderId="0" applyFont="0" applyFill="0" applyBorder="0" applyAlignment="0" applyProtection="0"/>
    <xf numFmtId="43" fontId="8" fillId="0" borderId="0" applyFont="0" applyFill="0" applyBorder="0" applyAlignment="0" applyProtection="0"/>
    <xf numFmtId="43" fontId="148" fillId="0" borderId="0" applyFont="0" applyFill="0" applyBorder="0" applyAlignment="0" applyProtection="0"/>
    <xf numFmtId="43" fontId="2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2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57" fillId="0" borderId="0" applyFont="0" applyFill="0" applyBorder="0" applyAlignment="0" applyProtection="0"/>
    <xf numFmtId="43" fontId="88" fillId="0" borderId="0" applyFont="0" applyFill="0" applyBorder="0" applyAlignment="0" applyProtection="0"/>
    <xf numFmtId="43" fontId="22" fillId="0" borderId="0" applyFont="0" applyFill="0" applyBorder="0" applyAlignment="0" applyProtection="0"/>
    <xf numFmtId="43" fontId="88" fillId="0" borderId="0" applyFont="0" applyFill="0" applyBorder="0" applyAlignment="0" applyProtection="0"/>
    <xf numFmtId="43" fontId="22" fillId="0" borderId="0" applyFont="0" applyFill="0" applyBorder="0" applyAlignment="0" applyProtection="0"/>
    <xf numFmtId="43" fontId="8" fillId="0" borderId="0" applyFont="0" applyFill="0" applyBorder="0" applyAlignment="0" applyProtection="0"/>
    <xf numFmtId="43" fontId="22" fillId="0" borderId="0" applyFont="0" applyFill="0" applyBorder="0" applyAlignment="0" applyProtection="0"/>
    <xf numFmtId="43" fontId="88" fillId="0" borderId="0" applyFont="0" applyFill="0" applyBorder="0" applyAlignment="0" applyProtection="0"/>
    <xf numFmtId="43" fontId="22" fillId="0" borderId="0" applyFont="0" applyFill="0" applyBorder="0" applyAlignment="0" applyProtection="0"/>
    <xf numFmtId="43" fontId="88" fillId="0" borderId="0" applyFont="0" applyFill="0" applyBorder="0" applyAlignment="0" applyProtection="0"/>
    <xf numFmtId="43" fontId="22" fillId="0" borderId="0" applyFont="0" applyFill="0" applyBorder="0" applyAlignment="0" applyProtection="0"/>
    <xf numFmtId="43" fontId="8"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174"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174" fontId="57" fillId="0" borderId="0" applyFont="0" applyFill="0" applyBorder="0" applyAlignment="0" applyProtection="0"/>
    <xf numFmtId="187" fontId="4" fillId="0" borderId="0" applyFill="0" applyBorder="0" applyAlignment="0" applyProtection="0"/>
    <xf numFmtId="43" fontId="22" fillId="0" borderId="0" applyFont="0" applyFill="0" applyBorder="0" applyAlignment="0" applyProtection="0"/>
    <xf numFmtId="43" fontId="88" fillId="0" borderId="0" applyFont="0" applyFill="0" applyBorder="0" applyAlignment="0" applyProtection="0"/>
    <xf numFmtId="43" fontId="88" fillId="0" borderId="0" applyFont="0" applyFill="0" applyBorder="0" applyAlignment="0" applyProtection="0"/>
    <xf numFmtId="43" fontId="88" fillId="0" borderId="0" applyFont="0" applyFill="0" applyBorder="0" applyAlignment="0" applyProtection="0"/>
    <xf numFmtId="43" fontId="14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7" fontId="4" fillId="0" borderId="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4" fontId="57" fillId="0" borderId="0" applyFont="0" applyFill="0" applyBorder="0" applyAlignment="0" applyProtection="0"/>
    <xf numFmtId="174" fontId="57" fillId="0" borderId="0" applyFont="0" applyFill="0" applyBorder="0" applyAlignment="0" applyProtection="0"/>
    <xf numFmtId="43" fontId="22" fillId="0" borderId="0" applyFont="0" applyFill="0" applyBorder="0" applyAlignment="0" applyProtection="0"/>
    <xf numFmtId="43" fontId="3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8" fillId="0" borderId="0" applyFont="0" applyFill="0" applyBorder="0" applyAlignment="0" applyProtection="0"/>
    <xf numFmtId="174" fontId="57" fillId="0" borderId="0" applyFont="0" applyFill="0" applyBorder="0" applyAlignment="0" applyProtection="0"/>
    <xf numFmtId="174" fontId="57" fillId="0" borderId="0" applyFont="0" applyFill="0" applyBorder="0" applyAlignment="0" applyProtection="0"/>
    <xf numFmtId="188" fontId="34" fillId="0" borderId="0"/>
    <xf numFmtId="0" fontId="54" fillId="44" borderId="24" applyNumberFormat="0" applyAlignment="0" applyProtection="0"/>
    <xf numFmtId="231" fontId="4" fillId="0" borderId="0" applyFont="0" applyFill="0" applyBorder="0" applyAlignment="0" applyProtection="0"/>
    <xf numFmtId="44" fontId="57" fillId="0" borderId="0" applyFont="0" applyFill="0" applyBorder="0" applyAlignment="0" applyProtection="0"/>
    <xf numFmtId="44" fontId="22" fillId="0" borderId="0" applyFont="0" applyFill="0" applyBorder="0" applyAlignment="0" applyProtection="0"/>
    <xf numFmtId="44" fontId="57" fillId="0" borderId="0" applyFont="0" applyFill="0" applyBorder="0" applyAlignment="0" applyProtection="0"/>
    <xf numFmtId="44" fontId="57" fillId="0" borderId="0" applyFont="0" applyFill="0" applyBorder="0" applyAlignment="0" applyProtection="0"/>
    <xf numFmtId="44" fontId="8"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8" fillId="0" borderId="0" applyFont="0" applyFill="0" applyBorder="0" applyAlignment="0" applyProtection="0"/>
    <xf numFmtId="44" fontId="57" fillId="0" borderId="0" applyFont="0" applyFill="0" applyBorder="0" applyAlignment="0" applyProtection="0"/>
    <xf numFmtId="190" fontId="34"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Font="0" applyFill="0" applyBorder="0" applyAlignment="0" applyProtection="0"/>
    <xf numFmtId="14" fontId="5" fillId="0" borderId="0" applyFill="0" applyBorder="0" applyAlignment="0"/>
    <xf numFmtId="192" fontId="34" fillId="0" borderId="0"/>
    <xf numFmtId="0" fontId="97" fillId="80" borderId="0" applyNumberFormat="0" applyBorder="0" applyAlignment="0" applyProtection="0"/>
    <xf numFmtId="0" fontId="97" fillId="81" borderId="0" applyNumberFormat="0" applyBorder="0" applyAlignment="0" applyProtection="0"/>
    <xf numFmtId="0" fontId="97" fillId="82" borderId="0" applyNumberFormat="0" applyBorder="0" applyAlignment="0" applyProtection="0"/>
    <xf numFmtId="235" fontId="4" fillId="0" borderId="0" applyFill="0" applyBorder="0" applyAlignment="0"/>
    <xf numFmtId="231" fontId="4" fillId="0" borderId="0" applyFill="0" applyBorder="0" applyAlignment="0"/>
    <xf numFmtId="235" fontId="4" fillId="0" borderId="0" applyFill="0" applyBorder="0" applyAlignment="0"/>
    <xf numFmtId="236" fontId="4" fillId="0" borderId="0" applyFill="0" applyBorder="0" applyAlignment="0"/>
    <xf numFmtId="231" fontId="4" fillId="0" borderId="0" applyFill="0" applyBorder="0" applyAlignment="0"/>
    <xf numFmtId="238" fontId="4" fillId="0" borderId="0" applyFont="0" applyFill="0" applyBorder="0" applyAlignment="0" applyProtection="0"/>
    <xf numFmtId="0" fontId="63" fillId="0" borderId="0" applyNumberFormat="0" applyFill="0" applyBorder="0" applyAlignment="0" applyProtection="0">
      <alignment vertical="center"/>
    </xf>
    <xf numFmtId="0" fontId="31" fillId="0" borderId="0" applyNumberFormat="0" applyFill="0" applyBorder="0" applyAlignment="0" applyProtection="0"/>
    <xf numFmtId="2" fontId="4" fillId="0" borderId="0" applyFont="0" applyFill="0" applyBorder="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64" fillId="10" borderId="0" applyNumberFormat="0" applyBorder="0" applyAlignment="0" applyProtection="0"/>
    <xf numFmtId="0" fontId="64" fillId="10" borderId="0" applyNumberFormat="0" applyBorder="0" applyAlignment="0" applyProtection="0">
      <alignment vertical="center"/>
    </xf>
    <xf numFmtId="0" fontId="67" fillId="0" borderId="27" applyNumberFormat="0" applyAlignment="0" applyProtection="0">
      <alignment horizontal="left" vertical="center"/>
    </xf>
    <xf numFmtId="0" fontId="67" fillId="0" borderId="27" applyNumberFormat="0" applyAlignment="0" applyProtection="0">
      <alignment horizontal="left" vertical="center"/>
    </xf>
    <xf numFmtId="0" fontId="67" fillId="0" borderId="27" applyNumberFormat="0" applyAlignment="0" applyProtection="0">
      <alignment horizontal="left" vertical="center"/>
    </xf>
    <xf numFmtId="0" fontId="67" fillId="0" borderId="27" applyNumberFormat="0" applyAlignment="0" applyProtection="0">
      <alignment horizontal="left" vertical="center"/>
    </xf>
    <xf numFmtId="0" fontId="67" fillId="0" borderId="27" applyNumberFormat="0" applyAlignment="0" applyProtection="0">
      <alignment horizontal="left" vertical="center"/>
    </xf>
    <xf numFmtId="0" fontId="67" fillId="0" borderId="42">
      <alignment horizontal="left" vertical="center"/>
    </xf>
    <xf numFmtId="0" fontId="67" fillId="0" borderId="42">
      <alignment horizontal="left" vertical="center"/>
    </xf>
    <xf numFmtId="0" fontId="67" fillId="0" borderId="42">
      <alignment horizontal="left" vertical="center"/>
    </xf>
    <xf numFmtId="0" fontId="67" fillId="0" borderId="42">
      <alignment horizontal="left" vertical="center"/>
    </xf>
    <xf numFmtId="0" fontId="67" fillId="0" borderId="42">
      <alignment horizontal="left" vertical="center"/>
    </xf>
    <xf numFmtId="0" fontId="67" fillId="0" borderId="42">
      <alignment horizontal="left" vertical="center"/>
    </xf>
    <xf numFmtId="0" fontId="67" fillId="0" borderId="42">
      <alignment horizontal="left" vertical="center"/>
    </xf>
    <xf numFmtId="0" fontId="67" fillId="0" borderId="42">
      <alignment horizontal="left" vertical="center"/>
    </xf>
    <xf numFmtId="0" fontId="67" fillId="0" borderId="42">
      <alignment horizontal="left" vertical="center"/>
    </xf>
    <xf numFmtId="0" fontId="67" fillId="0" borderId="42">
      <alignment horizontal="left" vertical="center"/>
    </xf>
    <xf numFmtId="0" fontId="67" fillId="0" borderId="42">
      <alignment horizontal="left" vertical="center"/>
    </xf>
    <xf numFmtId="0" fontId="67" fillId="0" borderId="42">
      <alignment horizontal="left" vertical="center"/>
    </xf>
    <xf numFmtId="0" fontId="67" fillId="0" borderId="42">
      <alignment horizontal="left" vertical="center"/>
    </xf>
    <xf numFmtId="0" fontId="67" fillId="0" borderId="42">
      <alignment horizontal="left" vertical="center"/>
    </xf>
    <xf numFmtId="0" fontId="69" fillId="0" borderId="28" applyNumberFormat="0" applyFill="0" applyAlignment="0" applyProtection="0">
      <alignment vertical="center"/>
    </xf>
    <xf numFmtId="0" fontId="71" fillId="0" borderId="29" applyNumberFormat="0" applyFill="0" applyAlignment="0" applyProtection="0">
      <alignment vertical="center"/>
    </xf>
    <xf numFmtId="0" fontId="73" fillId="0" borderId="30" applyNumberFormat="0" applyFill="0" applyAlignment="0" applyProtection="0"/>
    <xf numFmtId="0" fontId="73" fillId="0" borderId="30" applyNumberFormat="0" applyFill="0" applyAlignment="0" applyProtection="0"/>
    <xf numFmtId="0" fontId="73" fillId="0" borderId="30" applyNumberFormat="0" applyFill="0" applyAlignment="0" applyProtection="0"/>
    <xf numFmtId="0" fontId="73" fillId="0" borderId="30" applyNumberFormat="0" applyFill="0" applyAlignment="0" applyProtection="0"/>
    <xf numFmtId="0" fontId="73" fillId="0" borderId="30" applyNumberFormat="0" applyFill="0" applyAlignment="0" applyProtection="0">
      <alignment vertical="center"/>
    </xf>
    <xf numFmtId="0" fontId="73" fillId="0" borderId="30" applyNumberFormat="0" applyFill="0" applyAlignment="0" applyProtection="0">
      <alignment vertical="center"/>
    </xf>
    <xf numFmtId="0" fontId="73" fillId="0" borderId="30" applyNumberFormat="0" applyFill="0" applyAlignment="0" applyProtection="0"/>
    <xf numFmtId="0" fontId="73" fillId="0" borderId="30" applyNumberFormat="0" applyFill="0" applyAlignment="0" applyProtection="0"/>
    <xf numFmtId="0" fontId="73" fillId="0" borderId="30" applyNumberFormat="0" applyFill="0" applyAlignment="0" applyProtection="0"/>
    <xf numFmtId="0" fontId="73" fillId="0" borderId="30" applyNumberFormat="0" applyFill="0" applyAlignment="0" applyProtection="0"/>
    <xf numFmtId="0" fontId="73" fillId="0" borderId="30" applyNumberFormat="0" applyFill="0" applyAlignment="0" applyProtection="0"/>
    <xf numFmtId="0" fontId="73" fillId="0" borderId="30" applyNumberFormat="0" applyFill="0" applyAlignment="0" applyProtection="0"/>
    <xf numFmtId="0" fontId="73" fillId="0" borderId="30" applyNumberFormat="0" applyFill="0" applyAlignment="0" applyProtection="0"/>
    <xf numFmtId="0" fontId="73" fillId="0" borderId="30" applyNumberFormat="0" applyFill="0" applyAlignment="0" applyProtection="0"/>
    <xf numFmtId="0" fontId="73" fillId="0" borderId="0" applyNumberFormat="0" applyFill="0" applyBorder="0" applyAlignment="0" applyProtection="0">
      <alignment vertical="center"/>
    </xf>
    <xf numFmtId="5" fontId="74" fillId="49" borderId="2" applyNumberFormat="0" applyAlignment="0">
      <alignment horizontal="left" vertical="top"/>
    </xf>
    <xf numFmtId="5" fontId="74" fillId="49" borderId="2" applyNumberFormat="0" applyAlignment="0">
      <alignment horizontal="left" vertical="top"/>
    </xf>
    <xf numFmtId="5" fontId="74" fillId="49" borderId="2" applyNumberFormat="0" applyAlignment="0">
      <alignment horizontal="left" vertical="top"/>
    </xf>
    <xf numFmtId="5" fontId="74" fillId="49" borderId="2" applyNumberFormat="0" applyAlignment="0">
      <alignment horizontal="left" vertical="top"/>
    </xf>
    <xf numFmtId="5" fontId="74" fillId="49" borderId="2" applyNumberFormat="0" applyAlignment="0">
      <alignment horizontal="left" vertical="top"/>
    </xf>
    <xf numFmtId="5" fontId="74" fillId="49" borderId="2" applyNumberFormat="0" applyAlignment="0">
      <alignment horizontal="left" vertical="top"/>
    </xf>
    <xf numFmtId="5" fontId="74" fillId="49" borderId="2" applyNumberFormat="0" applyAlignment="0">
      <alignment horizontal="left" vertical="top"/>
    </xf>
    <xf numFmtId="5" fontId="74" fillId="49" borderId="2" applyNumberFormat="0" applyAlignment="0">
      <alignment horizontal="left" vertical="top"/>
    </xf>
    <xf numFmtId="5" fontId="74" fillId="49" borderId="2" applyNumberFormat="0" applyAlignment="0">
      <alignment horizontal="left" vertical="top"/>
    </xf>
    <xf numFmtId="5" fontId="74" fillId="49" borderId="2" applyNumberFormat="0" applyAlignment="0">
      <alignment horizontal="left" vertical="top"/>
    </xf>
    <xf numFmtId="5" fontId="74" fillId="49" borderId="2" applyNumberFormat="0" applyAlignment="0">
      <alignment horizontal="left" vertical="top"/>
    </xf>
    <xf numFmtId="5" fontId="74" fillId="49" borderId="2" applyNumberFormat="0" applyAlignment="0">
      <alignment horizontal="left" vertical="top"/>
    </xf>
    <xf numFmtId="5" fontId="74" fillId="49" borderId="2" applyNumberFormat="0" applyAlignment="0">
      <alignment horizontal="left" vertical="top"/>
    </xf>
    <xf numFmtId="49" fontId="75" fillId="0" borderId="2">
      <alignment vertical="center"/>
    </xf>
    <xf numFmtId="49" fontId="75" fillId="0" borderId="2">
      <alignment vertical="center"/>
    </xf>
    <xf numFmtId="49" fontId="75" fillId="0" borderId="2">
      <alignment vertical="center"/>
    </xf>
    <xf numFmtId="49" fontId="75" fillId="0" borderId="2">
      <alignment vertical="center"/>
    </xf>
    <xf numFmtId="49" fontId="75" fillId="0" borderId="2">
      <alignment vertical="center"/>
    </xf>
    <xf numFmtId="49" fontId="75" fillId="0" borderId="2">
      <alignment vertical="center"/>
    </xf>
    <xf numFmtId="49" fontId="75" fillId="0" borderId="2">
      <alignment vertical="center"/>
    </xf>
    <xf numFmtId="49" fontId="75" fillId="0" borderId="2">
      <alignment vertical="center"/>
    </xf>
    <xf numFmtId="49" fontId="75" fillId="0" borderId="2">
      <alignment vertical="center"/>
    </xf>
    <xf numFmtId="49" fontId="75" fillId="0" borderId="2">
      <alignment vertical="center"/>
    </xf>
    <xf numFmtId="49" fontId="75" fillId="0" borderId="2">
      <alignment vertical="center"/>
    </xf>
    <xf numFmtId="49" fontId="75" fillId="0" borderId="2">
      <alignment vertical="center"/>
    </xf>
    <xf numFmtId="49" fontId="75" fillId="0" borderId="2">
      <alignment vertical="center"/>
    </xf>
    <xf numFmtId="10" fontId="65" fillId="47" borderId="2" applyNumberFormat="0" applyBorder="0" applyAlignment="0" applyProtection="0"/>
    <xf numFmtId="10" fontId="65" fillId="47" borderId="2" applyNumberFormat="0" applyBorder="0" applyAlignment="0" applyProtection="0"/>
    <xf numFmtId="10" fontId="65" fillId="48" borderId="2" applyNumberFormat="0" applyBorder="0" applyAlignment="0" applyProtection="0"/>
    <xf numFmtId="10" fontId="65" fillId="48" borderId="2" applyNumberFormat="0" applyBorder="0" applyAlignment="0" applyProtection="0"/>
    <xf numFmtId="10" fontId="65" fillId="48" borderId="2" applyNumberFormat="0" applyBorder="0" applyAlignment="0" applyProtection="0"/>
    <xf numFmtId="10" fontId="65" fillId="48" borderId="2" applyNumberFormat="0" applyBorder="0" applyAlignment="0" applyProtection="0"/>
    <xf numFmtId="10" fontId="65" fillId="47" borderId="2" applyNumberFormat="0" applyBorder="0" applyAlignment="0" applyProtection="0"/>
    <xf numFmtId="10" fontId="65" fillId="47" borderId="2" applyNumberFormat="0" applyBorder="0" applyAlignment="0" applyProtection="0"/>
    <xf numFmtId="10" fontId="65" fillId="48" borderId="2" applyNumberFormat="0" applyBorder="0" applyAlignment="0" applyProtection="0"/>
    <xf numFmtId="10" fontId="65" fillId="48" borderId="2" applyNumberFormat="0" applyBorder="0" applyAlignment="0" applyProtection="0"/>
    <xf numFmtId="10" fontId="65" fillId="48" borderId="2" applyNumberFormat="0" applyBorder="0" applyAlignment="0" applyProtection="0"/>
    <xf numFmtId="10" fontId="65" fillId="47" borderId="2" applyNumberFormat="0" applyBorder="0" applyAlignment="0" applyProtection="0"/>
    <xf numFmtId="10" fontId="65" fillId="48" borderId="2" applyNumberFormat="0" applyBorder="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alignment vertical="center"/>
    </xf>
    <xf numFmtId="0" fontId="78" fillId="16" borderId="23" applyNumberFormat="0" applyAlignment="0" applyProtection="0">
      <alignment vertical="center"/>
    </xf>
    <xf numFmtId="0" fontId="78" fillId="16" borderId="23" applyNumberFormat="0" applyAlignment="0" applyProtection="0">
      <alignment vertical="center"/>
    </xf>
    <xf numFmtId="0" fontId="78" fillId="16" borderId="23" applyNumberFormat="0" applyAlignment="0" applyProtection="0">
      <alignment vertical="center"/>
    </xf>
    <xf numFmtId="0" fontId="78" fillId="16" borderId="23" applyNumberFormat="0" applyAlignment="0" applyProtection="0">
      <alignment vertical="center"/>
    </xf>
    <xf numFmtId="0" fontId="78" fillId="16" borderId="23" applyNumberFormat="0" applyAlignment="0" applyProtection="0">
      <alignment vertical="center"/>
    </xf>
    <xf numFmtId="0" fontId="78" fillId="16" borderId="23" applyNumberFormat="0" applyAlignment="0" applyProtection="0">
      <alignment vertical="center"/>
    </xf>
    <xf numFmtId="0" fontId="78" fillId="16" borderId="23" applyNumberFormat="0" applyAlignment="0" applyProtection="0">
      <alignment vertical="center"/>
    </xf>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78" fillId="16" borderId="23" applyNumberFormat="0" applyAlignment="0" applyProtection="0"/>
    <xf numFmtId="0" fontId="69" fillId="0" borderId="28" applyNumberFormat="0" applyFill="0" applyAlignment="0" applyProtection="0"/>
    <xf numFmtId="0" fontId="71" fillId="0" borderId="29" applyNumberFormat="0" applyFill="0" applyAlignment="0" applyProtection="0"/>
    <xf numFmtId="0" fontId="73" fillId="0" borderId="30" applyNumberFormat="0" applyFill="0" applyAlignment="0" applyProtection="0"/>
    <xf numFmtId="0" fontId="73" fillId="0" borderId="0" applyNumberFormat="0" applyFill="0" applyBorder="0" applyAlignment="0" applyProtection="0"/>
    <xf numFmtId="0" fontId="23"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235" fontId="4" fillId="0" borderId="0" applyFill="0" applyBorder="0" applyAlignment="0"/>
    <xf numFmtId="231" fontId="4" fillId="0" borderId="0" applyFill="0" applyBorder="0" applyAlignment="0"/>
    <xf numFmtId="235" fontId="4" fillId="0" borderId="0" applyFill="0" applyBorder="0" applyAlignment="0"/>
    <xf numFmtId="236" fontId="4" fillId="0" borderId="0" applyFill="0" applyBorder="0" applyAlignment="0"/>
    <xf numFmtId="231" fontId="4" fillId="0" borderId="0" applyFill="0" applyBorder="0" applyAlignment="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alignment vertical="center"/>
    </xf>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239" fontId="4" fillId="0" borderId="0" applyFont="0" applyFill="0" applyBorder="0" applyAlignment="0" applyProtection="0"/>
    <xf numFmtId="240" fontId="4" fillId="0" borderId="0" applyFont="0" applyFill="0" applyBorder="0" applyAlignment="0" applyProtection="0"/>
    <xf numFmtId="0" fontId="81" fillId="0" borderId="32"/>
    <xf numFmtId="0" fontId="81" fillId="0" borderId="32"/>
    <xf numFmtId="0" fontId="81" fillId="0" borderId="32"/>
    <xf numFmtId="241" fontId="155" fillId="0" borderId="33"/>
    <xf numFmtId="241" fontId="155" fillId="0" borderId="33"/>
    <xf numFmtId="241" fontId="155" fillId="0" borderId="33"/>
    <xf numFmtId="241" fontId="155" fillId="0" borderId="33"/>
    <xf numFmtId="241" fontId="155" fillId="0" borderId="33"/>
    <xf numFmtId="207" fontId="4" fillId="0" borderId="33"/>
    <xf numFmtId="207" fontId="4" fillId="0" borderId="33"/>
    <xf numFmtId="207" fontId="4" fillId="0" borderId="33"/>
    <xf numFmtId="207" fontId="4" fillId="0" borderId="33"/>
    <xf numFmtId="207" fontId="4" fillId="0" borderId="33"/>
    <xf numFmtId="207" fontId="4" fillId="0" borderId="33"/>
    <xf numFmtId="241" fontId="155" fillId="0" borderId="33"/>
    <xf numFmtId="241" fontId="155" fillId="0" borderId="33"/>
    <xf numFmtId="207" fontId="4" fillId="0" borderId="33"/>
    <xf numFmtId="241" fontId="155" fillId="0" borderId="33"/>
    <xf numFmtId="207" fontId="4" fillId="0" borderId="33"/>
    <xf numFmtId="241" fontId="155" fillId="0" borderId="33"/>
    <xf numFmtId="207" fontId="4" fillId="0" borderId="33"/>
    <xf numFmtId="0" fontId="4" fillId="0" borderId="0" applyFont="0" applyFill="0" applyBorder="0" applyAlignment="0" applyProtection="0"/>
    <xf numFmtId="0" fontId="4" fillId="0" borderId="0" applyFont="0" applyFill="0" applyBorder="0" applyAlignment="0" applyProtection="0"/>
    <xf numFmtId="0" fontId="83" fillId="50" borderId="0" applyNumberFormat="0" applyBorder="0" applyAlignment="0" applyProtection="0"/>
    <xf numFmtId="0" fontId="83" fillId="50" borderId="0" applyNumberFormat="0" applyBorder="0" applyAlignment="0" applyProtection="0">
      <alignment vertical="center"/>
    </xf>
    <xf numFmtId="242" fontId="4" fillId="0" borderId="0"/>
    <xf numFmtId="210" fontId="86" fillId="0" borderId="0"/>
    <xf numFmtId="211" fontId="4" fillId="0" borderId="0"/>
    <xf numFmtId="0" fontId="33" fillId="0" borderId="0"/>
    <xf numFmtId="0" fontId="4" fillId="0" borderId="0"/>
    <xf numFmtId="0" fontId="146" fillId="0" borderId="0">
      <alignment vertical="center"/>
    </xf>
    <xf numFmtId="0" fontId="8" fillId="0" borderId="0"/>
    <xf numFmtId="0" fontId="40" fillId="0" borderId="0">
      <alignment vertical="center"/>
    </xf>
    <xf numFmtId="0" fontId="8" fillId="0" borderId="0"/>
    <xf numFmtId="0" fontId="153" fillId="0" borderId="0"/>
    <xf numFmtId="0" fontId="8" fillId="0" borderId="0"/>
    <xf numFmtId="0" fontId="8" fillId="0" borderId="0"/>
    <xf numFmtId="0" fontId="88" fillId="0" borderId="0"/>
    <xf numFmtId="0" fontId="33"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57"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146" fillId="0" borderId="0">
      <alignment vertical="center"/>
    </xf>
    <xf numFmtId="0" fontId="4"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57"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33" fillId="0" borderId="0"/>
    <xf numFmtId="0" fontId="88" fillId="0" borderId="0"/>
    <xf numFmtId="0" fontId="88" fillId="0" borderId="0"/>
    <xf numFmtId="0" fontId="8" fillId="0" borderId="0"/>
    <xf numFmtId="0" fontId="88" fillId="0" borderId="0"/>
    <xf numFmtId="0" fontId="156" fillId="0" borderId="0"/>
    <xf numFmtId="0" fontId="56" fillId="0" borderId="0"/>
    <xf numFmtId="0" fontId="157" fillId="0" borderId="0"/>
    <xf numFmtId="0" fontId="157" fillId="0" borderId="0"/>
    <xf numFmtId="0" fontId="157" fillId="0" borderId="0"/>
    <xf numFmtId="0" fontId="157" fillId="0" borderId="0"/>
    <xf numFmtId="0" fontId="88" fillId="0" borderId="0"/>
    <xf numFmtId="0" fontId="88" fillId="0" borderId="0"/>
    <xf numFmtId="0" fontId="88" fillId="0" borderId="0"/>
    <xf numFmtId="0" fontId="88" fillId="0" borderId="0"/>
    <xf numFmtId="0" fontId="158" fillId="0" borderId="0"/>
    <xf numFmtId="0" fontId="88" fillId="0" borderId="0"/>
    <xf numFmtId="0" fontId="88" fillId="0" borderId="0"/>
    <xf numFmtId="0" fontId="88" fillId="0" borderId="0"/>
    <xf numFmtId="0" fontId="153" fillId="0" borderId="0"/>
    <xf numFmtId="0" fontId="57" fillId="0" borderId="0"/>
    <xf numFmtId="0" fontId="57" fillId="0" borderId="0"/>
    <xf numFmtId="0" fontId="88" fillId="0" borderId="0"/>
    <xf numFmtId="0" fontId="88" fillId="0" borderId="0"/>
    <xf numFmtId="0" fontId="88" fillId="0" borderId="0"/>
    <xf numFmtId="0" fontId="57" fillId="0" borderId="0"/>
    <xf numFmtId="0" fontId="57" fillId="0" borderId="0"/>
    <xf numFmtId="0" fontId="88" fillId="0" borderId="0"/>
    <xf numFmtId="0" fontId="88" fillId="0" borderId="0"/>
    <xf numFmtId="0" fontId="88" fillId="0" borderId="0"/>
    <xf numFmtId="0" fontId="57" fillId="0" borderId="0"/>
    <xf numFmtId="0" fontId="3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6" fillId="0" borderId="0">
      <alignment vertical="center"/>
    </xf>
    <xf numFmtId="0" fontId="22" fillId="0" borderId="0"/>
    <xf numFmtId="0" fontId="22" fillId="0" borderId="0"/>
    <xf numFmtId="0" fontId="88" fillId="0" borderId="0"/>
    <xf numFmtId="0" fontId="88" fillId="0" borderId="0"/>
    <xf numFmtId="0" fontId="5" fillId="0" borderId="0"/>
    <xf numFmtId="0" fontId="4" fillId="0" borderId="0"/>
    <xf numFmtId="0" fontId="4" fillId="0" borderId="0"/>
    <xf numFmtId="0" fontId="56" fillId="0" borderId="0">
      <alignment vertical="center"/>
    </xf>
    <xf numFmtId="0" fontId="8" fillId="0" borderId="0"/>
    <xf numFmtId="0" fontId="8" fillId="0" borderId="0"/>
    <xf numFmtId="0" fontId="33" fillId="0" borderId="0"/>
    <xf numFmtId="0" fontId="33" fillId="0" borderId="0"/>
    <xf numFmtId="0" fontId="4" fillId="0" borderId="0"/>
    <xf numFmtId="0" fontId="33" fillId="0" borderId="0"/>
    <xf numFmtId="0" fontId="8" fillId="0" borderId="0"/>
    <xf numFmtId="0" fontId="4" fillId="0" borderId="0"/>
    <xf numFmtId="0" fontId="147" fillId="0" borderId="0">
      <alignment vertical="center"/>
    </xf>
    <xf numFmtId="0" fontId="4" fillId="0" borderId="0"/>
    <xf numFmtId="0" fontId="4" fillId="0" borderId="0"/>
    <xf numFmtId="0" fontId="4" fillId="0" borderId="0"/>
    <xf numFmtId="0" fontId="33" fillId="0" borderId="0"/>
    <xf numFmtId="0" fontId="8" fillId="0" borderId="0"/>
    <xf numFmtId="0" fontId="148" fillId="0" borderId="0"/>
    <xf numFmtId="0" fontId="4" fillId="0" borderId="0"/>
    <xf numFmtId="0" fontId="148" fillId="0" borderId="0"/>
    <xf numFmtId="0" fontId="148" fillId="0" borderId="0"/>
    <xf numFmtId="0" fontId="4" fillId="0" borderId="0"/>
    <xf numFmtId="0" fontId="4" fillId="0" borderId="0"/>
    <xf numFmtId="0" fontId="8" fillId="0" borderId="0"/>
    <xf numFmtId="0" fontId="4" fillId="0" borderId="0"/>
    <xf numFmtId="0" fontId="4" fillId="0" borderId="0"/>
    <xf numFmtId="0" fontId="8" fillId="0" borderId="0"/>
    <xf numFmtId="0" fontId="8" fillId="0" borderId="0"/>
    <xf numFmtId="0" fontId="4" fillId="0" borderId="0"/>
    <xf numFmtId="0" fontId="4" fillId="0" borderId="0"/>
    <xf numFmtId="0" fontId="8" fillId="0" borderId="0"/>
    <xf numFmtId="0" fontId="8" fillId="0" borderId="0"/>
    <xf numFmtId="0" fontId="4" fillId="0" borderId="0"/>
    <xf numFmtId="0" fontId="4" fillId="0" borderId="0"/>
    <xf numFmtId="0" fontId="8" fillId="0" borderId="0"/>
    <xf numFmtId="0" fontId="148" fillId="0" borderId="0"/>
    <xf numFmtId="0" fontId="8" fillId="0" borderId="0"/>
    <xf numFmtId="0" fontId="8" fillId="0" borderId="0"/>
    <xf numFmtId="0" fontId="8" fillId="0" borderId="0"/>
    <xf numFmtId="0" fontId="88" fillId="0" borderId="0"/>
    <xf numFmtId="0" fontId="8" fillId="0" borderId="0"/>
    <xf numFmtId="0" fontId="8" fillId="0" borderId="0"/>
    <xf numFmtId="0" fontId="88" fillId="0" borderId="0"/>
    <xf numFmtId="0" fontId="88" fillId="0" borderId="0"/>
    <xf numFmtId="0" fontId="8" fillId="0" borderId="0"/>
    <xf numFmtId="0" fontId="8" fillId="0" borderId="0"/>
    <xf numFmtId="0" fontId="8" fillId="0" borderId="0"/>
    <xf numFmtId="0" fontId="8" fillId="0" borderId="0"/>
    <xf numFmtId="0" fontId="8" fillId="0" borderId="0"/>
    <xf numFmtId="0" fontId="88" fillId="0" borderId="0"/>
    <xf numFmtId="0" fontId="88" fillId="0" borderId="0"/>
    <xf numFmtId="0" fontId="33" fillId="0" borderId="0"/>
    <xf numFmtId="0" fontId="88" fillId="0" borderId="0"/>
    <xf numFmtId="238" fontId="8" fillId="0" borderId="0"/>
    <xf numFmtId="0" fontId="8" fillId="0" borderId="0"/>
    <xf numFmtId="0" fontId="8" fillId="0" borderId="0"/>
    <xf numFmtId="0" fontId="8" fillId="0" borderId="0"/>
    <xf numFmtId="0" fontId="8" fillId="0" borderId="0"/>
    <xf numFmtId="0" fontId="33" fillId="0" borderId="0"/>
    <xf numFmtId="0" fontId="8" fillId="0" borderId="0"/>
    <xf numFmtId="0" fontId="8" fillId="0" borderId="0"/>
    <xf numFmtId="0" fontId="8" fillId="0" borderId="0"/>
    <xf numFmtId="0" fontId="8" fillId="0" borderId="0"/>
    <xf numFmtId="0" fontId="8" fillId="0" borderId="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146" fillId="52" borderId="34" applyNumberFormat="0" applyFont="0" applyAlignment="0" applyProtection="0">
      <alignment vertical="center"/>
    </xf>
    <xf numFmtId="0" fontId="146" fillId="52" borderId="34" applyNumberFormat="0" applyFont="0" applyAlignment="0" applyProtection="0">
      <alignment vertical="center"/>
    </xf>
    <xf numFmtId="0" fontId="146" fillId="52" borderId="34" applyNumberFormat="0" applyFont="0" applyAlignment="0" applyProtection="0">
      <alignment vertical="center"/>
    </xf>
    <xf numFmtId="0" fontId="146" fillId="52" borderId="34" applyNumberFormat="0" applyFont="0" applyAlignment="0" applyProtection="0">
      <alignment vertical="center"/>
    </xf>
    <xf numFmtId="0" fontId="146" fillId="52" borderId="34" applyNumberFormat="0" applyFont="0" applyAlignment="0" applyProtection="0">
      <alignment vertical="center"/>
    </xf>
    <xf numFmtId="0" fontId="146" fillId="52" borderId="34" applyNumberFormat="0" applyFont="0" applyAlignment="0" applyProtection="0">
      <alignment vertical="center"/>
    </xf>
    <xf numFmtId="0" fontId="146" fillId="52" borderId="34" applyNumberFormat="0" applyFont="0" applyAlignment="0" applyProtection="0">
      <alignment vertical="center"/>
    </xf>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33" fillId="52" borderId="34" applyNumberFormat="0" applyFont="0" applyAlignment="0" applyProtection="0"/>
    <xf numFmtId="0" fontId="33"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 fillId="52" borderId="34" applyNumberFormat="0" applyFont="0" applyAlignment="0" applyProtection="0"/>
    <xf numFmtId="0" fontId="48" fillId="8" borderId="0" applyNumberFormat="0" applyBorder="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alignment vertical="center"/>
    </xf>
    <xf numFmtId="0" fontId="90" fillId="42" borderId="35" applyNumberFormat="0" applyAlignment="0" applyProtection="0">
      <alignment vertical="center"/>
    </xf>
    <xf numFmtId="0" fontId="90" fillId="42" borderId="35" applyNumberFormat="0" applyAlignment="0" applyProtection="0">
      <alignment vertical="center"/>
    </xf>
    <xf numFmtId="0" fontId="90" fillId="42" borderId="35" applyNumberFormat="0" applyAlignment="0" applyProtection="0">
      <alignment vertical="center"/>
    </xf>
    <xf numFmtId="0" fontId="90" fillId="42" borderId="35" applyNumberFormat="0" applyAlignment="0" applyProtection="0">
      <alignment vertical="center"/>
    </xf>
    <xf numFmtId="0" fontId="90" fillId="42" borderId="35" applyNumberFormat="0" applyAlignment="0" applyProtection="0">
      <alignment vertical="center"/>
    </xf>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234" fontId="4" fillId="0" borderId="0" applyFont="0" applyFill="0" applyBorder="0" applyAlignment="0" applyProtection="0"/>
    <xf numFmtId="243" fontId="4" fillId="0" borderId="0" applyFont="0" applyFill="0" applyBorder="0" applyAlignment="0" applyProtection="0"/>
    <xf numFmtId="9" fontId="56" fillId="0" borderId="0" applyFont="0" applyFill="0" applyBorder="0" applyAlignment="0" applyProtection="0">
      <alignment vertical="center"/>
    </xf>
    <xf numFmtId="9" fontId="150" fillId="0" borderId="0" applyFont="0" applyFill="0" applyBorder="0" applyAlignment="0" applyProtection="0"/>
    <xf numFmtId="9" fontId="157" fillId="0" borderId="0" applyFont="0" applyFill="0" applyBorder="0" applyAlignment="0" applyProtection="0"/>
    <xf numFmtId="9" fontId="57" fillId="0" borderId="0" applyFont="0" applyFill="0" applyBorder="0" applyAlignment="0" applyProtection="0"/>
    <xf numFmtId="9" fontId="40" fillId="0" borderId="0" applyFont="0" applyFill="0" applyBorder="0" applyAlignment="0" applyProtection="0">
      <alignment vertical="center"/>
    </xf>
    <xf numFmtId="9" fontId="159" fillId="0" borderId="0" applyFont="0" applyFill="0" applyBorder="0" applyAlignment="0" applyProtection="0">
      <alignment vertical="center"/>
    </xf>
    <xf numFmtId="9" fontId="10" fillId="0" borderId="0" applyFont="0" applyFill="0" applyBorder="0" applyAlignment="0" applyProtection="0"/>
    <xf numFmtId="9" fontId="22" fillId="0" borderId="0" applyFont="0" applyFill="0" applyBorder="0" applyAlignment="0" applyProtection="0"/>
    <xf numFmtId="9" fontId="8" fillId="0" borderId="0" applyFont="0" applyFill="0" applyBorder="0" applyAlignment="0" applyProtection="0"/>
    <xf numFmtId="9" fontId="22" fillId="0" borderId="0" applyFont="0" applyFill="0" applyBorder="0" applyAlignment="0" applyProtection="0"/>
    <xf numFmtId="9" fontId="8" fillId="0" borderId="0" applyFont="0" applyFill="0" applyBorder="0" applyAlignment="0" applyProtection="0"/>
    <xf numFmtId="9" fontId="149" fillId="0" borderId="0" applyFont="0" applyFill="0" applyBorder="0" applyAlignment="0" applyProtection="0"/>
    <xf numFmtId="9" fontId="148" fillId="0" borderId="0" applyFont="0" applyFill="0" applyBorder="0" applyAlignment="0" applyProtection="0"/>
    <xf numFmtId="9" fontId="39" fillId="0" borderId="0" applyFont="0" applyFill="0" applyBorder="0" applyAlignment="0" applyProtection="0">
      <alignment vertical="center"/>
    </xf>
    <xf numFmtId="9" fontId="153" fillId="0" borderId="0" applyFont="0" applyFill="0" applyBorder="0" applyAlignment="0" applyProtection="0">
      <alignment vertical="center"/>
    </xf>
    <xf numFmtId="9" fontId="22" fillId="0" borderId="0" applyFont="0" applyFill="0" applyBorder="0" applyAlignment="0" applyProtection="0"/>
    <xf numFmtId="9" fontId="8" fillId="0" borderId="0" applyFont="0" applyFill="0" applyBorder="0" applyAlignment="0" applyProtection="0"/>
    <xf numFmtId="9" fontId="22" fillId="0" borderId="0" applyFont="0" applyFill="0" applyBorder="0" applyAlignment="0" applyProtection="0"/>
    <xf numFmtId="9" fontId="8" fillId="0" borderId="0" applyFont="0" applyFill="0" applyBorder="0" applyAlignment="0" applyProtection="0"/>
    <xf numFmtId="9" fontId="2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235" fontId="4" fillId="0" borderId="0" applyFill="0" applyBorder="0" applyAlignment="0"/>
    <xf numFmtId="231" fontId="4" fillId="0" borderId="0" applyFill="0" applyBorder="0" applyAlignment="0"/>
    <xf numFmtId="235" fontId="4" fillId="0" borderId="0" applyFill="0" applyBorder="0" applyAlignment="0"/>
    <xf numFmtId="236" fontId="4" fillId="0" borderId="0" applyFill="0" applyBorder="0" applyAlignment="0"/>
    <xf numFmtId="231" fontId="4" fillId="0" borderId="0" applyFill="0" applyBorder="0" applyAlignment="0"/>
    <xf numFmtId="15" fontId="34" fillId="0" borderId="0" applyFont="0" applyFill="0" applyBorder="0" applyAlignment="0" applyProtection="0"/>
    <xf numFmtId="0" fontId="91" fillId="0" borderId="32">
      <alignment horizontal="center"/>
    </xf>
    <xf numFmtId="0" fontId="91" fillId="0" borderId="32">
      <alignment horizontal="center"/>
    </xf>
    <xf numFmtId="0" fontId="91" fillId="0" borderId="32">
      <alignment horizontal="center"/>
    </xf>
    <xf numFmtId="0" fontId="34" fillId="83" borderId="0" applyNumberFormat="0" applyFont="0" applyBorder="0" applyAlignment="0" applyProtection="0"/>
    <xf numFmtId="4" fontId="97" fillId="50" borderId="36" applyNumberFormat="0" applyProtection="0">
      <alignment vertical="center"/>
    </xf>
    <xf numFmtId="4" fontId="97" fillId="50" borderId="36" applyNumberFormat="0" applyProtection="0">
      <alignment vertical="center"/>
    </xf>
    <xf numFmtId="4" fontId="97" fillId="50" borderId="36" applyNumberFormat="0" applyProtection="0">
      <alignment vertical="center"/>
    </xf>
    <xf numFmtId="4" fontId="97" fillId="50" borderId="36" applyNumberFormat="0" applyProtection="0">
      <alignment vertical="center"/>
    </xf>
    <xf numFmtId="4" fontId="97" fillId="50" borderId="36" applyNumberFormat="0" applyProtection="0">
      <alignment vertical="center"/>
    </xf>
    <xf numFmtId="4" fontId="94" fillId="54" borderId="36" applyNumberFormat="0" applyProtection="0">
      <alignment vertical="center"/>
    </xf>
    <xf numFmtId="4" fontId="97" fillId="50" borderId="36" applyNumberFormat="0" applyProtection="0">
      <alignment vertical="center"/>
    </xf>
    <xf numFmtId="4" fontId="97" fillId="50" borderId="36" applyNumberFormat="0" applyProtection="0">
      <alignment vertical="center"/>
    </xf>
    <xf numFmtId="4" fontId="94" fillId="54" borderId="36" applyNumberFormat="0" applyProtection="0">
      <alignment vertical="center"/>
    </xf>
    <xf numFmtId="4" fontId="94" fillId="54" borderId="36" applyNumberFormat="0" applyProtection="0">
      <alignment vertical="center"/>
    </xf>
    <xf numFmtId="4" fontId="94" fillId="54" borderId="36" applyNumberFormat="0" applyProtection="0">
      <alignment vertical="center"/>
    </xf>
    <xf numFmtId="4" fontId="94" fillId="54" borderId="36" applyNumberFormat="0" applyProtection="0">
      <alignment vertical="center"/>
    </xf>
    <xf numFmtId="4" fontId="94" fillId="54" borderId="36" applyNumberFormat="0" applyProtection="0">
      <alignment vertical="center"/>
    </xf>
    <xf numFmtId="4" fontId="94" fillId="54" borderId="36" applyNumberFormat="0" applyProtection="0">
      <alignment vertical="center"/>
    </xf>
    <xf numFmtId="4" fontId="94" fillId="54" borderId="36" applyNumberFormat="0" applyProtection="0">
      <alignment vertical="center"/>
    </xf>
    <xf numFmtId="4" fontId="94" fillId="54" borderId="36" applyNumberFormat="0" applyProtection="0">
      <alignment vertical="center"/>
    </xf>
    <xf numFmtId="4" fontId="94" fillId="54" borderId="36" applyNumberFormat="0" applyProtection="0">
      <alignment vertical="center"/>
    </xf>
    <xf numFmtId="4" fontId="94" fillId="54" borderId="36" applyNumberFormat="0" applyProtection="0">
      <alignment vertical="center"/>
    </xf>
    <xf numFmtId="4" fontId="97" fillId="50" borderId="36" applyNumberFormat="0" applyProtection="0">
      <alignment vertical="center"/>
    </xf>
    <xf numFmtId="4" fontId="97" fillId="50" borderId="36" applyNumberFormat="0" applyProtection="0">
      <alignment vertical="center"/>
    </xf>
    <xf numFmtId="4" fontId="94" fillId="54" borderId="36" applyNumberFormat="0" applyProtection="0">
      <alignment vertical="center"/>
    </xf>
    <xf numFmtId="4" fontId="97" fillId="50" borderId="36" applyNumberFormat="0" applyProtection="0">
      <alignment vertical="center"/>
    </xf>
    <xf numFmtId="4" fontId="97" fillId="50" borderId="36" applyNumberFormat="0" applyProtection="0">
      <alignment vertical="center"/>
    </xf>
    <xf numFmtId="4" fontId="94" fillId="54" borderId="36" applyNumberFormat="0" applyProtection="0">
      <alignment vertical="center"/>
    </xf>
    <xf numFmtId="4" fontId="94" fillId="54" borderId="36" applyNumberFormat="0" applyProtection="0">
      <alignment vertical="center"/>
    </xf>
    <xf numFmtId="4" fontId="160" fillId="54" borderId="36" applyNumberFormat="0" applyProtection="0">
      <alignment vertical="center"/>
    </xf>
    <xf numFmtId="4" fontId="160" fillId="54" borderId="36" applyNumberFormat="0" applyProtection="0">
      <alignment vertical="center"/>
    </xf>
    <xf numFmtId="4" fontId="160" fillId="54" borderId="36" applyNumberFormat="0" applyProtection="0">
      <alignment vertical="center"/>
    </xf>
    <xf numFmtId="4" fontId="160" fillId="54" borderId="36" applyNumberFormat="0" applyProtection="0">
      <alignment vertical="center"/>
    </xf>
    <xf numFmtId="4" fontId="160" fillId="54" borderId="36" applyNumberFormat="0" applyProtection="0">
      <alignment vertical="center"/>
    </xf>
    <xf numFmtId="4" fontId="95" fillId="54" borderId="36" applyNumberFormat="0" applyProtection="0">
      <alignment vertical="center"/>
    </xf>
    <xf numFmtId="4" fontId="160" fillId="54" borderId="36" applyNumberFormat="0" applyProtection="0">
      <alignment vertical="center"/>
    </xf>
    <xf numFmtId="4" fontId="160" fillId="54" borderId="36" applyNumberFormat="0" applyProtection="0">
      <alignment vertical="center"/>
    </xf>
    <xf numFmtId="4" fontId="95" fillId="54" borderId="36" applyNumberFormat="0" applyProtection="0">
      <alignment vertical="center"/>
    </xf>
    <xf numFmtId="4" fontId="95" fillId="54" borderId="36" applyNumberFormat="0" applyProtection="0">
      <alignment vertical="center"/>
    </xf>
    <xf numFmtId="4" fontId="95" fillId="54" borderId="36" applyNumberFormat="0" applyProtection="0">
      <alignment vertical="center"/>
    </xf>
    <xf numFmtId="4" fontId="95" fillId="54" borderId="36" applyNumberFormat="0" applyProtection="0">
      <alignment vertical="center"/>
    </xf>
    <xf numFmtId="4" fontId="95" fillId="54" borderId="36" applyNumberFormat="0" applyProtection="0">
      <alignment vertical="center"/>
    </xf>
    <xf numFmtId="4" fontId="95" fillId="54" borderId="36" applyNumberFormat="0" applyProtection="0">
      <alignment vertical="center"/>
    </xf>
    <xf numFmtId="4" fontId="95" fillId="54" borderId="36" applyNumberFormat="0" applyProtection="0">
      <alignment vertical="center"/>
    </xf>
    <xf numFmtId="4" fontId="95" fillId="54" borderId="36" applyNumberFormat="0" applyProtection="0">
      <alignment vertical="center"/>
    </xf>
    <xf numFmtId="4" fontId="95" fillId="54" borderId="36" applyNumberFormat="0" applyProtection="0">
      <alignment vertical="center"/>
    </xf>
    <xf numFmtId="4" fontId="95" fillId="54" borderId="36" applyNumberFormat="0" applyProtection="0">
      <alignment vertical="center"/>
    </xf>
    <xf numFmtId="4" fontId="160" fillId="54" borderId="36" applyNumberFormat="0" applyProtection="0">
      <alignment vertical="center"/>
    </xf>
    <xf numFmtId="4" fontId="160" fillId="54" borderId="36" applyNumberFormat="0" applyProtection="0">
      <alignment vertical="center"/>
    </xf>
    <xf numFmtId="4" fontId="95" fillId="54" borderId="36" applyNumberFormat="0" applyProtection="0">
      <alignment vertical="center"/>
    </xf>
    <xf numFmtId="4" fontId="160" fillId="54" borderId="36" applyNumberFormat="0" applyProtection="0">
      <alignment vertical="center"/>
    </xf>
    <xf numFmtId="4" fontId="160" fillId="54" borderId="36" applyNumberFormat="0" applyProtection="0">
      <alignment vertical="center"/>
    </xf>
    <xf numFmtId="4" fontId="95" fillId="54" borderId="36" applyNumberFormat="0" applyProtection="0">
      <alignment vertical="center"/>
    </xf>
    <xf numFmtId="4" fontId="95" fillId="54" borderId="36" applyNumberFormat="0" applyProtection="0">
      <alignment vertical="center"/>
    </xf>
    <xf numFmtId="4" fontId="97" fillId="54" borderId="36" applyNumberFormat="0" applyProtection="0">
      <alignment horizontal="left" vertical="center" indent="1"/>
    </xf>
    <xf numFmtId="4" fontId="97" fillId="54" borderId="36" applyNumberFormat="0" applyProtection="0">
      <alignment horizontal="left" vertical="center" indent="1"/>
    </xf>
    <xf numFmtId="4" fontId="97" fillId="54" borderId="36" applyNumberFormat="0" applyProtection="0">
      <alignment horizontal="left" vertical="center" indent="1"/>
    </xf>
    <xf numFmtId="4" fontId="97" fillId="54" borderId="36" applyNumberFormat="0" applyProtection="0">
      <alignment horizontal="left" vertical="center" indent="1"/>
    </xf>
    <xf numFmtId="4" fontId="97" fillId="54" borderId="36" applyNumberFormat="0" applyProtection="0">
      <alignment horizontal="left" vertical="center" indent="1"/>
    </xf>
    <xf numFmtId="4" fontId="96" fillId="54" borderId="36" applyNumberFormat="0" applyProtection="0">
      <alignment horizontal="left" vertical="center" indent="1"/>
    </xf>
    <xf numFmtId="4" fontId="97" fillId="54" borderId="36" applyNumberFormat="0" applyProtection="0">
      <alignment horizontal="left" vertical="center" indent="1"/>
    </xf>
    <xf numFmtId="4" fontId="97" fillId="54" borderId="36" applyNumberFormat="0" applyProtection="0">
      <alignment horizontal="left" vertical="center" indent="1"/>
    </xf>
    <xf numFmtId="4" fontId="96" fillId="54" borderId="36" applyNumberFormat="0" applyProtection="0">
      <alignment horizontal="left" vertical="center" indent="1"/>
    </xf>
    <xf numFmtId="4" fontId="96" fillId="54" borderId="36" applyNumberFormat="0" applyProtection="0">
      <alignment horizontal="left" vertical="center" indent="1"/>
    </xf>
    <xf numFmtId="4" fontId="96" fillId="54" borderId="36" applyNumberFormat="0" applyProtection="0">
      <alignment horizontal="left" vertical="center" indent="1"/>
    </xf>
    <xf numFmtId="4" fontId="96" fillId="54" borderId="36" applyNumberFormat="0" applyProtection="0">
      <alignment horizontal="left" vertical="center" indent="1"/>
    </xf>
    <xf numFmtId="4" fontId="96" fillId="54" borderId="36" applyNumberFormat="0" applyProtection="0">
      <alignment horizontal="left" vertical="center" indent="1"/>
    </xf>
    <xf numFmtId="4" fontId="96" fillId="54" borderId="36" applyNumberFormat="0" applyProtection="0">
      <alignment horizontal="left" vertical="center" indent="1"/>
    </xf>
    <xf numFmtId="4" fontId="96" fillId="54" borderId="36" applyNumberFormat="0" applyProtection="0">
      <alignment horizontal="left" vertical="center" indent="1"/>
    </xf>
    <xf numFmtId="4" fontId="96" fillId="54" borderId="36" applyNumberFormat="0" applyProtection="0">
      <alignment horizontal="left" vertical="center" indent="1"/>
    </xf>
    <xf numFmtId="4" fontId="96" fillId="54" borderId="36" applyNumberFormat="0" applyProtection="0">
      <alignment horizontal="left" vertical="center" indent="1"/>
    </xf>
    <xf numFmtId="4" fontId="96" fillId="54" borderId="36" applyNumberFormat="0" applyProtection="0">
      <alignment horizontal="left" vertical="center" indent="1"/>
    </xf>
    <xf numFmtId="4" fontId="97" fillId="54" borderId="36" applyNumberFormat="0" applyProtection="0">
      <alignment horizontal="left" vertical="center" indent="1"/>
    </xf>
    <xf numFmtId="4" fontId="97" fillId="54" borderId="36" applyNumberFormat="0" applyProtection="0">
      <alignment horizontal="left" vertical="center" indent="1"/>
    </xf>
    <xf numFmtId="4" fontId="96" fillId="54" borderId="36" applyNumberFormat="0" applyProtection="0">
      <alignment horizontal="left" vertical="center" indent="1"/>
    </xf>
    <xf numFmtId="4" fontId="97" fillId="54" borderId="36" applyNumberFormat="0" applyProtection="0">
      <alignment horizontal="left" vertical="center" indent="1"/>
    </xf>
    <xf numFmtId="4" fontId="97" fillId="54" borderId="36" applyNumberFormat="0" applyProtection="0">
      <alignment horizontal="left" vertical="center" indent="1"/>
    </xf>
    <xf numFmtId="4" fontId="96" fillId="54" borderId="36" applyNumberFormat="0" applyProtection="0">
      <alignment horizontal="left" vertical="center" indent="1"/>
    </xf>
    <xf numFmtId="4" fontId="96" fillId="54" borderId="36" applyNumberFormat="0" applyProtection="0">
      <alignment horizontal="left" vertical="center" indent="1"/>
    </xf>
    <xf numFmtId="0" fontId="97" fillId="54" borderId="36" applyNumberFormat="0" applyProtection="0">
      <alignment horizontal="left" vertical="top" indent="1"/>
    </xf>
    <xf numFmtId="0" fontId="97" fillId="54" borderId="36" applyNumberFormat="0" applyProtection="0">
      <alignment horizontal="left" vertical="top" indent="1"/>
    </xf>
    <xf numFmtId="0" fontId="97" fillId="54" borderId="36" applyNumberFormat="0" applyProtection="0">
      <alignment horizontal="left" vertical="top" indent="1"/>
    </xf>
    <xf numFmtId="0" fontId="97" fillId="54" borderId="36" applyNumberFormat="0" applyProtection="0">
      <alignment horizontal="left" vertical="top" indent="1"/>
    </xf>
    <xf numFmtId="0" fontId="97" fillId="54" borderId="36" applyNumberFormat="0" applyProtection="0">
      <alignment horizontal="left" vertical="top" indent="1"/>
    </xf>
    <xf numFmtId="0" fontId="97" fillId="54" borderId="36" applyNumberFormat="0" applyProtection="0">
      <alignment horizontal="left" vertical="top" indent="1"/>
    </xf>
    <xf numFmtId="0" fontId="97" fillId="54" borderId="36" applyNumberFormat="0" applyProtection="0">
      <alignment horizontal="left" vertical="top" indent="1"/>
    </xf>
    <xf numFmtId="0" fontId="97" fillId="54" borderId="36" applyNumberFormat="0" applyProtection="0">
      <alignment horizontal="left" vertical="top" indent="1"/>
    </xf>
    <xf numFmtId="0" fontId="97" fillId="54" borderId="36" applyNumberFormat="0" applyProtection="0">
      <alignment horizontal="left" vertical="top" indent="1"/>
    </xf>
    <xf numFmtId="0" fontId="97" fillId="54" borderId="36" applyNumberFormat="0" applyProtection="0">
      <alignment horizontal="left" vertical="top" indent="1"/>
    </xf>
    <xf numFmtId="0" fontId="97" fillId="54" borderId="36" applyNumberFormat="0" applyProtection="0">
      <alignment horizontal="left" vertical="top" indent="1"/>
    </xf>
    <xf numFmtId="0" fontId="97" fillId="54" borderId="36" applyNumberFormat="0" applyProtection="0">
      <alignment horizontal="left" vertical="top" indent="1"/>
    </xf>
    <xf numFmtId="0" fontId="97" fillId="54" borderId="36" applyNumberFormat="0" applyProtection="0">
      <alignment horizontal="left" vertical="top" indent="1"/>
    </xf>
    <xf numFmtId="0" fontId="97" fillId="54" borderId="36" applyNumberFormat="0" applyProtection="0">
      <alignment horizontal="left" vertical="top" indent="1"/>
    </xf>
    <xf numFmtId="0" fontId="97" fillId="54" borderId="36" applyNumberFormat="0" applyProtection="0">
      <alignment horizontal="left" vertical="top" indent="1"/>
    </xf>
    <xf numFmtId="0" fontId="97" fillId="54" borderId="36" applyNumberFormat="0" applyProtection="0">
      <alignment horizontal="left" vertical="top" indent="1"/>
    </xf>
    <xf numFmtId="0" fontId="97" fillId="54" borderId="36" applyNumberFormat="0" applyProtection="0">
      <alignment horizontal="left" vertical="top" indent="1"/>
    </xf>
    <xf numFmtId="0" fontId="97" fillId="54" borderId="36" applyNumberFormat="0" applyProtection="0">
      <alignment horizontal="left" vertical="top" indent="1"/>
    </xf>
    <xf numFmtId="0" fontId="97" fillId="54" borderId="36" applyNumberFormat="0" applyProtection="0">
      <alignment horizontal="left" vertical="top" indent="1"/>
    </xf>
    <xf numFmtId="0" fontId="97" fillId="54" borderId="36" applyNumberFormat="0" applyProtection="0">
      <alignment horizontal="left" vertical="top" indent="1"/>
    </xf>
    <xf numFmtId="0" fontId="97" fillId="54" borderId="36" applyNumberFormat="0" applyProtection="0">
      <alignment horizontal="left" vertical="top" indent="1"/>
    </xf>
    <xf numFmtId="0" fontId="97" fillId="54" borderId="36" applyNumberFormat="0" applyProtection="0">
      <alignment horizontal="left" vertical="top" indent="1"/>
    </xf>
    <xf numFmtId="4" fontId="97" fillId="49" borderId="0" applyNumberFormat="0" applyProtection="0">
      <alignment horizontal="left" vertical="center" indent="1"/>
    </xf>
    <xf numFmtId="4" fontId="96" fillId="55" borderId="0" applyNumberFormat="0" applyProtection="0">
      <alignment horizontal="left" vertical="center" indent="1"/>
    </xf>
    <xf numFmtId="4" fontId="5" fillId="8" borderId="36" applyNumberFormat="0" applyProtection="0">
      <alignment horizontal="right" vertical="center"/>
    </xf>
    <xf numFmtId="4" fontId="5" fillId="8" borderId="36" applyNumberFormat="0" applyProtection="0">
      <alignment horizontal="right" vertical="center"/>
    </xf>
    <xf numFmtId="4" fontId="5" fillId="8" borderId="36" applyNumberFormat="0" applyProtection="0">
      <alignment horizontal="right" vertical="center"/>
    </xf>
    <xf numFmtId="4" fontId="5" fillId="8" borderId="36" applyNumberFormat="0" applyProtection="0">
      <alignment horizontal="right" vertical="center"/>
    </xf>
    <xf numFmtId="4" fontId="5" fillId="8" borderId="36" applyNumberFormat="0" applyProtection="0">
      <alignment horizontal="right" vertical="center"/>
    </xf>
    <xf numFmtId="4" fontId="96" fillId="56" borderId="36" applyNumberFormat="0" applyProtection="0">
      <alignment horizontal="right" vertical="center"/>
    </xf>
    <xf numFmtId="4" fontId="5" fillId="8" borderId="36" applyNumberFormat="0" applyProtection="0">
      <alignment horizontal="right" vertical="center"/>
    </xf>
    <xf numFmtId="4" fontId="5" fillId="8" borderId="36" applyNumberFormat="0" applyProtection="0">
      <alignment horizontal="right" vertical="center"/>
    </xf>
    <xf numFmtId="4" fontId="96" fillId="56" borderId="36" applyNumberFormat="0" applyProtection="0">
      <alignment horizontal="right" vertical="center"/>
    </xf>
    <xf numFmtId="4" fontId="96" fillId="56" borderId="36" applyNumberFormat="0" applyProtection="0">
      <alignment horizontal="right" vertical="center"/>
    </xf>
    <xf numFmtId="4" fontId="96" fillId="56" borderId="36" applyNumberFormat="0" applyProtection="0">
      <alignment horizontal="right" vertical="center"/>
    </xf>
    <xf numFmtId="4" fontId="96" fillId="56" borderId="36" applyNumberFormat="0" applyProtection="0">
      <alignment horizontal="right" vertical="center"/>
    </xf>
    <xf numFmtId="4" fontId="96" fillId="56" borderId="36" applyNumberFormat="0" applyProtection="0">
      <alignment horizontal="right" vertical="center"/>
    </xf>
    <xf numFmtId="4" fontId="96" fillId="56" borderId="36" applyNumberFormat="0" applyProtection="0">
      <alignment horizontal="right" vertical="center"/>
    </xf>
    <xf numFmtId="4" fontId="96" fillId="56" borderId="36" applyNumberFormat="0" applyProtection="0">
      <alignment horizontal="right" vertical="center"/>
    </xf>
    <xf numFmtId="4" fontId="96" fillId="56" borderId="36" applyNumberFormat="0" applyProtection="0">
      <alignment horizontal="right" vertical="center"/>
    </xf>
    <xf numFmtId="4" fontId="96" fillId="56" borderId="36" applyNumberFormat="0" applyProtection="0">
      <alignment horizontal="right" vertical="center"/>
    </xf>
    <xf numFmtId="4" fontId="96" fillId="56" borderId="36" applyNumberFormat="0" applyProtection="0">
      <alignment horizontal="right" vertical="center"/>
    </xf>
    <xf numFmtId="4" fontId="5" fillId="8" borderId="36" applyNumberFormat="0" applyProtection="0">
      <alignment horizontal="right" vertical="center"/>
    </xf>
    <xf numFmtId="4" fontId="5" fillId="8" borderId="36" applyNumberFormat="0" applyProtection="0">
      <alignment horizontal="right" vertical="center"/>
    </xf>
    <xf numFmtId="4" fontId="96" fillId="56" borderId="36" applyNumberFormat="0" applyProtection="0">
      <alignment horizontal="right" vertical="center"/>
    </xf>
    <xf numFmtId="4" fontId="5" fillId="8" borderId="36" applyNumberFormat="0" applyProtection="0">
      <alignment horizontal="right" vertical="center"/>
    </xf>
    <xf numFmtId="4" fontId="5" fillId="8" borderId="36" applyNumberFormat="0" applyProtection="0">
      <alignment horizontal="right" vertical="center"/>
    </xf>
    <xf numFmtId="4" fontId="96" fillId="56" borderId="36" applyNumberFormat="0" applyProtection="0">
      <alignment horizontal="right" vertical="center"/>
    </xf>
    <xf numFmtId="4" fontId="96" fillId="56" borderId="36" applyNumberFormat="0" applyProtection="0">
      <alignment horizontal="right" vertical="center"/>
    </xf>
    <xf numFmtId="4" fontId="5" fillId="20" borderId="36" applyNumberFormat="0" applyProtection="0">
      <alignment horizontal="right" vertical="center"/>
    </xf>
    <xf numFmtId="4" fontId="5" fillId="20" borderId="36" applyNumberFormat="0" applyProtection="0">
      <alignment horizontal="right" vertical="center"/>
    </xf>
    <xf numFmtId="4" fontId="5" fillId="20" borderId="36" applyNumberFormat="0" applyProtection="0">
      <alignment horizontal="right" vertical="center"/>
    </xf>
    <xf numFmtId="4" fontId="5" fillId="20" borderId="36" applyNumberFormat="0" applyProtection="0">
      <alignment horizontal="right" vertical="center"/>
    </xf>
    <xf numFmtId="4" fontId="5" fillId="20" borderId="36" applyNumberFormat="0" applyProtection="0">
      <alignment horizontal="right" vertical="center"/>
    </xf>
    <xf numFmtId="4" fontId="96" fillId="57" borderId="36" applyNumberFormat="0" applyProtection="0">
      <alignment horizontal="right" vertical="center"/>
    </xf>
    <xf numFmtId="4" fontId="5" fillId="20" borderId="36" applyNumberFormat="0" applyProtection="0">
      <alignment horizontal="right" vertical="center"/>
    </xf>
    <xf numFmtId="4" fontId="5" fillId="20" borderId="36" applyNumberFormat="0" applyProtection="0">
      <alignment horizontal="right" vertical="center"/>
    </xf>
    <xf numFmtId="4" fontId="96" fillId="57" borderId="36" applyNumberFormat="0" applyProtection="0">
      <alignment horizontal="right" vertical="center"/>
    </xf>
    <xf numFmtId="4" fontId="96" fillId="57" borderId="36" applyNumberFormat="0" applyProtection="0">
      <alignment horizontal="right" vertical="center"/>
    </xf>
    <xf numFmtId="4" fontId="96" fillId="57" borderId="36" applyNumberFormat="0" applyProtection="0">
      <alignment horizontal="right" vertical="center"/>
    </xf>
    <xf numFmtId="4" fontId="96" fillId="57" borderId="36" applyNumberFormat="0" applyProtection="0">
      <alignment horizontal="right" vertical="center"/>
    </xf>
    <xf numFmtId="4" fontId="96" fillId="57" borderId="36" applyNumberFormat="0" applyProtection="0">
      <alignment horizontal="right" vertical="center"/>
    </xf>
    <xf numFmtId="4" fontId="96" fillId="57" borderId="36" applyNumberFormat="0" applyProtection="0">
      <alignment horizontal="right" vertical="center"/>
    </xf>
    <xf numFmtId="4" fontId="96" fillId="57" borderId="36" applyNumberFormat="0" applyProtection="0">
      <alignment horizontal="right" vertical="center"/>
    </xf>
    <xf numFmtId="4" fontId="96" fillId="57" borderId="36" applyNumberFormat="0" applyProtection="0">
      <alignment horizontal="right" vertical="center"/>
    </xf>
    <xf numFmtId="4" fontId="96" fillId="57" borderId="36" applyNumberFormat="0" applyProtection="0">
      <alignment horizontal="right" vertical="center"/>
    </xf>
    <xf numFmtId="4" fontId="96" fillId="57" borderId="36" applyNumberFormat="0" applyProtection="0">
      <alignment horizontal="right" vertical="center"/>
    </xf>
    <xf numFmtId="4" fontId="5" fillId="20" borderId="36" applyNumberFormat="0" applyProtection="0">
      <alignment horizontal="right" vertical="center"/>
    </xf>
    <xf numFmtId="4" fontId="5" fillId="20" borderId="36" applyNumberFormat="0" applyProtection="0">
      <alignment horizontal="right" vertical="center"/>
    </xf>
    <xf numFmtId="4" fontId="96" fillId="57" borderId="36" applyNumberFormat="0" applyProtection="0">
      <alignment horizontal="right" vertical="center"/>
    </xf>
    <xf numFmtId="4" fontId="5" fillId="20" borderId="36" applyNumberFormat="0" applyProtection="0">
      <alignment horizontal="right" vertical="center"/>
    </xf>
    <xf numFmtId="4" fontId="5" fillId="20" borderId="36" applyNumberFormat="0" applyProtection="0">
      <alignment horizontal="right" vertical="center"/>
    </xf>
    <xf numFmtId="4" fontId="96" fillId="57" borderId="36" applyNumberFormat="0" applyProtection="0">
      <alignment horizontal="right" vertical="center"/>
    </xf>
    <xf numFmtId="4" fontId="96" fillId="57" borderId="36" applyNumberFormat="0" applyProtection="0">
      <alignment horizontal="right" vertical="center"/>
    </xf>
    <xf numFmtId="4" fontId="5" fillId="36" borderId="36" applyNumberFormat="0" applyProtection="0">
      <alignment horizontal="right" vertical="center"/>
    </xf>
    <xf numFmtId="4" fontId="5" fillId="36" borderId="36" applyNumberFormat="0" applyProtection="0">
      <alignment horizontal="right" vertical="center"/>
    </xf>
    <xf numFmtId="4" fontId="5" fillId="36" borderId="36" applyNumberFormat="0" applyProtection="0">
      <alignment horizontal="right" vertical="center"/>
    </xf>
    <xf numFmtId="4" fontId="5" fillId="36" borderId="36" applyNumberFormat="0" applyProtection="0">
      <alignment horizontal="right" vertical="center"/>
    </xf>
    <xf numFmtId="4" fontId="5" fillId="36" borderId="36" applyNumberFormat="0" applyProtection="0">
      <alignment horizontal="right" vertical="center"/>
    </xf>
    <xf numFmtId="4" fontId="96" fillId="58" borderId="36" applyNumberFormat="0" applyProtection="0">
      <alignment horizontal="right" vertical="center"/>
    </xf>
    <xf numFmtId="4" fontId="5" fillId="36" borderId="36" applyNumberFormat="0" applyProtection="0">
      <alignment horizontal="right" vertical="center"/>
    </xf>
    <xf numFmtId="4" fontId="5" fillId="36" borderId="36" applyNumberFormat="0" applyProtection="0">
      <alignment horizontal="right" vertical="center"/>
    </xf>
    <xf numFmtId="4" fontId="96" fillId="58" borderId="36" applyNumberFormat="0" applyProtection="0">
      <alignment horizontal="right" vertical="center"/>
    </xf>
    <xf numFmtId="4" fontId="96" fillId="58" borderId="36" applyNumberFormat="0" applyProtection="0">
      <alignment horizontal="right" vertical="center"/>
    </xf>
    <xf numFmtId="4" fontId="96" fillId="58" borderId="36" applyNumberFormat="0" applyProtection="0">
      <alignment horizontal="right" vertical="center"/>
    </xf>
    <xf numFmtId="4" fontId="96" fillId="58" borderId="36" applyNumberFormat="0" applyProtection="0">
      <alignment horizontal="right" vertical="center"/>
    </xf>
    <xf numFmtId="4" fontId="96" fillId="58" borderId="36" applyNumberFormat="0" applyProtection="0">
      <alignment horizontal="right" vertical="center"/>
    </xf>
    <xf numFmtId="4" fontId="96" fillId="58" borderId="36" applyNumberFormat="0" applyProtection="0">
      <alignment horizontal="right" vertical="center"/>
    </xf>
    <xf numFmtId="4" fontId="96" fillId="58" borderId="36" applyNumberFormat="0" applyProtection="0">
      <alignment horizontal="right" vertical="center"/>
    </xf>
    <xf numFmtId="4" fontId="96" fillId="58" borderId="36" applyNumberFormat="0" applyProtection="0">
      <alignment horizontal="right" vertical="center"/>
    </xf>
    <xf numFmtId="4" fontId="96" fillId="58" borderId="36" applyNumberFormat="0" applyProtection="0">
      <alignment horizontal="right" vertical="center"/>
    </xf>
    <xf numFmtId="4" fontId="96" fillId="58" borderId="36" applyNumberFormat="0" applyProtection="0">
      <alignment horizontal="right" vertical="center"/>
    </xf>
    <xf numFmtId="4" fontId="5" fillId="36" borderId="36" applyNumberFormat="0" applyProtection="0">
      <alignment horizontal="right" vertical="center"/>
    </xf>
    <xf numFmtId="4" fontId="5" fillId="36" borderId="36" applyNumberFormat="0" applyProtection="0">
      <alignment horizontal="right" vertical="center"/>
    </xf>
    <xf numFmtId="4" fontId="96" fillId="58" borderId="36" applyNumberFormat="0" applyProtection="0">
      <alignment horizontal="right" vertical="center"/>
    </xf>
    <xf numFmtId="4" fontId="5" fillId="36" borderId="36" applyNumberFormat="0" applyProtection="0">
      <alignment horizontal="right" vertical="center"/>
    </xf>
    <xf numFmtId="4" fontId="5" fillId="36" borderId="36" applyNumberFormat="0" applyProtection="0">
      <alignment horizontal="right" vertical="center"/>
    </xf>
    <xf numFmtId="4" fontId="96" fillId="58" borderId="36" applyNumberFormat="0" applyProtection="0">
      <alignment horizontal="right" vertical="center"/>
    </xf>
    <xf numFmtId="4" fontId="96" fillId="58" borderId="36" applyNumberFormat="0" applyProtection="0">
      <alignment horizontal="right" vertical="center"/>
    </xf>
    <xf numFmtId="4" fontId="5" fillId="24" borderId="36" applyNumberFormat="0" applyProtection="0">
      <alignment horizontal="right" vertical="center"/>
    </xf>
    <xf numFmtId="4" fontId="5" fillId="24" borderId="36" applyNumberFormat="0" applyProtection="0">
      <alignment horizontal="right" vertical="center"/>
    </xf>
    <xf numFmtId="4" fontId="5" fillId="24" borderId="36" applyNumberFormat="0" applyProtection="0">
      <alignment horizontal="right" vertical="center"/>
    </xf>
    <xf numFmtId="4" fontId="5" fillId="24" borderId="36" applyNumberFormat="0" applyProtection="0">
      <alignment horizontal="right" vertical="center"/>
    </xf>
    <xf numFmtId="4" fontId="5" fillId="24" borderId="36" applyNumberFormat="0" applyProtection="0">
      <alignment horizontal="right" vertical="center"/>
    </xf>
    <xf numFmtId="4" fontId="96" fillId="2" borderId="36" applyNumberFormat="0" applyProtection="0">
      <alignment horizontal="right" vertical="center"/>
    </xf>
    <xf numFmtId="4" fontId="5" fillId="24" borderId="36" applyNumberFormat="0" applyProtection="0">
      <alignment horizontal="right" vertical="center"/>
    </xf>
    <xf numFmtId="4" fontId="5" fillId="24" borderId="36" applyNumberFormat="0" applyProtection="0">
      <alignment horizontal="right" vertical="center"/>
    </xf>
    <xf numFmtId="4" fontId="96" fillId="2" borderId="36" applyNumberFormat="0" applyProtection="0">
      <alignment horizontal="right" vertical="center"/>
    </xf>
    <xf numFmtId="4" fontId="96" fillId="2" borderId="36" applyNumberFormat="0" applyProtection="0">
      <alignment horizontal="right" vertical="center"/>
    </xf>
    <xf numFmtId="4" fontId="96" fillId="2" borderId="36" applyNumberFormat="0" applyProtection="0">
      <alignment horizontal="right" vertical="center"/>
    </xf>
    <xf numFmtId="4" fontId="96" fillId="2" borderId="36" applyNumberFormat="0" applyProtection="0">
      <alignment horizontal="right" vertical="center"/>
    </xf>
    <xf numFmtId="4" fontId="96" fillId="2" borderId="36" applyNumberFormat="0" applyProtection="0">
      <alignment horizontal="right" vertical="center"/>
    </xf>
    <xf numFmtId="4" fontId="96" fillId="2" borderId="36" applyNumberFormat="0" applyProtection="0">
      <alignment horizontal="right" vertical="center"/>
    </xf>
    <xf numFmtId="4" fontId="96" fillId="2" borderId="36" applyNumberFormat="0" applyProtection="0">
      <alignment horizontal="right" vertical="center"/>
    </xf>
    <xf numFmtId="4" fontId="96" fillId="2" borderId="36" applyNumberFormat="0" applyProtection="0">
      <alignment horizontal="right" vertical="center"/>
    </xf>
    <xf numFmtId="4" fontId="96" fillId="2" borderId="36" applyNumberFormat="0" applyProtection="0">
      <alignment horizontal="right" vertical="center"/>
    </xf>
    <xf numFmtId="4" fontId="96" fillId="2" borderId="36" applyNumberFormat="0" applyProtection="0">
      <alignment horizontal="right" vertical="center"/>
    </xf>
    <xf numFmtId="4" fontId="5" fillId="24" borderId="36" applyNumberFormat="0" applyProtection="0">
      <alignment horizontal="right" vertical="center"/>
    </xf>
    <xf numFmtId="4" fontId="5" fillId="24" borderId="36" applyNumberFormat="0" applyProtection="0">
      <alignment horizontal="right" vertical="center"/>
    </xf>
    <xf numFmtId="4" fontId="96" fillId="2" borderId="36" applyNumberFormat="0" applyProtection="0">
      <alignment horizontal="right" vertical="center"/>
    </xf>
    <xf numFmtId="4" fontId="5" fillId="24" borderId="36" applyNumberFormat="0" applyProtection="0">
      <alignment horizontal="right" vertical="center"/>
    </xf>
    <xf numFmtId="4" fontId="5" fillId="24" borderId="36" applyNumberFormat="0" applyProtection="0">
      <alignment horizontal="right" vertical="center"/>
    </xf>
    <xf numFmtId="4" fontId="96" fillId="2" borderId="36" applyNumberFormat="0" applyProtection="0">
      <alignment horizontal="right" vertical="center"/>
    </xf>
    <xf numFmtId="4" fontId="96" fillId="2" borderId="36" applyNumberFormat="0" applyProtection="0">
      <alignment horizontal="right" vertical="center"/>
    </xf>
    <xf numFmtId="4" fontId="5" fillId="32" borderId="36" applyNumberFormat="0" applyProtection="0">
      <alignment horizontal="right" vertical="center"/>
    </xf>
    <xf numFmtId="4" fontId="5" fillId="32" borderId="36" applyNumberFormat="0" applyProtection="0">
      <alignment horizontal="right" vertical="center"/>
    </xf>
    <xf numFmtId="4" fontId="5" fillId="32" borderId="36" applyNumberFormat="0" applyProtection="0">
      <alignment horizontal="right" vertical="center"/>
    </xf>
    <xf numFmtId="4" fontId="5" fillId="32" borderId="36" applyNumberFormat="0" applyProtection="0">
      <alignment horizontal="right" vertical="center"/>
    </xf>
    <xf numFmtId="4" fontId="5" fillId="32" borderId="36" applyNumberFormat="0" applyProtection="0">
      <alignment horizontal="right" vertical="center"/>
    </xf>
    <xf numFmtId="4" fontId="96" fillId="59" borderId="36" applyNumberFormat="0" applyProtection="0">
      <alignment horizontal="right" vertical="center"/>
    </xf>
    <xf numFmtId="4" fontId="5" fillId="32" borderId="36" applyNumberFormat="0" applyProtection="0">
      <alignment horizontal="right" vertical="center"/>
    </xf>
    <xf numFmtId="4" fontId="5" fillId="32" borderId="36" applyNumberFormat="0" applyProtection="0">
      <alignment horizontal="right" vertical="center"/>
    </xf>
    <xf numFmtId="4" fontId="96" fillId="59" borderId="36" applyNumberFormat="0" applyProtection="0">
      <alignment horizontal="right" vertical="center"/>
    </xf>
    <xf numFmtId="4" fontId="96" fillId="59" borderId="36" applyNumberFormat="0" applyProtection="0">
      <alignment horizontal="right" vertical="center"/>
    </xf>
    <xf numFmtId="4" fontId="96" fillId="59" borderId="36" applyNumberFormat="0" applyProtection="0">
      <alignment horizontal="right" vertical="center"/>
    </xf>
    <xf numFmtId="4" fontId="96" fillId="59" borderId="36" applyNumberFormat="0" applyProtection="0">
      <alignment horizontal="right" vertical="center"/>
    </xf>
    <xf numFmtId="4" fontId="96" fillId="59" borderId="36" applyNumberFormat="0" applyProtection="0">
      <alignment horizontal="right" vertical="center"/>
    </xf>
    <xf numFmtId="4" fontId="96" fillId="59" borderId="36" applyNumberFormat="0" applyProtection="0">
      <alignment horizontal="right" vertical="center"/>
    </xf>
    <xf numFmtId="4" fontId="96" fillId="59" borderId="36" applyNumberFormat="0" applyProtection="0">
      <alignment horizontal="right" vertical="center"/>
    </xf>
    <xf numFmtId="4" fontId="96" fillId="59" borderId="36" applyNumberFormat="0" applyProtection="0">
      <alignment horizontal="right" vertical="center"/>
    </xf>
    <xf numFmtId="4" fontId="96" fillId="59" borderId="36" applyNumberFormat="0" applyProtection="0">
      <alignment horizontal="right" vertical="center"/>
    </xf>
    <xf numFmtId="4" fontId="96" fillId="59" borderId="36" applyNumberFormat="0" applyProtection="0">
      <alignment horizontal="right" vertical="center"/>
    </xf>
    <xf numFmtId="4" fontId="5" fillId="32" borderId="36" applyNumberFormat="0" applyProtection="0">
      <alignment horizontal="right" vertical="center"/>
    </xf>
    <xf numFmtId="4" fontId="5" fillId="32" borderId="36" applyNumberFormat="0" applyProtection="0">
      <alignment horizontal="right" vertical="center"/>
    </xf>
    <xf numFmtId="4" fontId="96" fillId="59" borderId="36" applyNumberFormat="0" applyProtection="0">
      <alignment horizontal="right" vertical="center"/>
    </xf>
    <xf numFmtId="4" fontId="5" fillId="32" borderId="36" applyNumberFormat="0" applyProtection="0">
      <alignment horizontal="right" vertical="center"/>
    </xf>
    <xf numFmtId="4" fontId="5" fillId="32" borderId="36" applyNumberFormat="0" applyProtection="0">
      <alignment horizontal="right" vertical="center"/>
    </xf>
    <xf numFmtId="4" fontId="96" fillId="59" borderId="36" applyNumberFormat="0" applyProtection="0">
      <alignment horizontal="right" vertical="center"/>
    </xf>
    <xf numFmtId="4" fontId="96" fillId="59" borderId="36" applyNumberFormat="0" applyProtection="0">
      <alignment horizontal="right" vertical="center"/>
    </xf>
    <xf numFmtId="4" fontId="5" fillId="40" borderId="36" applyNumberFormat="0" applyProtection="0">
      <alignment horizontal="right" vertical="center"/>
    </xf>
    <xf numFmtId="4" fontId="5" fillId="40" borderId="36" applyNumberFormat="0" applyProtection="0">
      <alignment horizontal="right" vertical="center"/>
    </xf>
    <xf numFmtId="4" fontId="5" fillId="40" borderId="36" applyNumberFormat="0" applyProtection="0">
      <alignment horizontal="right" vertical="center"/>
    </xf>
    <xf numFmtId="4" fontId="5" fillId="40" borderId="36" applyNumberFormat="0" applyProtection="0">
      <alignment horizontal="right" vertical="center"/>
    </xf>
    <xf numFmtId="4" fontId="5" fillId="40" borderId="36" applyNumberFormat="0" applyProtection="0">
      <alignment horizontal="right" vertical="center"/>
    </xf>
    <xf numFmtId="4" fontId="96" fillId="60" borderId="36" applyNumberFormat="0" applyProtection="0">
      <alignment horizontal="right" vertical="center"/>
    </xf>
    <xf numFmtId="4" fontId="5" fillId="40" borderId="36" applyNumberFormat="0" applyProtection="0">
      <alignment horizontal="right" vertical="center"/>
    </xf>
    <xf numFmtId="4" fontId="5" fillId="40" borderId="36" applyNumberFormat="0" applyProtection="0">
      <alignment horizontal="right" vertical="center"/>
    </xf>
    <xf numFmtId="4" fontId="96" fillId="60" borderId="36" applyNumberFormat="0" applyProtection="0">
      <alignment horizontal="right" vertical="center"/>
    </xf>
    <xf numFmtId="4" fontId="96" fillId="60" borderId="36" applyNumberFormat="0" applyProtection="0">
      <alignment horizontal="right" vertical="center"/>
    </xf>
    <xf numFmtId="4" fontId="96" fillId="60" borderId="36" applyNumberFormat="0" applyProtection="0">
      <alignment horizontal="right" vertical="center"/>
    </xf>
    <xf numFmtId="4" fontId="96" fillId="60" borderId="36" applyNumberFormat="0" applyProtection="0">
      <alignment horizontal="right" vertical="center"/>
    </xf>
    <xf numFmtId="4" fontId="96" fillId="60" borderId="36" applyNumberFormat="0" applyProtection="0">
      <alignment horizontal="right" vertical="center"/>
    </xf>
    <xf numFmtId="4" fontId="96" fillId="60" borderId="36" applyNumberFormat="0" applyProtection="0">
      <alignment horizontal="right" vertical="center"/>
    </xf>
    <xf numFmtId="4" fontId="96" fillId="60" borderId="36" applyNumberFormat="0" applyProtection="0">
      <alignment horizontal="right" vertical="center"/>
    </xf>
    <xf numFmtId="4" fontId="96" fillId="60" borderId="36" applyNumberFormat="0" applyProtection="0">
      <alignment horizontal="right" vertical="center"/>
    </xf>
    <xf numFmtId="4" fontId="96" fillId="60" borderId="36" applyNumberFormat="0" applyProtection="0">
      <alignment horizontal="right" vertical="center"/>
    </xf>
    <xf numFmtId="4" fontId="96" fillId="60" borderId="36" applyNumberFormat="0" applyProtection="0">
      <alignment horizontal="right" vertical="center"/>
    </xf>
    <xf numFmtId="4" fontId="5" fillId="40" borderId="36" applyNumberFormat="0" applyProtection="0">
      <alignment horizontal="right" vertical="center"/>
    </xf>
    <xf numFmtId="4" fontId="5" fillId="40" borderId="36" applyNumberFormat="0" applyProtection="0">
      <alignment horizontal="right" vertical="center"/>
    </xf>
    <xf numFmtId="4" fontId="96" fillId="60" borderId="36" applyNumberFormat="0" applyProtection="0">
      <alignment horizontal="right" vertical="center"/>
    </xf>
    <xf numFmtId="4" fontId="5" fillId="40" borderId="36" applyNumberFormat="0" applyProtection="0">
      <alignment horizontal="right" vertical="center"/>
    </xf>
    <xf numFmtId="4" fontId="5" fillId="40" borderId="36" applyNumberFormat="0" applyProtection="0">
      <alignment horizontal="right" vertical="center"/>
    </xf>
    <xf numFmtId="4" fontId="96" fillId="60" borderId="36" applyNumberFormat="0" applyProtection="0">
      <alignment horizontal="right" vertical="center"/>
    </xf>
    <xf numFmtId="4" fontId="96" fillId="60" borderId="36" applyNumberFormat="0" applyProtection="0">
      <alignment horizontal="right" vertical="center"/>
    </xf>
    <xf numFmtId="4" fontId="5" fillId="38" borderId="36" applyNumberFormat="0" applyProtection="0">
      <alignment horizontal="right" vertical="center"/>
    </xf>
    <xf numFmtId="4" fontId="5" fillId="38" borderId="36" applyNumberFormat="0" applyProtection="0">
      <alignment horizontal="right" vertical="center"/>
    </xf>
    <xf numFmtId="4" fontId="5" fillId="38" borderId="36" applyNumberFormat="0" applyProtection="0">
      <alignment horizontal="right" vertical="center"/>
    </xf>
    <xf numFmtId="4" fontId="5" fillId="38" borderId="36" applyNumberFormat="0" applyProtection="0">
      <alignment horizontal="right" vertical="center"/>
    </xf>
    <xf numFmtId="4" fontId="5" fillId="38" borderId="36" applyNumberFormat="0" applyProtection="0">
      <alignment horizontal="right" vertical="center"/>
    </xf>
    <xf numFmtId="4" fontId="96" fillId="61" borderId="36" applyNumberFormat="0" applyProtection="0">
      <alignment horizontal="right" vertical="center"/>
    </xf>
    <xf numFmtId="4" fontId="5" fillId="38" borderId="36" applyNumberFormat="0" applyProtection="0">
      <alignment horizontal="right" vertical="center"/>
    </xf>
    <xf numFmtId="4" fontId="5" fillId="38" borderId="36" applyNumberFormat="0" applyProtection="0">
      <alignment horizontal="right" vertical="center"/>
    </xf>
    <xf numFmtId="4" fontId="96" fillId="61" borderId="36" applyNumberFormat="0" applyProtection="0">
      <alignment horizontal="right" vertical="center"/>
    </xf>
    <xf numFmtId="4" fontId="96" fillId="61" borderId="36" applyNumberFormat="0" applyProtection="0">
      <alignment horizontal="right" vertical="center"/>
    </xf>
    <xf numFmtId="4" fontId="96" fillId="61" borderId="36" applyNumberFormat="0" applyProtection="0">
      <alignment horizontal="right" vertical="center"/>
    </xf>
    <xf numFmtId="4" fontId="96" fillId="61" borderId="36" applyNumberFormat="0" applyProtection="0">
      <alignment horizontal="right" vertical="center"/>
    </xf>
    <xf numFmtId="4" fontId="96" fillId="61" borderId="36" applyNumberFormat="0" applyProtection="0">
      <alignment horizontal="right" vertical="center"/>
    </xf>
    <xf numFmtId="4" fontId="96" fillId="61" borderId="36" applyNumberFormat="0" applyProtection="0">
      <alignment horizontal="right" vertical="center"/>
    </xf>
    <xf numFmtId="4" fontId="96" fillId="61" borderId="36" applyNumberFormat="0" applyProtection="0">
      <alignment horizontal="right" vertical="center"/>
    </xf>
    <xf numFmtId="4" fontId="96" fillId="61" borderId="36" applyNumberFormat="0" applyProtection="0">
      <alignment horizontal="right" vertical="center"/>
    </xf>
    <xf numFmtId="4" fontId="96" fillId="61" borderId="36" applyNumberFormat="0" applyProtection="0">
      <alignment horizontal="right" vertical="center"/>
    </xf>
    <xf numFmtId="4" fontId="96" fillId="61" borderId="36" applyNumberFormat="0" applyProtection="0">
      <alignment horizontal="right" vertical="center"/>
    </xf>
    <xf numFmtId="4" fontId="5" fillId="38" borderId="36" applyNumberFormat="0" applyProtection="0">
      <alignment horizontal="right" vertical="center"/>
    </xf>
    <xf numFmtId="4" fontId="5" fillId="38" borderId="36" applyNumberFormat="0" applyProtection="0">
      <alignment horizontal="right" vertical="center"/>
    </xf>
    <xf numFmtId="4" fontId="96" fillId="61" borderId="36" applyNumberFormat="0" applyProtection="0">
      <alignment horizontal="right" vertical="center"/>
    </xf>
    <xf numFmtId="4" fontId="5" fillId="38" borderId="36" applyNumberFormat="0" applyProtection="0">
      <alignment horizontal="right" vertical="center"/>
    </xf>
    <xf numFmtId="4" fontId="5" fillId="38" borderId="36" applyNumberFormat="0" applyProtection="0">
      <alignment horizontal="right" vertical="center"/>
    </xf>
    <xf numFmtId="4" fontId="96" fillId="61" borderId="36" applyNumberFormat="0" applyProtection="0">
      <alignment horizontal="right" vertical="center"/>
    </xf>
    <xf numFmtId="4" fontId="96" fillId="61" borderId="36" applyNumberFormat="0" applyProtection="0">
      <alignment horizontal="right" vertical="center"/>
    </xf>
    <xf numFmtId="4" fontId="5" fillId="84" borderId="36" applyNumberFormat="0" applyProtection="0">
      <alignment horizontal="right" vertical="center"/>
    </xf>
    <xf numFmtId="4" fontId="5" fillId="84" borderId="36" applyNumberFormat="0" applyProtection="0">
      <alignment horizontal="right" vertical="center"/>
    </xf>
    <xf numFmtId="4" fontId="5" fillId="84" borderId="36" applyNumberFormat="0" applyProtection="0">
      <alignment horizontal="right" vertical="center"/>
    </xf>
    <xf numFmtId="4" fontId="5" fillId="84" borderId="36" applyNumberFormat="0" applyProtection="0">
      <alignment horizontal="right" vertical="center"/>
    </xf>
    <xf numFmtId="4" fontId="5" fillId="84" borderId="36" applyNumberFormat="0" applyProtection="0">
      <alignment horizontal="right" vertical="center"/>
    </xf>
    <xf numFmtId="4" fontId="96" fillId="62" borderId="36" applyNumberFormat="0" applyProtection="0">
      <alignment horizontal="right" vertical="center"/>
    </xf>
    <xf numFmtId="4" fontId="5" fillId="84" borderId="36" applyNumberFormat="0" applyProtection="0">
      <alignment horizontal="right" vertical="center"/>
    </xf>
    <xf numFmtId="4" fontId="5" fillId="84" borderId="36" applyNumberFormat="0" applyProtection="0">
      <alignment horizontal="right" vertical="center"/>
    </xf>
    <xf numFmtId="4" fontId="96" fillId="62" borderId="36" applyNumberFormat="0" applyProtection="0">
      <alignment horizontal="right" vertical="center"/>
    </xf>
    <xf numFmtId="4" fontId="96" fillId="62" borderId="36" applyNumberFormat="0" applyProtection="0">
      <alignment horizontal="right" vertical="center"/>
    </xf>
    <xf numFmtId="4" fontId="96" fillId="62" borderId="36" applyNumberFormat="0" applyProtection="0">
      <alignment horizontal="right" vertical="center"/>
    </xf>
    <xf numFmtId="4" fontId="96" fillId="62" borderId="36" applyNumberFormat="0" applyProtection="0">
      <alignment horizontal="right" vertical="center"/>
    </xf>
    <xf numFmtId="4" fontId="96" fillId="62" borderId="36" applyNumberFormat="0" applyProtection="0">
      <alignment horizontal="right" vertical="center"/>
    </xf>
    <xf numFmtId="4" fontId="96" fillId="62" borderId="36" applyNumberFormat="0" applyProtection="0">
      <alignment horizontal="right" vertical="center"/>
    </xf>
    <xf numFmtId="4" fontId="96" fillId="62" borderId="36" applyNumberFormat="0" applyProtection="0">
      <alignment horizontal="right" vertical="center"/>
    </xf>
    <xf numFmtId="4" fontId="96" fillId="62" borderId="36" applyNumberFormat="0" applyProtection="0">
      <alignment horizontal="right" vertical="center"/>
    </xf>
    <xf numFmtId="4" fontId="96" fillId="62" borderId="36" applyNumberFormat="0" applyProtection="0">
      <alignment horizontal="right" vertical="center"/>
    </xf>
    <xf numFmtId="4" fontId="96" fillId="62" borderId="36" applyNumberFormat="0" applyProtection="0">
      <alignment horizontal="right" vertical="center"/>
    </xf>
    <xf numFmtId="4" fontId="5" fillId="84" borderId="36" applyNumberFormat="0" applyProtection="0">
      <alignment horizontal="right" vertical="center"/>
    </xf>
    <xf numFmtId="4" fontId="5" fillId="84" borderId="36" applyNumberFormat="0" applyProtection="0">
      <alignment horizontal="right" vertical="center"/>
    </xf>
    <xf numFmtId="4" fontId="96" fillId="62" borderId="36" applyNumberFormat="0" applyProtection="0">
      <alignment horizontal="right" vertical="center"/>
    </xf>
    <xf numFmtId="4" fontId="5" fillId="84" borderId="36" applyNumberFormat="0" applyProtection="0">
      <alignment horizontal="right" vertical="center"/>
    </xf>
    <xf numFmtId="4" fontId="5" fillId="84" borderId="36" applyNumberFormat="0" applyProtection="0">
      <alignment horizontal="right" vertical="center"/>
    </xf>
    <xf numFmtId="4" fontId="96" fillId="62" borderId="36" applyNumberFormat="0" applyProtection="0">
      <alignment horizontal="right" vertical="center"/>
    </xf>
    <xf numFmtId="4" fontId="96" fillId="62" borderId="36" applyNumberFormat="0" applyProtection="0">
      <alignment horizontal="right" vertical="center"/>
    </xf>
    <xf numFmtId="4" fontId="5" fillId="22" borderId="36" applyNumberFormat="0" applyProtection="0">
      <alignment horizontal="right" vertical="center"/>
    </xf>
    <xf numFmtId="4" fontId="5" fillId="22" borderId="36" applyNumberFormat="0" applyProtection="0">
      <alignment horizontal="right" vertical="center"/>
    </xf>
    <xf numFmtId="4" fontId="5" fillId="22" borderId="36" applyNumberFormat="0" applyProtection="0">
      <alignment horizontal="right" vertical="center"/>
    </xf>
    <xf numFmtId="4" fontId="5" fillId="22" borderId="36" applyNumberFormat="0" applyProtection="0">
      <alignment horizontal="right" vertical="center"/>
    </xf>
    <xf numFmtId="4" fontId="5" fillId="22" borderId="36" applyNumberFormat="0" applyProtection="0">
      <alignment horizontal="right" vertical="center"/>
    </xf>
    <xf numFmtId="4" fontId="96" fillId="63" borderId="36" applyNumberFormat="0" applyProtection="0">
      <alignment horizontal="right" vertical="center"/>
    </xf>
    <xf numFmtId="4" fontId="5" fillId="22" borderId="36" applyNumberFormat="0" applyProtection="0">
      <alignment horizontal="right" vertical="center"/>
    </xf>
    <xf numFmtId="4" fontId="5" fillId="22" borderId="36" applyNumberFormat="0" applyProtection="0">
      <alignment horizontal="right" vertical="center"/>
    </xf>
    <xf numFmtId="4" fontId="96" fillId="63" borderId="36" applyNumberFormat="0" applyProtection="0">
      <alignment horizontal="right" vertical="center"/>
    </xf>
    <xf numFmtId="4" fontId="96" fillId="63" borderId="36" applyNumberFormat="0" applyProtection="0">
      <alignment horizontal="right" vertical="center"/>
    </xf>
    <xf numFmtId="4" fontId="96" fillId="63" borderId="36" applyNumberFormat="0" applyProtection="0">
      <alignment horizontal="right" vertical="center"/>
    </xf>
    <xf numFmtId="4" fontId="96" fillId="63" borderId="36" applyNumberFormat="0" applyProtection="0">
      <alignment horizontal="right" vertical="center"/>
    </xf>
    <xf numFmtId="4" fontId="96" fillId="63" borderId="36" applyNumberFormat="0" applyProtection="0">
      <alignment horizontal="right" vertical="center"/>
    </xf>
    <xf numFmtId="4" fontId="96" fillId="63" borderId="36" applyNumberFormat="0" applyProtection="0">
      <alignment horizontal="right" vertical="center"/>
    </xf>
    <xf numFmtId="4" fontId="96" fillId="63" borderId="36" applyNumberFormat="0" applyProtection="0">
      <alignment horizontal="right" vertical="center"/>
    </xf>
    <xf numFmtId="4" fontId="96" fillId="63" borderId="36" applyNumberFormat="0" applyProtection="0">
      <alignment horizontal="right" vertical="center"/>
    </xf>
    <xf numFmtId="4" fontId="96" fillId="63" borderId="36" applyNumberFormat="0" applyProtection="0">
      <alignment horizontal="right" vertical="center"/>
    </xf>
    <xf numFmtId="4" fontId="96" fillId="63" borderId="36" applyNumberFormat="0" applyProtection="0">
      <alignment horizontal="right" vertical="center"/>
    </xf>
    <xf numFmtId="4" fontId="5" fillId="22" borderId="36" applyNumberFormat="0" applyProtection="0">
      <alignment horizontal="right" vertical="center"/>
    </xf>
    <xf numFmtId="4" fontId="5" fillId="22" borderId="36" applyNumberFormat="0" applyProtection="0">
      <alignment horizontal="right" vertical="center"/>
    </xf>
    <xf numFmtId="4" fontId="96" fillId="63" borderId="36" applyNumberFormat="0" applyProtection="0">
      <alignment horizontal="right" vertical="center"/>
    </xf>
    <xf numFmtId="4" fontId="5" fillId="22" borderId="36" applyNumberFormat="0" applyProtection="0">
      <alignment horizontal="right" vertical="center"/>
    </xf>
    <xf numFmtId="4" fontId="5" fillId="22" borderId="36" applyNumberFormat="0" applyProtection="0">
      <alignment horizontal="right" vertical="center"/>
    </xf>
    <xf numFmtId="4" fontId="96" fillId="63" borderId="36" applyNumberFormat="0" applyProtection="0">
      <alignment horizontal="right" vertical="center"/>
    </xf>
    <xf numFmtId="4" fontId="96" fillId="63" borderId="36" applyNumberFormat="0" applyProtection="0">
      <alignment horizontal="right" vertical="center"/>
    </xf>
    <xf numFmtId="4" fontId="97" fillId="85" borderId="37" applyNumberFormat="0" applyProtection="0">
      <alignment horizontal="left" vertical="center" indent="1"/>
    </xf>
    <xf numFmtId="4" fontId="94" fillId="64" borderId="37" applyNumberFormat="0" applyProtection="0">
      <alignment horizontal="left" vertical="center" indent="1"/>
    </xf>
    <xf numFmtId="4" fontId="5" fillId="86" borderId="0" applyNumberFormat="0" applyProtection="0">
      <alignment horizontal="left" vertical="center" indent="1"/>
    </xf>
    <xf numFmtId="4" fontId="94" fillId="65" borderId="0" applyNumberFormat="0" applyProtection="0">
      <alignment horizontal="left" vertical="center" indent="1"/>
    </xf>
    <xf numFmtId="4" fontId="5" fillId="87" borderId="36" applyNumberFormat="0" applyProtection="0">
      <alignment horizontal="right" vertical="center"/>
    </xf>
    <xf numFmtId="4" fontId="5" fillId="87" borderId="36" applyNumberFormat="0" applyProtection="0">
      <alignment horizontal="right" vertical="center"/>
    </xf>
    <xf numFmtId="4" fontId="5" fillId="87" borderId="36" applyNumberFormat="0" applyProtection="0">
      <alignment horizontal="right" vertical="center"/>
    </xf>
    <xf numFmtId="4" fontId="5" fillId="87" borderId="36" applyNumberFormat="0" applyProtection="0">
      <alignment horizontal="right" vertical="center"/>
    </xf>
    <xf numFmtId="4" fontId="5" fillId="87" borderId="36" applyNumberFormat="0" applyProtection="0">
      <alignment horizontal="right" vertical="center"/>
    </xf>
    <xf numFmtId="4" fontId="96" fillId="65" borderId="36" applyNumberFormat="0" applyProtection="0">
      <alignment horizontal="right" vertical="center"/>
    </xf>
    <xf numFmtId="4" fontId="5" fillId="87" borderId="36" applyNumberFormat="0" applyProtection="0">
      <alignment horizontal="right" vertical="center"/>
    </xf>
    <xf numFmtId="4" fontId="5" fillId="87" borderId="36" applyNumberFormat="0" applyProtection="0">
      <alignment horizontal="right" vertical="center"/>
    </xf>
    <xf numFmtId="4" fontId="96" fillId="65" borderId="36" applyNumberFormat="0" applyProtection="0">
      <alignment horizontal="right" vertical="center"/>
    </xf>
    <xf numFmtId="4" fontId="96" fillId="65" borderId="36" applyNumberFormat="0" applyProtection="0">
      <alignment horizontal="right" vertical="center"/>
    </xf>
    <xf numFmtId="4" fontId="96" fillId="65" borderId="36" applyNumberFormat="0" applyProtection="0">
      <alignment horizontal="right" vertical="center"/>
    </xf>
    <xf numFmtId="4" fontId="96" fillId="65" borderId="36" applyNumberFormat="0" applyProtection="0">
      <alignment horizontal="right" vertical="center"/>
    </xf>
    <xf numFmtId="4" fontId="96" fillId="65" borderId="36" applyNumberFormat="0" applyProtection="0">
      <alignment horizontal="right" vertical="center"/>
    </xf>
    <xf numFmtId="4" fontId="96" fillId="65" borderId="36" applyNumberFormat="0" applyProtection="0">
      <alignment horizontal="right" vertical="center"/>
    </xf>
    <xf numFmtId="4" fontId="96" fillId="65" borderId="36" applyNumberFormat="0" applyProtection="0">
      <alignment horizontal="right" vertical="center"/>
    </xf>
    <xf numFmtId="4" fontId="96" fillId="65" borderId="36" applyNumberFormat="0" applyProtection="0">
      <alignment horizontal="right" vertical="center"/>
    </xf>
    <xf numFmtId="4" fontId="96" fillId="65" borderId="36" applyNumberFormat="0" applyProtection="0">
      <alignment horizontal="right" vertical="center"/>
    </xf>
    <xf numFmtId="4" fontId="96" fillId="65" borderId="36" applyNumberFormat="0" applyProtection="0">
      <alignment horizontal="right" vertical="center"/>
    </xf>
    <xf numFmtId="4" fontId="5" fillId="87" borderId="36" applyNumberFormat="0" applyProtection="0">
      <alignment horizontal="right" vertical="center"/>
    </xf>
    <xf numFmtId="4" fontId="5" fillId="87" borderId="36" applyNumberFormat="0" applyProtection="0">
      <alignment horizontal="right" vertical="center"/>
    </xf>
    <xf numFmtId="4" fontId="96" fillId="65" borderId="36" applyNumberFormat="0" applyProtection="0">
      <alignment horizontal="right" vertical="center"/>
    </xf>
    <xf numFmtId="4" fontId="5" fillId="87" borderId="36" applyNumberFormat="0" applyProtection="0">
      <alignment horizontal="right" vertical="center"/>
    </xf>
    <xf numFmtId="4" fontId="5" fillId="87" borderId="36" applyNumberFormat="0" applyProtection="0">
      <alignment horizontal="right" vertical="center"/>
    </xf>
    <xf numFmtId="4" fontId="96" fillId="65" borderId="36" applyNumberFormat="0" applyProtection="0">
      <alignment horizontal="right" vertical="center"/>
    </xf>
    <xf numFmtId="4" fontId="96" fillId="65" borderId="36" applyNumberFormat="0" applyProtection="0">
      <alignment horizontal="right" vertical="center"/>
    </xf>
    <xf numFmtId="4" fontId="5" fillId="86" borderId="0" applyNumberFormat="0" applyProtection="0">
      <alignment horizontal="left" vertical="center" indent="1"/>
    </xf>
    <xf numFmtId="4" fontId="5" fillId="65" borderId="0" applyNumberFormat="0" applyProtection="0">
      <alignment horizontal="left" vertical="center" indent="1"/>
    </xf>
    <xf numFmtId="4" fontId="5" fillId="49" borderId="0" applyNumberFormat="0" applyProtection="0">
      <alignment horizontal="left" vertical="center" indent="1"/>
    </xf>
    <xf numFmtId="4" fontId="5" fillId="55" borderId="0" applyNumberFormat="0" applyProtection="0">
      <alignment horizontal="left" vertical="center" indent="1"/>
    </xf>
    <xf numFmtId="0" fontId="4" fillId="55" borderId="36" applyNumberFormat="0" applyProtection="0">
      <alignment horizontal="left" vertical="center" indent="1"/>
    </xf>
    <xf numFmtId="0" fontId="4" fillId="55" borderId="36" applyNumberFormat="0" applyProtection="0">
      <alignment horizontal="left" vertical="center" indent="1"/>
    </xf>
    <xf numFmtId="0" fontId="4" fillId="55" borderId="36" applyNumberFormat="0" applyProtection="0">
      <alignment horizontal="left" vertical="center" indent="1"/>
    </xf>
    <xf numFmtId="0" fontId="4" fillId="55" borderId="36" applyNumberFormat="0" applyProtection="0">
      <alignment horizontal="left" vertical="center" indent="1"/>
    </xf>
    <xf numFmtId="0" fontId="4" fillId="55" borderId="36" applyNumberFormat="0" applyProtection="0">
      <alignment horizontal="left" vertical="center" indent="1"/>
    </xf>
    <xf numFmtId="0" fontId="4" fillId="55" borderId="36" applyNumberFormat="0" applyProtection="0">
      <alignment horizontal="left" vertical="center" indent="1"/>
    </xf>
    <xf numFmtId="0" fontId="4" fillId="55" borderId="36" applyNumberFormat="0" applyProtection="0">
      <alignment horizontal="left" vertical="center" indent="1"/>
    </xf>
    <xf numFmtId="0" fontId="4" fillId="55" borderId="36" applyNumberFormat="0" applyProtection="0">
      <alignment horizontal="left" vertical="center" indent="1"/>
    </xf>
    <xf numFmtId="0" fontId="4" fillId="55" borderId="36" applyNumberFormat="0" applyProtection="0">
      <alignment horizontal="left" vertical="center" indent="1"/>
    </xf>
    <xf numFmtId="0" fontId="4" fillId="55" borderId="36" applyNumberFormat="0" applyProtection="0">
      <alignment horizontal="left" vertical="center" indent="1"/>
    </xf>
    <xf numFmtId="0" fontId="4" fillId="55" borderId="36" applyNumberFormat="0" applyProtection="0">
      <alignment horizontal="left" vertical="center" indent="1"/>
    </xf>
    <xf numFmtId="0" fontId="4" fillId="55" borderId="36" applyNumberFormat="0" applyProtection="0">
      <alignment horizontal="left" vertical="center" indent="1"/>
    </xf>
    <xf numFmtId="0" fontId="4" fillId="55" borderId="36" applyNumberFormat="0" applyProtection="0">
      <alignment horizontal="left" vertical="center" indent="1"/>
    </xf>
    <xf numFmtId="0" fontId="4" fillId="55" borderId="36" applyNumberFormat="0" applyProtection="0">
      <alignment horizontal="left" vertical="center" indent="1"/>
    </xf>
    <xf numFmtId="0" fontId="4" fillId="55" borderId="36" applyNumberFormat="0" applyProtection="0">
      <alignment horizontal="left" vertical="center" indent="1"/>
    </xf>
    <xf numFmtId="0" fontId="4" fillId="55" borderId="36" applyNumberFormat="0" applyProtection="0">
      <alignment horizontal="left" vertical="center" indent="1"/>
    </xf>
    <xf numFmtId="0" fontId="4" fillId="55" borderId="36" applyNumberFormat="0" applyProtection="0">
      <alignment horizontal="left" vertical="center" indent="1"/>
    </xf>
    <xf numFmtId="0" fontId="4" fillId="55" borderId="36" applyNumberFormat="0" applyProtection="0">
      <alignment horizontal="left" vertical="center" indent="1"/>
    </xf>
    <xf numFmtId="0" fontId="4" fillId="55" borderId="36" applyNumberFormat="0" applyProtection="0">
      <alignment horizontal="left" vertical="center" indent="1"/>
    </xf>
    <xf numFmtId="0" fontId="4" fillId="55" borderId="36" applyNumberFormat="0" applyProtection="0">
      <alignment horizontal="left" vertical="center" indent="1"/>
    </xf>
    <xf numFmtId="0" fontId="4" fillId="55" borderId="36" applyNumberFormat="0" applyProtection="0">
      <alignment horizontal="left" vertical="center" indent="1"/>
    </xf>
    <xf numFmtId="0" fontId="4" fillId="55" borderId="36" applyNumberFormat="0" applyProtection="0">
      <alignment horizontal="left" vertical="center" indent="1"/>
    </xf>
    <xf numFmtId="0" fontId="4" fillId="55" borderId="36" applyNumberFormat="0" applyProtection="0">
      <alignment horizontal="left" vertical="top" indent="1"/>
    </xf>
    <xf numFmtId="0" fontId="4" fillId="55" borderId="36" applyNumberFormat="0" applyProtection="0">
      <alignment horizontal="left" vertical="top" indent="1"/>
    </xf>
    <xf numFmtId="0" fontId="4" fillId="55" borderId="36" applyNumberFormat="0" applyProtection="0">
      <alignment horizontal="left" vertical="top" indent="1"/>
    </xf>
    <xf numFmtId="0" fontId="4" fillId="55" borderId="36" applyNumberFormat="0" applyProtection="0">
      <alignment horizontal="left" vertical="top" indent="1"/>
    </xf>
    <xf numFmtId="0" fontId="4" fillId="55" borderId="36" applyNumberFormat="0" applyProtection="0">
      <alignment horizontal="left" vertical="top" indent="1"/>
    </xf>
    <xf numFmtId="0" fontId="4" fillId="55" borderId="36" applyNumberFormat="0" applyProtection="0">
      <alignment horizontal="left" vertical="top" indent="1"/>
    </xf>
    <xf numFmtId="0" fontId="4" fillId="55" borderId="36" applyNumberFormat="0" applyProtection="0">
      <alignment horizontal="left" vertical="top" indent="1"/>
    </xf>
    <xf numFmtId="0" fontId="4" fillId="55" borderId="36" applyNumberFormat="0" applyProtection="0">
      <alignment horizontal="left" vertical="top" indent="1"/>
    </xf>
    <xf numFmtId="0" fontId="4" fillId="55" borderId="36" applyNumberFormat="0" applyProtection="0">
      <alignment horizontal="left" vertical="top" indent="1"/>
    </xf>
    <xf numFmtId="0" fontId="4" fillId="55" borderId="36" applyNumberFormat="0" applyProtection="0">
      <alignment horizontal="left" vertical="top" indent="1"/>
    </xf>
    <xf numFmtId="0" fontId="4" fillId="55" borderId="36" applyNumberFormat="0" applyProtection="0">
      <alignment horizontal="left" vertical="top" indent="1"/>
    </xf>
    <xf numFmtId="0" fontId="4" fillId="55" borderId="36" applyNumberFormat="0" applyProtection="0">
      <alignment horizontal="left" vertical="top" indent="1"/>
    </xf>
    <xf numFmtId="0" fontId="4" fillId="55" borderId="36" applyNumberFormat="0" applyProtection="0">
      <alignment horizontal="left" vertical="top" indent="1"/>
    </xf>
    <xf numFmtId="0" fontId="4" fillId="55" borderId="36" applyNumberFormat="0" applyProtection="0">
      <alignment horizontal="left" vertical="top" indent="1"/>
    </xf>
    <xf numFmtId="0" fontId="4" fillId="55" borderId="36" applyNumberFormat="0" applyProtection="0">
      <alignment horizontal="left" vertical="top" indent="1"/>
    </xf>
    <xf numFmtId="0" fontId="4" fillId="55" borderId="36" applyNumberFormat="0" applyProtection="0">
      <alignment horizontal="left" vertical="top" indent="1"/>
    </xf>
    <xf numFmtId="0" fontId="4" fillId="55" borderId="36" applyNumberFormat="0" applyProtection="0">
      <alignment horizontal="left" vertical="top" indent="1"/>
    </xf>
    <xf numFmtId="0" fontId="4" fillId="55" borderId="36" applyNumberFormat="0" applyProtection="0">
      <alignment horizontal="left" vertical="top" indent="1"/>
    </xf>
    <xf numFmtId="0" fontId="4" fillId="55" borderId="36" applyNumberFormat="0" applyProtection="0">
      <alignment horizontal="left" vertical="top" indent="1"/>
    </xf>
    <xf numFmtId="0" fontId="4" fillId="55" borderId="36" applyNumberFormat="0" applyProtection="0">
      <alignment horizontal="left" vertical="top" indent="1"/>
    </xf>
    <xf numFmtId="0" fontId="4" fillId="55" borderId="36" applyNumberFormat="0" applyProtection="0">
      <alignment horizontal="left" vertical="top" indent="1"/>
    </xf>
    <xf numFmtId="0" fontId="4" fillId="55" borderId="36" applyNumberFormat="0" applyProtection="0">
      <alignment horizontal="left" vertical="top" indent="1"/>
    </xf>
    <xf numFmtId="0" fontId="4" fillId="49" borderId="36" applyNumberFormat="0" applyProtection="0">
      <alignment horizontal="left" vertical="center" indent="1"/>
    </xf>
    <xf numFmtId="0" fontId="4" fillId="49" borderId="36" applyNumberFormat="0" applyProtection="0">
      <alignment horizontal="left" vertical="center" indent="1"/>
    </xf>
    <xf numFmtId="0" fontId="4" fillId="49" borderId="36" applyNumberFormat="0" applyProtection="0">
      <alignment horizontal="left" vertical="center" indent="1"/>
    </xf>
    <xf numFmtId="0" fontId="4" fillId="49" borderId="36" applyNumberFormat="0" applyProtection="0">
      <alignment horizontal="left" vertical="center" indent="1"/>
    </xf>
    <xf numFmtId="0" fontId="4" fillId="49" borderId="36" applyNumberFormat="0" applyProtection="0">
      <alignment horizontal="left" vertical="center" indent="1"/>
    </xf>
    <xf numFmtId="0" fontId="4" fillId="49" borderId="36" applyNumberFormat="0" applyProtection="0">
      <alignment horizontal="left" vertical="center" indent="1"/>
    </xf>
    <xf numFmtId="0" fontId="4" fillId="49" borderId="36" applyNumberFormat="0" applyProtection="0">
      <alignment horizontal="left" vertical="center" indent="1"/>
    </xf>
    <xf numFmtId="0" fontId="4" fillId="49" borderId="36" applyNumberFormat="0" applyProtection="0">
      <alignment horizontal="left" vertical="center" indent="1"/>
    </xf>
    <xf numFmtId="0" fontId="4" fillId="49" borderId="36" applyNumberFormat="0" applyProtection="0">
      <alignment horizontal="left" vertical="center" indent="1"/>
    </xf>
    <xf numFmtId="0" fontId="4" fillId="49" borderId="36" applyNumberFormat="0" applyProtection="0">
      <alignment horizontal="left" vertical="center" indent="1"/>
    </xf>
    <xf numFmtId="0" fontId="4" fillId="49" borderId="36" applyNumberFormat="0" applyProtection="0">
      <alignment horizontal="left" vertical="center" indent="1"/>
    </xf>
    <xf numFmtId="0" fontId="4" fillId="49" borderId="36" applyNumberFormat="0" applyProtection="0">
      <alignment horizontal="left" vertical="center" indent="1"/>
    </xf>
    <xf numFmtId="0" fontId="4" fillId="49" borderId="36" applyNumberFormat="0" applyProtection="0">
      <alignment horizontal="left" vertical="center" indent="1"/>
    </xf>
    <xf numFmtId="0" fontId="4" fillId="49" borderId="36" applyNumberFormat="0" applyProtection="0">
      <alignment horizontal="left" vertical="center" indent="1"/>
    </xf>
    <xf numFmtId="0" fontId="4" fillId="49" borderId="36" applyNumberFormat="0" applyProtection="0">
      <alignment horizontal="left" vertical="center" indent="1"/>
    </xf>
    <xf numFmtId="0" fontId="4" fillId="49" borderId="36" applyNumberFormat="0" applyProtection="0">
      <alignment horizontal="left" vertical="center" indent="1"/>
    </xf>
    <xf numFmtId="0" fontId="4" fillId="49" borderId="36" applyNumberFormat="0" applyProtection="0">
      <alignment horizontal="left" vertical="center" indent="1"/>
    </xf>
    <xf numFmtId="0" fontId="4" fillId="49" borderId="36" applyNumberFormat="0" applyProtection="0">
      <alignment horizontal="left" vertical="center" indent="1"/>
    </xf>
    <xf numFmtId="0" fontId="4" fillId="49" borderId="36" applyNumberFormat="0" applyProtection="0">
      <alignment horizontal="left" vertical="center" indent="1"/>
    </xf>
    <xf numFmtId="0" fontId="4" fillId="49" borderId="36" applyNumberFormat="0" applyProtection="0">
      <alignment horizontal="left" vertical="center" indent="1"/>
    </xf>
    <xf numFmtId="0" fontId="4" fillId="49" borderId="36" applyNumberFormat="0" applyProtection="0">
      <alignment horizontal="left" vertical="center" indent="1"/>
    </xf>
    <xf numFmtId="0" fontId="4" fillId="49" borderId="36" applyNumberFormat="0" applyProtection="0">
      <alignment horizontal="left" vertical="center" indent="1"/>
    </xf>
    <xf numFmtId="0" fontId="4" fillId="49" borderId="36" applyNumberFormat="0" applyProtection="0">
      <alignment horizontal="left" vertical="top" indent="1"/>
    </xf>
    <xf numFmtId="0" fontId="4" fillId="49" borderId="36" applyNumberFormat="0" applyProtection="0">
      <alignment horizontal="left" vertical="top" indent="1"/>
    </xf>
    <xf numFmtId="0" fontId="4" fillId="49" borderId="36" applyNumberFormat="0" applyProtection="0">
      <alignment horizontal="left" vertical="top" indent="1"/>
    </xf>
    <xf numFmtId="0" fontId="4" fillId="49" borderId="36" applyNumberFormat="0" applyProtection="0">
      <alignment horizontal="left" vertical="top" indent="1"/>
    </xf>
    <xf numFmtId="0" fontId="4" fillId="49" borderId="36" applyNumberFormat="0" applyProtection="0">
      <alignment horizontal="left" vertical="top" indent="1"/>
    </xf>
    <xf numFmtId="0" fontId="4" fillId="49" borderId="36" applyNumberFormat="0" applyProtection="0">
      <alignment horizontal="left" vertical="top" indent="1"/>
    </xf>
    <xf numFmtId="0" fontId="4" fillId="49" borderId="36" applyNumberFormat="0" applyProtection="0">
      <alignment horizontal="left" vertical="top" indent="1"/>
    </xf>
    <xf numFmtId="0" fontId="4" fillId="49" borderId="36" applyNumberFormat="0" applyProtection="0">
      <alignment horizontal="left" vertical="top" indent="1"/>
    </xf>
    <xf numFmtId="0" fontId="4" fillId="49" borderId="36" applyNumberFormat="0" applyProtection="0">
      <alignment horizontal="left" vertical="top" indent="1"/>
    </xf>
    <xf numFmtId="0" fontId="4" fillId="49" borderId="36" applyNumberFormat="0" applyProtection="0">
      <alignment horizontal="left" vertical="top" indent="1"/>
    </xf>
    <xf numFmtId="0" fontId="4" fillId="49" borderId="36" applyNumberFormat="0" applyProtection="0">
      <alignment horizontal="left" vertical="top" indent="1"/>
    </xf>
    <xf numFmtId="0" fontId="4" fillId="49" borderId="36" applyNumberFormat="0" applyProtection="0">
      <alignment horizontal="left" vertical="top" indent="1"/>
    </xf>
    <xf numFmtId="0" fontId="4" fillId="49" borderId="36" applyNumberFormat="0" applyProtection="0">
      <alignment horizontal="left" vertical="top" indent="1"/>
    </xf>
    <xf numFmtId="0" fontId="4" fillId="49" borderId="36" applyNumberFormat="0" applyProtection="0">
      <alignment horizontal="left" vertical="top" indent="1"/>
    </xf>
    <xf numFmtId="0" fontId="4" fillId="49" borderId="36" applyNumberFormat="0" applyProtection="0">
      <alignment horizontal="left" vertical="top" indent="1"/>
    </xf>
    <xf numFmtId="0" fontId="4" fillId="49" borderId="36" applyNumberFormat="0" applyProtection="0">
      <alignment horizontal="left" vertical="top" indent="1"/>
    </xf>
    <xf numFmtId="0" fontId="4" fillId="49" borderId="36" applyNumberFormat="0" applyProtection="0">
      <alignment horizontal="left" vertical="top" indent="1"/>
    </xf>
    <xf numFmtId="0" fontId="4" fillId="49" borderId="36" applyNumberFormat="0" applyProtection="0">
      <alignment horizontal="left" vertical="top" indent="1"/>
    </xf>
    <xf numFmtId="0" fontId="4" fillId="49" borderId="36" applyNumberFormat="0" applyProtection="0">
      <alignment horizontal="left" vertical="top" indent="1"/>
    </xf>
    <xf numFmtId="0" fontId="4" fillId="49" borderId="36" applyNumberFormat="0" applyProtection="0">
      <alignment horizontal="left" vertical="top" indent="1"/>
    </xf>
    <xf numFmtId="0" fontId="4" fillId="49" borderId="36" applyNumberFormat="0" applyProtection="0">
      <alignment horizontal="left" vertical="top" indent="1"/>
    </xf>
    <xf numFmtId="0" fontId="4" fillId="49" borderId="36" applyNumberFormat="0" applyProtection="0">
      <alignment horizontal="left" vertical="top" indent="1"/>
    </xf>
    <xf numFmtId="0" fontId="4" fillId="65" borderId="36" applyNumberFormat="0" applyProtection="0">
      <alignment horizontal="left" vertical="center" indent="1"/>
    </xf>
    <xf numFmtId="0" fontId="4" fillId="65" borderId="36" applyNumberFormat="0" applyProtection="0">
      <alignment horizontal="left" vertical="center" indent="1"/>
    </xf>
    <xf numFmtId="0" fontId="4" fillId="65" borderId="36" applyNumberFormat="0" applyProtection="0">
      <alignment horizontal="left" vertical="center" indent="1"/>
    </xf>
    <xf numFmtId="0" fontId="4" fillId="65" borderId="36" applyNumberFormat="0" applyProtection="0">
      <alignment horizontal="left" vertical="center" indent="1"/>
    </xf>
    <xf numFmtId="0" fontId="4" fillId="65" borderId="36" applyNumberFormat="0" applyProtection="0">
      <alignment horizontal="left" vertical="center" indent="1"/>
    </xf>
    <xf numFmtId="0" fontId="4" fillId="65" borderId="36" applyNumberFormat="0" applyProtection="0">
      <alignment horizontal="left" vertical="center" indent="1"/>
    </xf>
    <xf numFmtId="0" fontId="4" fillId="65" borderId="36" applyNumberFormat="0" applyProtection="0">
      <alignment horizontal="left" vertical="center" indent="1"/>
    </xf>
    <xf numFmtId="0" fontId="4" fillId="65" borderId="36" applyNumberFormat="0" applyProtection="0">
      <alignment horizontal="left" vertical="center" indent="1"/>
    </xf>
    <xf numFmtId="0" fontId="4" fillId="65" borderId="36" applyNumberFormat="0" applyProtection="0">
      <alignment horizontal="left" vertical="center" indent="1"/>
    </xf>
    <xf numFmtId="0" fontId="4" fillId="65" borderId="36" applyNumberFormat="0" applyProtection="0">
      <alignment horizontal="left" vertical="center" indent="1"/>
    </xf>
    <xf numFmtId="0" fontId="4" fillId="65" borderId="36" applyNumberFormat="0" applyProtection="0">
      <alignment horizontal="left" vertical="center" indent="1"/>
    </xf>
    <xf numFmtId="0" fontId="4" fillId="65" borderId="36" applyNumberFormat="0" applyProtection="0">
      <alignment horizontal="left" vertical="center" indent="1"/>
    </xf>
    <xf numFmtId="0" fontId="4" fillId="65" borderId="36" applyNumberFormat="0" applyProtection="0">
      <alignment horizontal="left" vertical="center" indent="1"/>
    </xf>
    <xf numFmtId="0" fontId="4" fillId="65" borderId="36" applyNumberFormat="0" applyProtection="0">
      <alignment horizontal="left" vertical="center" indent="1"/>
    </xf>
    <xf numFmtId="0" fontId="4" fillId="65" borderId="36" applyNumberFormat="0" applyProtection="0">
      <alignment horizontal="left" vertical="center" indent="1"/>
    </xf>
    <xf numFmtId="0" fontId="4" fillId="65" borderId="36" applyNumberFormat="0" applyProtection="0">
      <alignment horizontal="left" vertical="center" indent="1"/>
    </xf>
    <xf numFmtId="0" fontId="4" fillId="65" borderId="36" applyNumberFormat="0" applyProtection="0">
      <alignment horizontal="left" vertical="center" indent="1"/>
    </xf>
    <xf numFmtId="0" fontId="4" fillId="65" borderId="36" applyNumberFormat="0" applyProtection="0">
      <alignment horizontal="left" vertical="center" indent="1"/>
    </xf>
    <xf numFmtId="0" fontId="4" fillId="65" borderId="36" applyNumberFormat="0" applyProtection="0">
      <alignment horizontal="left" vertical="center" indent="1"/>
    </xf>
    <xf numFmtId="0" fontId="4" fillId="65" borderId="36" applyNumberFormat="0" applyProtection="0">
      <alignment horizontal="left" vertical="center" indent="1"/>
    </xf>
    <xf numFmtId="0" fontId="4" fillId="65" borderId="36" applyNumberFormat="0" applyProtection="0">
      <alignment horizontal="left" vertical="center" indent="1"/>
    </xf>
    <xf numFmtId="0" fontId="4" fillId="65" borderId="36" applyNumberFormat="0" applyProtection="0">
      <alignment horizontal="left" vertical="center" indent="1"/>
    </xf>
    <xf numFmtId="0" fontId="4" fillId="65" borderId="36" applyNumberFormat="0" applyProtection="0">
      <alignment horizontal="left" vertical="top" indent="1"/>
    </xf>
    <xf numFmtId="0" fontId="4" fillId="65" borderId="36" applyNumberFormat="0" applyProtection="0">
      <alignment horizontal="left" vertical="top" indent="1"/>
    </xf>
    <xf numFmtId="0" fontId="4" fillId="65" borderId="36" applyNumberFormat="0" applyProtection="0">
      <alignment horizontal="left" vertical="top" indent="1"/>
    </xf>
    <xf numFmtId="0" fontId="4" fillId="65" borderId="36" applyNumberFormat="0" applyProtection="0">
      <alignment horizontal="left" vertical="top" indent="1"/>
    </xf>
    <xf numFmtId="0" fontId="4" fillId="65" borderId="36" applyNumberFormat="0" applyProtection="0">
      <alignment horizontal="left" vertical="top" indent="1"/>
    </xf>
    <xf numFmtId="0" fontId="4" fillId="65" borderId="36" applyNumberFormat="0" applyProtection="0">
      <alignment horizontal="left" vertical="top" indent="1"/>
    </xf>
    <xf numFmtId="0" fontId="4" fillId="65" borderId="36" applyNumberFormat="0" applyProtection="0">
      <alignment horizontal="left" vertical="top" indent="1"/>
    </xf>
    <xf numFmtId="0" fontId="4" fillId="65" borderId="36" applyNumberFormat="0" applyProtection="0">
      <alignment horizontal="left" vertical="top" indent="1"/>
    </xf>
    <xf numFmtId="0" fontId="4" fillId="65" borderId="36" applyNumberFormat="0" applyProtection="0">
      <alignment horizontal="left" vertical="top" indent="1"/>
    </xf>
    <xf numFmtId="0" fontId="4" fillId="65" borderId="36" applyNumberFormat="0" applyProtection="0">
      <alignment horizontal="left" vertical="top" indent="1"/>
    </xf>
    <xf numFmtId="0" fontId="4" fillId="65" borderId="36" applyNumberFormat="0" applyProtection="0">
      <alignment horizontal="left" vertical="top" indent="1"/>
    </xf>
    <xf numFmtId="0" fontId="4" fillId="65" borderId="36" applyNumberFormat="0" applyProtection="0">
      <alignment horizontal="left" vertical="top" indent="1"/>
    </xf>
    <xf numFmtId="0" fontId="4" fillId="65" borderId="36" applyNumberFormat="0" applyProtection="0">
      <alignment horizontal="left" vertical="top" indent="1"/>
    </xf>
    <xf numFmtId="0" fontId="4" fillId="65" borderId="36" applyNumberFormat="0" applyProtection="0">
      <alignment horizontal="left" vertical="top" indent="1"/>
    </xf>
    <xf numFmtId="0" fontId="4" fillId="65" borderId="36" applyNumberFormat="0" applyProtection="0">
      <alignment horizontal="left" vertical="top" indent="1"/>
    </xf>
    <xf numFmtId="0" fontId="4" fillId="65" borderId="36" applyNumberFormat="0" applyProtection="0">
      <alignment horizontal="left" vertical="top" indent="1"/>
    </xf>
    <xf numFmtId="0" fontId="4" fillId="65" borderId="36" applyNumberFormat="0" applyProtection="0">
      <alignment horizontal="left" vertical="top" indent="1"/>
    </xf>
    <xf numFmtId="0" fontId="4" fillId="65" borderId="36" applyNumberFormat="0" applyProtection="0">
      <alignment horizontal="left" vertical="top" indent="1"/>
    </xf>
    <xf numFmtId="0" fontId="4" fillId="65" borderId="36" applyNumberFormat="0" applyProtection="0">
      <alignment horizontal="left" vertical="top" indent="1"/>
    </xf>
    <xf numFmtId="0" fontId="4" fillId="65" borderId="36" applyNumberFormat="0" applyProtection="0">
      <alignment horizontal="left" vertical="top" indent="1"/>
    </xf>
    <xf numFmtId="0" fontId="4" fillId="65" borderId="36" applyNumberFormat="0" applyProtection="0">
      <alignment horizontal="left" vertical="top" indent="1"/>
    </xf>
    <xf numFmtId="0" fontId="4" fillId="65" borderId="36" applyNumberFormat="0" applyProtection="0">
      <alignment horizontal="left" vertical="top" indent="1"/>
    </xf>
    <xf numFmtId="0" fontId="4" fillId="66" borderId="36" applyNumberFormat="0" applyProtection="0">
      <alignment horizontal="left" vertical="center" indent="1"/>
    </xf>
    <xf numFmtId="0" fontId="4" fillId="66" borderId="36" applyNumberFormat="0" applyProtection="0">
      <alignment horizontal="left" vertical="center" indent="1"/>
    </xf>
    <xf numFmtId="0" fontId="4" fillId="66" borderId="36" applyNumberFormat="0" applyProtection="0">
      <alignment horizontal="left" vertical="center" indent="1"/>
    </xf>
    <xf numFmtId="0" fontId="4" fillId="66" borderId="36" applyNumberFormat="0" applyProtection="0">
      <alignment horizontal="left" vertical="center" indent="1"/>
    </xf>
    <xf numFmtId="0" fontId="4" fillId="66" borderId="36" applyNumberFormat="0" applyProtection="0">
      <alignment horizontal="left" vertical="center" indent="1"/>
    </xf>
    <xf numFmtId="0" fontId="4" fillId="66" borderId="36" applyNumberFormat="0" applyProtection="0">
      <alignment horizontal="left" vertical="center" indent="1"/>
    </xf>
    <xf numFmtId="0" fontId="4" fillId="66" borderId="36" applyNumberFormat="0" applyProtection="0">
      <alignment horizontal="left" vertical="center" indent="1"/>
    </xf>
    <xf numFmtId="0" fontId="4" fillId="66" borderId="36" applyNumberFormat="0" applyProtection="0">
      <alignment horizontal="left" vertical="center" indent="1"/>
    </xf>
    <xf numFmtId="0" fontId="4" fillId="66" borderId="36" applyNumberFormat="0" applyProtection="0">
      <alignment horizontal="left" vertical="center" indent="1"/>
    </xf>
    <xf numFmtId="0" fontId="4" fillId="66" borderId="36" applyNumberFormat="0" applyProtection="0">
      <alignment horizontal="left" vertical="center" indent="1"/>
    </xf>
    <xf numFmtId="0" fontId="4" fillId="66" borderId="36" applyNumberFormat="0" applyProtection="0">
      <alignment horizontal="left" vertical="center" indent="1"/>
    </xf>
    <xf numFmtId="0" fontId="4" fillId="66" borderId="36" applyNumberFormat="0" applyProtection="0">
      <alignment horizontal="left" vertical="center" indent="1"/>
    </xf>
    <xf numFmtId="0" fontId="4" fillId="66" borderId="36" applyNumberFormat="0" applyProtection="0">
      <alignment horizontal="left" vertical="center" indent="1"/>
    </xf>
    <xf numFmtId="0" fontId="4" fillId="66" borderId="36" applyNumberFormat="0" applyProtection="0">
      <alignment horizontal="left" vertical="center" indent="1"/>
    </xf>
    <xf numFmtId="0" fontId="4" fillId="66" borderId="36" applyNumberFormat="0" applyProtection="0">
      <alignment horizontal="left" vertical="center" indent="1"/>
    </xf>
    <xf numFmtId="0" fontId="4" fillId="66" borderId="36" applyNumberFormat="0" applyProtection="0">
      <alignment horizontal="left" vertical="center" indent="1"/>
    </xf>
    <xf numFmtId="0" fontId="4" fillId="66" borderId="36" applyNumberFormat="0" applyProtection="0">
      <alignment horizontal="left" vertical="center" indent="1"/>
    </xf>
    <xf numFmtId="0" fontId="4" fillId="66" borderId="36" applyNumberFormat="0" applyProtection="0">
      <alignment horizontal="left" vertical="center" indent="1"/>
    </xf>
    <xf numFmtId="0" fontId="4" fillId="66" borderId="36" applyNumberFormat="0" applyProtection="0">
      <alignment horizontal="left" vertical="center" indent="1"/>
    </xf>
    <xf numFmtId="0" fontId="4" fillId="66" borderId="36" applyNumberFormat="0" applyProtection="0">
      <alignment horizontal="left" vertical="center" indent="1"/>
    </xf>
    <xf numFmtId="0" fontId="4" fillId="66" borderId="36" applyNumberFormat="0" applyProtection="0">
      <alignment horizontal="left" vertical="center" indent="1"/>
    </xf>
    <xf numFmtId="0" fontId="4" fillId="66" borderId="36" applyNumberFormat="0" applyProtection="0">
      <alignment horizontal="left" vertical="center" indent="1"/>
    </xf>
    <xf numFmtId="0" fontId="4" fillId="66" borderId="36" applyNumberFormat="0" applyProtection="0">
      <alignment horizontal="left" vertical="top" indent="1"/>
    </xf>
    <xf numFmtId="0" fontId="4" fillId="66" borderId="36" applyNumberFormat="0" applyProtection="0">
      <alignment horizontal="left" vertical="top" indent="1"/>
    </xf>
    <xf numFmtId="0" fontId="4" fillId="66" borderId="36" applyNumberFormat="0" applyProtection="0">
      <alignment horizontal="left" vertical="top" indent="1"/>
    </xf>
    <xf numFmtId="0" fontId="4" fillId="66" borderId="36" applyNumberFormat="0" applyProtection="0">
      <alignment horizontal="left" vertical="top" indent="1"/>
    </xf>
    <xf numFmtId="0" fontId="4" fillId="66" borderId="36" applyNumberFormat="0" applyProtection="0">
      <alignment horizontal="left" vertical="top" indent="1"/>
    </xf>
    <xf numFmtId="0" fontId="4" fillId="66" borderId="36" applyNumberFormat="0" applyProtection="0">
      <alignment horizontal="left" vertical="top" indent="1"/>
    </xf>
    <xf numFmtId="0" fontId="4" fillId="66" borderId="36" applyNumberFormat="0" applyProtection="0">
      <alignment horizontal="left" vertical="top" indent="1"/>
    </xf>
    <xf numFmtId="0" fontId="4" fillId="66" borderId="36" applyNumberFormat="0" applyProtection="0">
      <alignment horizontal="left" vertical="top" indent="1"/>
    </xf>
    <xf numFmtId="0" fontId="4" fillId="66" borderId="36" applyNumberFormat="0" applyProtection="0">
      <alignment horizontal="left" vertical="top" indent="1"/>
    </xf>
    <xf numFmtId="0" fontId="4" fillId="66" borderId="36" applyNumberFormat="0" applyProtection="0">
      <alignment horizontal="left" vertical="top" indent="1"/>
    </xf>
    <xf numFmtId="0" fontId="4" fillId="66" borderId="36" applyNumberFormat="0" applyProtection="0">
      <alignment horizontal="left" vertical="top" indent="1"/>
    </xf>
    <xf numFmtId="0" fontId="4" fillId="66" borderId="36" applyNumberFormat="0" applyProtection="0">
      <alignment horizontal="left" vertical="top" indent="1"/>
    </xf>
    <xf numFmtId="0" fontId="4" fillId="66" borderId="36" applyNumberFormat="0" applyProtection="0">
      <alignment horizontal="left" vertical="top" indent="1"/>
    </xf>
    <xf numFmtId="0" fontId="4" fillId="66" borderId="36" applyNumberFormat="0" applyProtection="0">
      <alignment horizontal="left" vertical="top" indent="1"/>
    </xf>
    <xf numFmtId="0" fontId="4" fillId="66" borderId="36" applyNumberFormat="0" applyProtection="0">
      <alignment horizontal="left" vertical="top" indent="1"/>
    </xf>
    <xf numFmtId="0" fontId="4" fillId="66" borderId="36" applyNumberFormat="0" applyProtection="0">
      <alignment horizontal="left" vertical="top" indent="1"/>
    </xf>
    <xf numFmtId="0" fontId="4" fillId="66" borderId="36" applyNumberFormat="0" applyProtection="0">
      <alignment horizontal="left" vertical="top" indent="1"/>
    </xf>
    <xf numFmtId="0" fontId="4" fillId="66" borderId="36" applyNumberFormat="0" applyProtection="0">
      <alignment horizontal="left" vertical="top" indent="1"/>
    </xf>
    <xf numFmtId="0" fontId="4" fillId="66" borderId="36" applyNumberFormat="0" applyProtection="0">
      <alignment horizontal="left" vertical="top" indent="1"/>
    </xf>
    <xf numFmtId="0" fontId="4" fillId="66" borderId="36" applyNumberFormat="0" applyProtection="0">
      <alignment horizontal="left" vertical="top" indent="1"/>
    </xf>
    <xf numFmtId="0" fontId="4" fillId="66" borderId="36" applyNumberFormat="0" applyProtection="0">
      <alignment horizontal="left" vertical="top" indent="1"/>
    </xf>
    <xf numFmtId="0" fontId="4" fillId="66" borderId="36" applyNumberFormat="0" applyProtection="0">
      <alignment horizontal="left" vertical="top" indent="1"/>
    </xf>
    <xf numFmtId="4" fontId="5" fillId="48" borderId="36" applyNumberFormat="0" applyProtection="0">
      <alignment vertical="center"/>
    </xf>
    <xf numFmtId="4" fontId="5" fillId="48" borderId="36" applyNumberFormat="0" applyProtection="0">
      <alignment vertical="center"/>
    </xf>
    <xf numFmtId="4" fontId="5" fillId="48" borderId="36" applyNumberFormat="0" applyProtection="0">
      <alignment vertical="center"/>
    </xf>
    <xf numFmtId="4" fontId="5" fillId="48" borderId="36" applyNumberFormat="0" applyProtection="0">
      <alignment vertical="center"/>
    </xf>
    <xf numFmtId="4" fontId="5" fillId="48" borderId="36" applyNumberFormat="0" applyProtection="0">
      <alignment vertical="center"/>
    </xf>
    <xf numFmtId="4" fontId="96" fillId="66" borderId="36" applyNumberFormat="0" applyProtection="0">
      <alignment vertical="center"/>
    </xf>
    <xf numFmtId="4" fontId="5" fillId="48" borderId="36" applyNumberFormat="0" applyProtection="0">
      <alignment vertical="center"/>
    </xf>
    <xf numFmtId="4" fontId="5" fillId="48" borderId="36" applyNumberFormat="0" applyProtection="0">
      <alignment vertical="center"/>
    </xf>
    <xf numFmtId="4" fontId="96" fillId="66" borderId="36" applyNumberFormat="0" applyProtection="0">
      <alignment vertical="center"/>
    </xf>
    <xf numFmtId="4" fontId="96" fillId="66" borderId="36" applyNumberFormat="0" applyProtection="0">
      <alignment vertical="center"/>
    </xf>
    <xf numFmtId="4" fontId="96" fillId="66" borderId="36" applyNumberFormat="0" applyProtection="0">
      <alignment vertical="center"/>
    </xf>
    <xf numFmtId="4" fontId="96" fillId="66" borderId="36" applyNumberFormat="0" applyProtection="0">
      <alignment vertical="center"/>
    </xf>
    <xf numFmtId="4" fontId="96" fillId="66" borderId="36" applyNumberFormat="0" applyProtection="0">
      <alignment vertical="center"/>
    </xf>
    <xf numFmtId="4" fontId="96" fillId="66" borderId="36" applyNumberFormat="0" applyProtection="0">
      <alignment vertical="center"/>
    </xf>
    <xf numFmtId="4" fontId="96" fillId="66" borderId="36" applyNumberFormat="0" applyProtection="0">
      <alignment vertical="center"/>
    </xf>
    <xf numFmtId="4" fontId="96" fillId="66" borderId="36" applyNumberFormat="0" applyProtection="0">
      <alignment vertical="center"/>
    </xf>
    <xf numFmtId="4" fontId="96" fillId="66" borderId="36" applyNumberFormat="0" applyProtection="0">
      <alignment vertical="center"/>
    </xf>
    <xf numFmtId="4" fontId="96" fillId="66" borderId="36" applyNumberFormat="0" applyProtection="0">
      <alignment vertical="center"/>
    </xf>
    <xf numFmtId="4" fontId="5" fillId="48" borderId="36" applyNumberFormat="0" applyProtection="0">
      <alignment vertical="center"/>
    </xf>
    <xf numFmtId="4" fontId="5" fillId="48" borderId="36" applyNumberFormat="0" applyProtection="0">
      <alignment vertical="center"/>
    </xf>
    <xf numFmtId="4" fontId="96" fillId="66" borderId="36" applyNumberFormat="0" applyProtection="0">
      <alignment vertical="center"/>
    </xf>
    <xf numFmtId="4" fontId="5" fillId="48" borderId="36" applyNumberFormat="0" applyProtection="0">
      <alignment vertical="center"/>
    </xf>
    <xf numFmtId="4" fontId="5" fillId="48" borderId="36" applyNumberFormat="0" applyProtection="0">
      <alignment vertical="center"/>
    </xf>
    <xf numFmtId="4" fontId="96" fillId="66" borderId="36" applyNumberFormat="0" applyProtection="0">
      <alignment vertical="center"/>
    </xf>
    <xf numFmtId="4" fontId="96" fillId="66" borderId="36" applyNumberFormat="0" applyProtection="0">
      <alignment vertical="center"/>
    </xf>
    <xf numFmtId="4" fontId="161" fillId="48" borderId="36" applyNumberFormat="0" applyProtection="0">
      <alignment vertical="center"/>
    </xf>
    <xf numFmtId="4" fontId="161" fillId="48" borderId="36" applyNumberFormat="0" applyProtection="0">
      <alignment vertical="center"/>
    </xf>
    <xf numFmtId="4" fontId="161" fillId="48" borderId="36" applyNumberFormat="0" applyProtection="0">
      <alignment vertical="center"/>
    </xf>
    <xf numFmtId="4" fontId="161" fillId="48" borderId="36" applyNumberFormat="0" applyProtection="0">
      <alignment vertical="center"/>
    </xf>
    <xf numFmtId="4" fontId="161" fillId="48" borderId="36" applyNumberFormat="0" applyProtection="0">
      <alignment vertical="center"/>
    </xf>
    <xf numFmtId="4" fontId="98" fillId="66" borderId="36" applyNumberFormat="0" applyProtection="0">
      <alignment vertical="center"/>
    </xf>
    <xf numFmtId="4" fontId="161" fillId="48" borderId="36" applyNumberFormat="0" applyProtection="0">
      <alignment vertical="center"/>
    </xf>
    <xf numFmtId="4" fontId="161" fillId="48" borderId="36" applyNumberFormat="0" applyProtection="0">
      <alignment vertical="center"/>
    </xf>
    <xf numFmtId="4" fontId="98" fillId="66" borderId="36" applyNumberFormat="0" applyProtection="0">
      <alignment vertical="center"/>
    </xf>
    <xf numFmtId="4" fontId="98" fillId="66" borderId="36" applyNumberFormat="0" applyProtection="0">
      <alignment vertical="center"/>
    </xf>
    <xf numFmtId="4" fontId="98" fillId="66" borderId="36" applyNumberFormat="0" applyProtection="0">
      <alignment vertical="center"/>
    </xf>
    <xf numFmtId="4" fontId="98" fillId="66" borderId="36" applyNumberFormat="0" applyProtection="0">
      <alignment vertical="center"/>
    </xf>
    <xf numFmtId="4" fontId="98" fillId="66" borderId="36" applyNumberFormat="0" applyProtection="0">
      <alignment vertical="center"/>
    </xf>
    <xf numFmtId="4" fontId="98" fillId="66" borderId="36" applyNumberFormat="0" applyProtection="0">
      <alignment vertical="center"/>
    </xf>
    <xf numFmtId="4" fontId="98" fillId="66" borderId="36" applyNumberFormat="0" applyProtection="0">
      <alignment vertical="center"/>
    </xf>
    <xf numFmtId="4" fontId="98" fillId="66" borderId="36" applyNumberFormat="0" applyProtection="0">
      <alignment vertical="center"/>
    </xf>
    <xf numFmtId="4" fontId="98" fillId="66" borderId="36" applyNumberFormat="0" applyProtection="0">
      <alignment vertical="center"/>
    </xf>
    <xf numFmtId="4" fontId="98" fillId="66" borderId="36" applyNumberFormat="0" applyProtection="0">
      <alignment vertical="center"/>
    </xf>
    <xf numFmtId="4" fontId="161" fillId="48" borderId="36" applyNumberFormat="0" applyProtection="0">
      <alignment vertical="center"/>
    </xf>
    <xf numFmtId="4" fontId="161" fillId="48" borderId="36" applyNumberFormat="0" applyProtection="0">
      <alignment vertical="center"/>
    </xf>
    <xf numFmtId="4" fontId="98" fillId="66" borderId="36" applyNumberFormat="0" applyProtection="0">
      <alignment vertical="center"/>
    </xf>
    <xf numFmtId="4" fontId="161" fillId="48" borderId="36" applyNumberFormat="0" applyProtection="0">
      <alignment vertical="center"/>
    </xf>
    <xf numFmtId="4" fontId="161" fillId="48" borderId="36" applyNumberFormat="0" applyProtection="0">
      <alignment vertical="center"/>
    </xf>
    <xf numFmtId="4" fontId="98" fillId="66" borderId="36" applyNumberFormat="0" applyProtection="0">
      <alignment vertical="center"/>
    </xf>
    <xf numFmtId="4" fontId="98" fillId="66" borderId="36" applyNumberFormat="0" applyProtection="0">
      <alignment vertical="center"/>
    </xf>
    <xf numFmtId="4" fontId="5" fillId="48" borderId="36" applyNumberFormat="0" applyProtection="0">
      <alignment horizontal="left" vertical="center" indent="1"/>
    </xf>
    <xf numFmtId="4" fontId="5" fillId="48" borderId="36" applyNumberFormat="0" applyProtection="0">
      <alignment horizontal="left" vertical="center" indent="1"/>
    </xf>
    <xf numFmtId="4" fontId="5" fillId="48" borderId="36" applyNumberFormat="0" applyProtection="0">
      <alignment horizontal="left" vertical="center" indent="1"/>
    </xf>
    <xf numFmtId="4" fontId="5" fillId="48" borderId="36" applyNumberFormat="0" applyProtection="0">
      <alignment horizontal="left" vertical="center" indent="1"/>
    </xf>
    <xf numFmtId="4" fontId="5" fillId="48" borderId="36" applyNumberFormat="0" applyProtection="0">
      <alignment horizontal="left" vertical="center" indent="1"/>
    </xf>
    <xf numFmtId="4" fontId="94" fillId="65" borderId="38" applyNumberFormat="0" applyProtection="0">
      <alignment horizontal="left" vertical="center" indent="1"/>
    </xf>
    <xf numFmtId="4" fontId="5" fillId="48" borderId="36" applyNumberFormat="0" applyProtection="0">
      <alignment horizontal="left" vertical="center" indent="1"/>
    </xf>
    <xf numFmtId="4" fontId="5" fillId="48" borderId="36" applyNumberFormat="0" applyProtection="0">
      <alignment horizontal="left" vertical="center" indent="1"/>
    </xf>
    <xf numFmtId="4" fontId="94" fillId="65" borderId="38" applyNumberFormat="0" applyProtection="0">
      <alignment horizontal="left" vertical="center" indent="1"/>
    </xf>
    <xf numFmtId="4" fontId="94" fillId="65" borderId="38" applyNumberFormat="0" applyProtection="0">
      <alignment horizontal="left" vertical="center" indent="1"/>
    </xf>
    <xf numFmtId="4" fontId="94" fillId="65" borderId="38" applyNumberFormat="0" applyProtection="0">
      <alignment horizontal="left" vertical="center" indent="1"/>
    </xf>
    <xf numFmtId="4" fontId="94" fillId="65" borderId="38" applyNumberFormat="0" applyProtection="0">
      <alignment horizontal="left" vertical="center" indent="1"/>
    </xf>
    <xf numFmtId="4" fontId="94" fillId="65" borderId="38" applyNumberFormat="0" applyProtection="0">
      <alignment horizontal="left" vertical="center" indent="1"/>
    </xf>
    <xf numFmtId="4" fontId="94" fillId="65" borderId="38" applyNumberFormat="0" applyProtection="0">
      <alignment horizontal="left" vertical="center" indent="1"/>
    </xf>
    <xf numFmtId="4" fontId="94" fillId="65" borderId="38" applyNumberFormat="0" applyProtection="0">
      <alignment horizontal="left" vertical="center" indent="1"/>
    </xf>
    <xf numFmtId="4" fontId="94" fillId="65" borderId="38" applyNumberFormat="0" applyProtection="0">
      <alignment horizontal="left" vertical="center" indent="1"/>
    </xf>
    <xf numFmtId="4" fontId="94" fillId="65" borderId="38" applyNumberFormat="0" applyProtection="0">
      <alignment horizontal="left" vertical="center" indent="1"/>
    </xf>
    <xf numFmtId="4" fontId="94" fillId="65" borderId="38" applyNumberFormat="0" applyProtection="0">
      <alignment horizontal="left" vertical="center" indent="1"/>
    </xf>
    <xf numFmtId="4" fontId="5" fillId="48" borderId="36" applyNumberFormat="0" applyProtection="0">
      <alignment horizontal="left" vertical="center" indent="1"/>
    </xf>
    <xf numFmtId="4" fontId="5" fillId="48" borderId="36" applyNumberFormat="0" applyProtection="0">
      <alignment horizontal="left" vertical="center" indent="1"/>
    </xf>
    <xf numFmtId="4" fontId="94" fillId="65" borderId="38" applyNumberFormat="0" applyProtection="0">
      <alignment horizontal="left" vertical="center" indent="1"/>
    </xf>
    <xf numFmtId="4" fontId="5" fillId="48" borderId="36" applyNumberFormat="0" applyProtection="0">
      <alignment horizontal="left" vertical="center" indent="1"/>
    </xf>
    <xf numFmtId="4" fontId="5" fillId="48" borderId="36" applyNumberFormat="0" applyProtection="0">
      <alignment horizontal="left" vertical="center" indent="1"/>
    </xf>
    <xf numFmtId="4" fontId="94" fillId="65" borderId="38" applyNumberFormat="0" applyProtection="0">
      <alignment horizontal="left" vertical="center" indent="1"/>
    </xf>
    <xf numFmtId="4" fontId="94" fillId="65" borderId="38" applyNumberFormat="0" applyProtection="0">
      <alignment horizontal="left" vertical="center" indent="1"/>
    </xf>
    <xf numFmtId="0" fontId="5" fillId="48" borderId="36" applyNumberFormat="0" applyProtection="0">
      <alignment horizontal="left" vertical="top" indent="1"/>
    </xf>
    <xf numFmtId="0" fontId="5" fillId="48" borderId="36" applyNumberFormat="0" applyProtection="0">
      <alignment horizontal="left" vertical="top" indent="1"/>
    </xf>
    <xf numFmtId="0" fontId="5" fillId="48" borderId="36" applyNumberFormat="0" applyProtection="0">
      <alignment horizontal="left" vertical="top" indent="1"/>
    </xf>
    <xf numFmtId="0" fontId="5" fillId="48" borderId="36" applyNumberFormat="0" applyProtection="0">
      <alignment horizontal="left" vertical="top" indent="1"/>
    </xf>
    <xf numFmtId="0" fontId="5" fillId="48" borderId="36" applyNumberFormat="0" applyProtection="0">
      <alignment horizontal="left" vertical="top" indent="1"/>
    </xf>
    <xf numFmtId="0" fontId="5" fillId="48" borderId="36" applyNumberFormat="0" applyProtection="0">
      <alignment horizontal="left" vertical="top" indent="1"/>
    </xf>
    <xf numFmtId="0" fontId="5" fillId="48" borderId="36" applyNumberFormat="0" applyProtection="0">
      <alignment horizontal="left" vertical="top" indent="1"/>
    </xf>
    <xf numFmtId="0" fontId="5" fillId="48" borderId="36" applyNumberFormat="0" applyProtection="0">
      <alignment horizontal="left" vertical="top" indent="1"/>
    </xf>
    <xf numFmtId="0" fontId="5" fillId="48" borderId="36" applyNumberFormat="0" applyProtection="0">
      <alignment horizontal="left" vertical="top" indent="1"/>
    </xf>
    <xf numFmtId="0" fontId="5" fillId="48" borderId="36" applyNumberFormat="0" applyProtection="0">
      <alignment horizontal="left" vertical="top" indent="1"/>
    </xf>
    <xf numFmtId="0" fontId="5" fillId="48" borderId="36" applyNumberFormat="0" applyProtection="0">
      <alignment horizontal="left" vertical="top" indent="1"/>
    </xf>
    <xf numFmtId="0" fontId="5" fillId="48" borderId="36" applyNumberFormat="0" applyProtection="0">
      <alignment horizontal="left" vertical="top" indent="1"/>
    </xf>
    <xf numFmtId="0" fontId="5" fillId="48" borderId="36" applyNumberFormat="0" applyProtection="0">
      <alignment horizontal="left" vertical="top" indent="1"/>
    </xf>
    <xf numFmtId="0" fontId="5" fillId="48" borderId="36" applyNumberFormat="0" applyProtection="0">
      <alignment horizontal="left" vertical="top" indent="1"/>
    </xf>
    <xf numFmtId="0" fontId="5" fillId="48" borderId="36" applyNumberFormat="0" applyProtection="0">
      <alignment horizontal="left" vertical="top" indent="1"/>
    </xf>
    <xf numFmtId="0" fontId="5" fillId="48" borderId="36" applyNumberFormat="0" applyProtection="0">
      <alignment horizontal="left" vertical="top" indent="1"/>
    </xf>
    <xf numFmtId="0" fontId="5" fillId="48" borderId="36" applyNumberFormat="0" applyProtection="0">
      <alignment horizontal="left" vertical="top" indent="1"/>
    </xf>
    <xf numFmtId="0" fontId="5" fillId="48" borderId="36" applyNumberFormat="0" applyProtection="0">
      <alignment horizontal="left" vertical="top" indent="1"/>
    </xf>
    <xf numFmtId="0" fontId="5" fillId="48" borderId="36" applyNumberFormat="0" applyProtection="0">
      <alignment horizontal="left" vertical="top" indent="1"/>
    </xf>
    <xf numFmtId="0" fontId="5" fillId="48" borderId="36" applyNumberFormat="0" applyProtection="0">
      <alignment horizontal="left" vertical="top" indent="1"/>
    </xf>
    <xf numFmtId="0" fontId="5" fillId="48" borderId="36" applyNumberFormat="0" applyProtection="0">
      <alignment horizontal="left" vertical="top" indent="1"/>
    </xf>
    <xf numFmtId="0" fontId="5" fillId="48" borderId="36" applyNumberFormat="0" applyProtection="0">
      <alignment horizontal="left" vertical="top" indent="1"/>
    </xf>
    <xf numFmtId="4" fontId="5" fillId="86" borderId="36" applyNumberFormat="0" applyProtection="0">
      <alignment horizontal="right" vertical="center"/>
    </xf>
    <xf numFmtId="4" fontId="5" fillId="86" borderId="36" applyNumberFormat="0" applyProtection="0">
      <alignment horizontal="right" vertical="center"/>
    </xf>
    <xf numFmtId="4" fontId="5" fillId="86" borderId="36" applyNumberFormat="0" applyProtection="0">
      <alignment horizontal="right" vertical="center"/>
    </xf>
    <xf numFmtId="4" fontId="5" fillId="86" borderId="36" applyNumberFormat="0" applyProtection="0">
      <alignment horizontal="right" vertical="center"/>
    </xf>
    <xf numFmtId="4" fontId="5" fillId="86" borderId="36" applyNumberFormat="0" applyProtection="0">
      <alignment horizontal="right" vertical="center"/>
    </xf>
    <xf numFmtId="4" fontId="96" fillId="66" borderId="36" applyNumberFormat="0" applyProtection="0">
      <alignment horizontal="right" vertical="center"/>
    </xf>
    <xf numFmtId="4" fontId="5" fillId="86" borderId="36" applyNumberFormat="0" applyProtection="0">
      <alignment horizontal="right" vertical="center"/>
    </xf>
    <xf numFmtId="4" fontId="5" fillId="86" borderId="36" applyNumberFormat="0" applyProtection="0">
      <alignment horizontal="right" vertical="center"/>
    </xf>
    <xf numFmtId="4" fontId="96" fillId="66" borderId="36" applyNumberFormat="0" applyProtection="0">
      <alignment horizontal="right" vertical="center"/>
    </xf>
    <xf numFmtId="4" fontId="96" fillId="66" borderId="36" applyNumberFormat="0" applyProtection="0">
      <alignment horizontal="right" vertical="center"/>
    </xf>
    <xf numFmtId="4" fontId="96" fillId="66" borderId="36" applyNumberFormat="0" applyProtection="0">
      <alignment horizontal="right" vertical="center"/>
    </xf>
    <xf numFmtId="4" fontId="96" fillId="66" borderId="36" applyNumberFormat="0" applyProtection="0">
      <alignment horizontal="right" vertical="center"/>
    </xf>
    <xf numFmtId="4" fontId="96" fillId="66" borderId="36" applyNumberFormat="0" applyProtection="0">
      <alignment horizontal="right" vertical="center"/>
    </xf>
    <xf numFmtId="4" fontId="96" fillId="66" borderId="36" applyNumberFormat="0" applyProtection="0">
      <alignment horizontal="right" vertical="center"/>
    </xf>
    <xf numFmtId="4" fontId="96" fillId="66" borderId="36" applyNumberFormat="0" applyProtection="0">
      <alignment horizontal="right" vertical="center"/>
    </xf>
    <xf numFmtId="4" fontId="96" fillId="66" borderId="36" applyNumberFormat="0" applyProtection="0">
      <alignment horizontal="right" vertical="center"/>
    </xf>
    <xf numFmtId="4" fontId="96" fillId="66" borderId="36" applyNumberFormat="0" applyProtection="0">
      <alignment horizontal="right" vertical="center"/>
    </xf>
    <xf numFmtId="4" fontId="96" fillId="66" borderId="36" applyNumberFormat="0" applyProtection="0">
      <alignment horizontal="right" vertical="center"/>
    </xf>
    <xf numFmtId="4" fontId="5" fillId="86" borderId="36" applyNumberFormat="0" applyProtection="0">
      <alignment horizontal="right" vertical="center"/>
    </xf>
    <xf numFmtId="4" fontId="5" fillId="86" borderId="36" applyNumberFormat="0" applyProtection="0">
      <alignment horizontal="right" vertical="center"/>
    </xf>
    <xf numFmtId="4" fontId="96" fillId="66" borderId="36" applyNumberFormat="0" applyProtection="0">
      <alignment horizontal="right" vertical="center"/>
    </xf>
    <xf numFmtId="4" fontId="5" fillId="86" borderId="36" applyNumberFormat="0" applyProtection="0">
      <alignment horizontal="right" vertical="center"/>
    </xf>
    <xf numFmtId="4" fontId="5" fillId="86" borderId="36" applyNumberFormat="0" applyProtection="0">
      <alignment horizontal="right" vertical="center"/>
    </xf>
    <xf numFmtId="4" fontId="96" fillId="66" borderId="36" applyNumberFormat="0" applyProtection="0">
      <alignment horizontal="right" vertical="center"/>
    </xf>
    <xf numFmtId="4" fontId="96" fillId="66" borderId="36" applyNumberFormat="0" applyProtection="0">
      <alignment horizontal="right" vertical="center"/>
    </xf>
    <xf numFmtId="4" fontId="161" fillId="86" borderId="36" applyNumberFormat="0" applyProtection="0">
      <alignment horizontal="right" vertical="center"/>
    </xf>
    <xf numFmtId="4" fontId="161" fillId="86" borderId="36" applyNumberFormat="0" applyProtection="0">
      <alignment horizontal="right" vertical="center"/>
    </xf>
    <xf numFmtId="4" fontId="161" fillId="86" borderId="36" applyNumberFormat="0" applyProtection="0">
      <alignment horizontal="right" vertical="center"/>
    </xf>
    <xf numFmtId="4" fontId="161" fillId="86" borderId="36" applyNumberFormat="0" applyProtection="0">
      <alignment horizontal="right" vertical="center"/>
    </xf>
    <xf numFmtId="4" fontId="161" fillId="86" borderId="36" applyNumberFormat="0" applyProtection="0">
      <alignment horizontal="right" vertical="center"/>
    </xf>
    <xf numFmtId="4" fontId="98" fillId="66" borderId="36" applyNumberFormat="0" applyProtection="0">
      <alignment horizontal="right" vertical="center"/>
    </xf>
    <xf numFmtId="4" fontId="161" fillId="86" borderId="36" applyNumberFormat="0" applyProtection="0">
      <alignment horizontal="right" vertical="center"/>
    </xf>
    <xf numFmtId="4" fontId="161" fillId="86" borderId="36" applyNumberFormat="0" applyProtection="0">
      <alignment horizontal="right" vertical="center"/>
    </xf>
    <xf numFmtId="4" fontId="98" fillId="66" borderId="36" applyNumberFormat="0" applyProtection="0">
      <alignment horizontal="right" vertical="center"/>
    </xf>
    <xf numFmtId="4" fontId="98" fillId="66" borderId="36" applyNumberFormat="0" applyProtection="0">
      <alignment horizontal="right" vertical="center"/>
    </xf>
    <xf numFmtId="4" fontId="98" fillId="66" borderId="36" applyNumberFormat="0" applyProtection="0">
      <alignment horizontal="right" vertical="center"/>
    </xf>
    <xf numFmtId="4" fontId="98" fillId="66" borderId="36" applyNumberFormat="0" applyProtection="0">
      <alignment horizontal="right" vertical="center"/>
    </xf>
    <xf numFmtId="4" fontId="98" fillId="66" borderId="36" applyNumberFormat="0" applyProtection="0">
      <alignment horizontal="right" vertical="center"/>
    </xf>
    <xf numFmtId="4" fontId="98" fillId="66" borderId="36" applyNumberFormat="0" applyProtection="0">
      <alignment horizontal="right" vertical="center"/>
    </xf>
    <xf numFmtId="4" fontId="98" fillId="66" borderId="36" applyNumberFormat="0" applyProtection="0">
      <alignment horizontal="right" vertical="center"/>
    </xf>
    <xf numFmtId="4" fontId="98" fillId="66" borderId="36" applyNumberFormat="0" applyProtection="0">
      <alignment horizontal="right" vertical="center"/>
    </xf>
    <xf numFmtId="4" fontId="98" fillId="66" borderId="36" applyNumberFormat="0" applyProtection="0">
      <alignment horizontal="right" vertical="center"/>
    </xf>
    <xf numFmtId="4" fontId="98" fillId="66" borderId="36" applyNumberFormat="0" applyProtection="0">
      <alignment horizontal="right" vertical="center"/>
    </xf>
    <xf numFmtId="4" fontId="161" fillId="86" borderId="36" applyNumberFormat="0" applyProtection="0">
      <alignment horizontal="right" vertical="center"/>
    </xf>
    <xf numFmtId="4" fontId="161" fillId="86" borderId="36" applyNumberFormat="0" applyProtection="0">
      <alignment horizontal="right" vertical="center"/>
    </xf>
    <xf numFmtId="4" fontId="98" fillId="66" borderId="36" applyNumberFormat="0" applyProtection="0">
      <alignment horizontal="right" vertical="center"/>
    </xf>
    <xf numFmtId="4" fontId="161" fillId="86" borderId="36" applyNumberFormat="0" applyProtection="0">
      <alignment horizontal="right" vertical="center"/>
    </xf>
    <xf numFmtId="4" fontId="161" fillId="86" borderId="36" applyNumberFormat="0" applyProtection="0">
      <alignment horizontal="right" vertical="center"/>
    </xf>
    <xf numFmtId="4" fontId="98" fillId="66" borderId="36" applyNumberFormat="0" applyProtection="0">
      <alignment horizontal="right" vertical="center"/>
    </xf>
    <xf numFmtId="4" fontId="98" fillId="66" borderId="36" applyNumberFormat="0" applyProtection="0">
      <alignment horizontal="right" vertical="center"/>
    </xf>
    <xf numFmtId="4" fontId="5" fillId="87" borderId="36" applyNumberFormat="0" applyProtection="0">
      <alignment horizontal="left" vertical="center" indent="1"/>
    </xf>
    <xf numFmtId="4" fontId="5" fillId="87" borderId="36" applyNumberFormat="0" applyProtection="0">
      <alignment horizontal="left" vertical="center" indent="1"/>
    </xf>
    <xf numFmtId="4" fontId="5" fillId="87" borderId="36" applyNumberFormat="0" applyProtection="0">
      <alignment horizontal="left" vertical="center" indent="1"/>
    </xf>
    <xf numFmtId="4" fontId="5" fillId="87" borderId="36" applyNumberFormat="0" applyProtection="0">
      <alignment horizontal="left" vertical="center" indent="1"/>
    </xf>
    <xf numFmtId="4" fontId="5" fillId="87" borderId="36" applyNumberFormat="0" applyProtection="0">
      <alignment horizontal="left" vertical="center" indent="1"/>
    </xf>
    <xf numFmtId="4" fontId="94" fillId="65" borderId="36" applyNumberFormat="0" applyProtection="0">
      <alignment horizontal="left" vertical="center" indent="1"/>
    </xf>
    <xf numFmtId="4" fontId="5" fillId="87" borderId="36" applyNumberFormat="0" applyProtection="0">
      <alignment horizontal="left" vertical="center" indent="1"/>
    </xf>
    <xf numFmtId="4" fontId="5" fillId="87" borderId="36" applyNumberFormat="0" applyProtection="0">
      <alignment horizontal="left" vertical="center" indent="1"/>
    </xf>
    <xf numFmtId="4" fontId="94" fillId="65" borderId="36" applyNumberFormat="0" applyProtection="0">
      <alignment horizontal="left" vertical="center" indent="1"/>
    </xf>
    <xf numFmtId="4" fontId="94" fillId="65" borderId="36" applyNumberFormat="0" applyProtection="0">
      <alignment horizontal="left" vertical="center" indent="1"/>
    </xf>
    <xf numFmtId="4" fontId="94" fillId="65" borderId="36" applyNumberFormat="0" applyProtection="0">
      <alignment horizontal="left" vertical="center" indent="1"/>
    </xf>
    <xf numFmtId="4" fontId="94" fillId="65" borderId="36" applyNumberFormat="0" applyProtection="0">
      <alignment horizontal="left" vertical="center" indent="1"/>
    </xf>
    <xf numFmtId="4" fontId="94" fillId="65" borderId="36" applyNumberFormat="0" applyProtection="0">
      <alignment horizontal="left" vertical="center" indent="1"/>
    </xf>
    <xf numFmtId="4" fontId="94" fillId="65" borderId="36" applyNumberFormat="0" applyProtection="0">
      <alignment horizontal="left" vertical="center" indent="1"/>
    </xf>
    <xf numFmtId="4" fontId="94" fillId="65" borderId="36" applyNumberFormat="0" applyProtection="0">
      <alignment horizontal="left" vertical="center" indent="1"/>
    </xf>
    <xf numFmtId="4" fontId="94" fillId="65" borderId="36" applyNumberFormat="0" applyProtection="0">
      <alignment horizontal="left" vertical="center" indent="1"/>
    </xf>
    <xf numFmtId="4" fontId="94" fillId="65" borderId="36" applyNumberFormat="0" applyProtection="0">
      <alignment horizontal="left" vertical="center" indent="1"/>
    </xf>
    <xf numFmtId="4" fontId="94" fillId="65" borderId="36" applyNumberFormat="0" applyProtection="0">
      <alignment horizontal="left" vertical="center" indent="1"/>
    </xf>
    <xf numFmtId="4" fontId="5" fillId="87" borderId="36" applyNumberFormat="0" applyProtection="0">
      <alignment horizontal="left" vertical="center" indent="1"/>
    </xf>
    <xf numFmtId="4" fontId="5" fillId="87" borderId="36" applyNumberFormat="0" applyProtection="0">
      <alignment horizontal="left" vertical="center" indent="1"/>
    </xf>
    <xf numFmtId="4" fontId="94" fillId="65" borderId="36" applyNumberFormat="0" applyProtection="0">
      <alignment horizontal="left" vertical="center" indent="1"/>
    </xf>
    <xf numFmtId="4" fontId="5" fillId="87" borderId="36" applyNumberFormat="0" applyProtection="0">
      <alignment horizontal="left" vertical="center" indent="1"/>
    </xf>
    <xf numFmtId="4" fontId="5" fillId="87" borderId="36" applyNumberFormat="0" applyProtection="0">
      <alignment horizontal="left" vertical="center" indent="1"/>
    </xf>
    <xf numFmtId="4" fontId="94" fillId="65" borderId="36" applyNumberFormat="0" applyProtection="0">
      <alignment horizontal="left" vertical="center" indent="1"/>
    </xf>
    <xf numFmtId="4" fontId="94" fillId="65" borderId="36" applyNumberFormat="0" applyProtection="0">
      <alignment horizontal="left" vertical="center" indent="1"/>
    </xf>
    <xf numFmtId="0" fontId="5" fillId="49" borderId="36" applyNumberFormat="0" applyProtection="0">
      <alignment horizontal="left" vertical="top" indent="1"/>
    </xf>
    <xf numFmtId="0" fontId="5" fillId="49" borderId="36" applyNumberFormat="0" applyProtection="0">
      <alignment horizontal="left" vertical="top" indent="1"/>
    </xf>
    <xf numFmtId="0" fontId="5" fillId="49" borderId="36" applyNumberFormat="0" applyProtection="0">
      <alignment horizontal="left" vertical="top" indent="1"/>
    </xf>
    <xf numFmtId="0" fontId="5" fillId="49" borderId="36" applyNumberFormat="0" applyProtection="0">
      <alignment horizontal="left" vertical="top" indent="1"/>
    </xf>
    <xf numFmtId="0" fontId="5" fillId="49" borderId="36" applyNumberFormat="0" applyProtection="0">
      <alignment horizontal="left" vertical="top" indent="1"/>
    </xf>
    <xf numFmtId="0" fontId="5" fillId="49" borderId="36" applyNumberFormat="0" applyProtection="0">
      <alignment horizontal="left" vertical="top" indent="1"/>
    </xf>
    <xf numFmtId="0" fontId="5" fillId="49" borderId="36" applyNumberFormat="0" applyProtection="0">
      <alignment horizontal="left" vertical="top" indent="1"/>
    </xf>
    <xf numFmtId="0" fontId="5" fillId="49" borderId="36" applyNumberFormat="0" applyProtection="0">
      <alignment horizontal="left" vertical="top" indent="1"/>
    </xf>
    <xf numFmtId="0" fontId="5" fillId="49" borderId="36" applyNumberFormat="0" applyProtection="0">
      <alignment horizontal="left" vertical="top" indent="1"/>
    </xf>
    <xf numFmtId="0" fontId="5" fillId="49" borderId="36" applyNumberFormat="0" applyProtection="0">
      <alignment horizontal="left" vertical="top" indent="1"/>
    </xf>
    <xf numFmtId="0" fontId="5" fillId="49" borderId="36" applyNumberFormat="0" applyProtection="0">
      <alignment horizontal="left" vertical="top" indent="1"/>
    </xf>
    <xf numFmtId="0" fontId="5" fillId="49" borderId="36" applyNumberFormat="0" applyProtection="0">
      <alignment horizontal="left" vertical="top" indent="1"/>
    </xf>
    <xf numFmtId="0" fontId="5" fillId="49" borderId="36" applyNumberFormat="0" applyProtection="0">
      <alignment horizontal="left" vertical="top" indent="1"/>
    </xf>
    <xf numFmtId="0" fontId="5" fillId="49" borderId="36" applyNumberFormat="0" applyProtection="0">
      <alignment horizontal="left" vertical="top" indent="1"/>
    </xf>
    <xf numFmtId="0" fontId="5" fillId="49" borderId="36" applyNumberFormat="0" applyProtection="0">
      <alignment horizontal="left" vertical="top" indent="1"/>
    </xf>
    <xf numFmtId="0" fontId="5" fillId="49" borderId="36" applyNumberFormat="0" applyProtection="0">
      <alignment horizontal="left" vertical="top" indent="1"/>
    </xf>
    <xf numFmtId="0" fontId="5" fillId="49" borderId="36" applyNumberFormat="0" applyProtection="0">
      <alignment horizontal="left" vertical="top" indent="1"/>
    </xf>
    <xf numFmtId="0" fontId="5" fillId="49" borderId="36" applyNumberFormat="0" applyProtection="0">
      <alignment horizontal="left" vertical="top" indent="1"/>
    </xf>
    <xf numFmtId="0" fontId="5" fillId="49" borderId="36" applyNumberFormat="0" applyProtection="0">
      <alignment horizontal="left" vertical="top" indent="1"/>
    </xf>
    <xf numFmtId="0" fontId="5" fillId="49" borderId="36" applyNumberFormat="0" applyProtection="0">
      <alignment horizontal="left" vertical="top" indent="1"/>
    </xf>
    <xf numFmtId="0" fontId="5" fillId="49" borderId="36" applyNumberFormat="0" applyProtection="0">
      <alignment horizontal="left" vertical="top" indent="1"/>
    </xf>
    <xf numFmtId="0" fontId="5" fillId="49" borderId="36" applyNumberFormat="0" applyProtection="0">
      <alignment horizontal="left" vertical="top" indent="1"/>
    </xf>
    <xf numFmtId="4" fontId="99" fillId="88" borderId="0" applyNumberFormat="0" applyProtection="0">
      <alignment horizontal="left" vertical="center" indent="1"/>
    </xf>
    <xf numFmtId="4" fontId="99" fillId="49" borderId="38" applyNumberFormat="0" applyProtection="0">
      <alignment horizontal="left" vertical="center" indent="1"/>
    </xf>
    <xf numFmtId="4" fontId="99" fillId="49" borderId="38" applyNumberFormat="0" applyProtection="0">
      <alignment horizontal="left" vertical="center" indent="1"/>
    </xf>
    <xf numFmtId="4" fontId="99" fillId="49" borderId="38" applyNumberFormat="0" applyProtection="0">
      <alignment horizontal="left" vertical="center" indent="1"/>
    </xf>
    <xf numFmtId="4" fontId="99" fillId="49" borderId="38" applyNumberFormat="0" applyProtection="0">
      <alignment horizontal="left" vertical="center" indent="1"/>
    </xf>
    <xf numFmtId="4" fontId="99" fillId="49" borderId="38" applyNumberFormat="0" applyProtection="0">
      <alignment horizontal="left" vertical="center" indent="1"/>
    </xf>
    <xf numFmtId="4" fontId="99" fillId="49" borderId="38" applyNumberFormat="0" applyProtection="0">
      <alignment horizontal="left" vertical="center" indent="1"/>
    </xf>
    <xf numFmtId="4" fontId="99" fillId="49" borderId="38" applyNumberFormat="0" applyProtection="0">
      <alignment horizontal="left" vertical="center" indent="1"/>
    </xf>
    <xf numFmtId="4" fontId="99" fillId="49" borderId="38" applyNumberFormat="0" applyProtection="0">
      <alignment horizontal="left" vertical="center" indent="1"/>
    </xf>
    <xf numFmtId="4" fontId="99" fillId="49" borderId="38" applyNumberFormat="0" applyProtection="0">
      <alignment horizontal="left" vertical="center" indent="1"/>
    </xf>
    <xf numFmtId="4" fontId="99" fillId="49" borderId="38" applyNumberFormat="0" applyProtection="0">
      <alignment horizontal="left" vertical="center" indent="1"/>
    </xf>
    <xf numFmtId="4" fontId="99" fillId="49" borderId="38" applyNumberFormat="0" applyProtection="0">
      <alignment horizontal="left" vertical="center" indent="1"/>
    </xf>
    <xf numFmtId="4" fontId="99" fillId="49" borderId="38" applyNumberFormat="0" applyProtection="0">
      <alignment horizontal="left" vertical="center" indent="1"/>
    </xf>
    <xf numFmtId="4" fontId="99" fillId="49" borderId="38" applyNumberFormat="0" applyProtection="0">
      <alignment horizontal="left" vertical="center" indent="1"/>
    </xf>
    <xf numFmtId="4" fontId="99" fillId="49" borderId="38" applyNumberFormat="0" applyProtection="0">
      <alignment horizontal="left" vertical="center" indent="1"/>
    </xf>
    <xf numFmtId="4" fontId="99" fillId="49" borderId="38" applyNumberFormat="0" applyProtection="0">
      <alignment horizontal="left" vertical="center" indent="1"/>
    </xf>
    <xf numFmtId="4" fontId="99" fillId="49" borderId="38" applyNumberFormat="0" applyProtection="0">
      <alignment horizontal="left" vertical="center" indent="1"/>
    </xf>
    <xf numFmtId="4" fontId="99" fillId="49" borderId="38" applyNumberFormat="0" applyProtection="0">
      <alignment horizontal="left" vertical="center" indent="1"/>
    </xf>
    <xf numFmtId="4" fontId="99" fillId="49" borderId="38" applyNumberFormat="0" applyProtection="0">
      <alignment horizontal="left" vertical="center" indent="1"/>
    </xf>
    <xf numFmtId="4" fontId="99" fillId="49" borderId="38" applyNumberFormat="0" applyProtection="0">
      <alignment horizontal="left" vertical="center" indent="1"/>
    </xf>
    <xf numFmtId="4" fontId="99" fillId="49" borderId="38" applyNumberFormat="0" applyProtection="0">
      <alignment horizontal="left" vertical="center" indent="1"/>
    </xf>
    <xf numFmtId="4" fontId="162" fillId="86" borderId="36" applyNumberFormat="0" applyProtection="0">
      <alignment horizontal="right" vertical="center"/>
    </xf>
    <xf numFmtId="4" fontId="162" fillId="86" borderId="36" applyNumberFormat="0" applyProtection="0">
      <alignment horizontal="right" vertical="center"/>
    </xf>
    <xf numFmtId="4" fontId="162" fillId="86" borderId="36" applyNumberFormat="0" applyProtection="0">
      <alignment horizontal="right" vertical="center"/>
    </xf>
    <xf numFmtId="4" fontId="162" fillId="86" borderId="36" applyNumberFormat="0" applyProtection="0">
      <alignment horizontal="right" vertical="center"/>
    </xf>
    <xf numFmtId="4" fontId="162" fillId="86" borderId="36" applyNumberFormat="0" applyProtection="0">
      <alignment horizontal="right" vertical="center"/>
    </xf>
    <xf numFmtId="4" fontId="100" fillId="66" borderId="36" applyNumberFormat="0" applyProtection="0">
      <alignment horizontal="right" vertical="center"/>
    </xf>
    <xf numFmtId="4" fontId="162" fillId="86" borderId="36" applyNumberFormat="0" applyProtection="0">
      <alignment horizontal="right" vertical="center"/>
    </xf>
    <xf numFmtId="4" fontId="162" fillId="86" borderId="36" applyNumberFormat="0" applyProtection="0">
      <alignment horizontal="right" vertical="center"/>
    </xf>
    <xf numFmtId="4" fontId="100" fillId="66" borderId="36" applyNumberFormat="0" applyProtection="0">
      <alignment horizontal="right" vertical="center"/>
    </xf>
    <xf numFmtId="4" fontId="100" fillId="66" borderId="36" applyNumberFormat="0" applyProtection="0">
      <alignment horizontal="right" vertical="center"/>
    </xf>
    <xf numFmtId="4" fontId="100" fillId="66" borderId="36" applyNumberFormat="0" applyProtection="0">
      <alignment horizontal="right" vertical="center"/>
    </xf>
    <xf numFmtId="4" fontId="100" fillId="66" borderId="36" applyNumberFormat="0" applyProtection="0">
      <alignment horizontal="right" vertical="center"/>
    </xf>
    <xf numFmtId="4" fontId="100" fillId="66" borderId="36" applyNumberFormat="0" applyProtection="0">
      <alignment horizontal="right" vertical="center"/>
    </xf>
    <xf numFmtId="4" fontId="100" fillId="66" borderId="36" applyNumberFormat="0" applyProtection="0">
      <alignment horizontal="right" vertical="center"/>
    </xf>
    <xf numFmtId="4" fontId="100" fillId="66" borderId="36" applyNumberFormat="0" applyProtection="0">
      <alignment horizontal="right" vertical="center"/>
    </xf>
    <xf numFmtId="4" fontId="100" fillId="66" borderId="36" applyNumberFormat="0" applyProtection="0">
      <alignment horizontal="right" vertical="center"/>
    </xf>
    <xf numFmtId="4" fontId="100" fillId="66" borderId="36" applyNumberFormat="0" applyProtection="0">
      <alignment horizontal="right" vertical="center"/>
    </xf>
    <xf numFmtId="4" fontId="100" fillId="66" borderId="36" applyNumberFormat="0" applyProtection="0">
      <alignment horizontal="right" vertical="center"/>
    </xf>
    <xf numFmtId="4" fontId="162" fillId="86" borderId="36" applyNumberFormat="0" applyProtection="0">
      <alignment horizontal="right" vertical="center"/>
    </xf>
    <xf numFmtId="4" fontId="162" fillId="86" borderId="36" applyNumberFormat="0" applyProtection="0">
      <alignment horizontal="right" vertical="center"/>
    </xf>
    <xf numFmtId="4" fontId="100" fillId="66" borderId="36" applyNumberFormat="0" applyProtection="0">
      <alignment horizontal="right" vertical="center"/>
    </xf>
    <xf numFmtId="4" fontId="162" fillId="86" borderId="36" applyNumberFormat="0" applyProtection="0">
      <alignment horizontal="right" vertical="center"/>
    </xf>
    <xf numFmtId="4" fontId="162" fillId="86" borderId="36" applyNumberFormat="0" applyProtection="0">
      <alignment horizontal="right" vertical="center"/>
    </xf>
    <xf numFmtId="4" fontId="100" fillId="66" borderId="36" applyNumberFormat="0" applyProtection="0">
      <alignment horizontal="right" vertical="center"/>
    </xf>
    <xf numFmtId="4" fontId="100" fillId="66" borderId="36" applyNumberFormat="0" applyProtection="0">
      <alignment horizontal="right" vertical="center"/>
    </xf>
    <xf numFmtId="0" fontId="163" fillId="0" borderId="0" applyNumberFormat="0" applyFill="0" applyBorder="0" applyAlignment="0" applyProtection="0"/>
    <xf numFmtId="0" fontId="31" fillId="0" borderId="0"/>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44" fontId="103" fillId="0" borderId="43">
      <alignment horizontal="right" vertical="center"/>
    </xf>
    <xf numFmtId="244" fontId="103" fillId="0" borderId="43">
      <alignment horizontal="right" vertical="center"/>
    </xf>
    <xf numFmtId="244" fontId="103" fillId="0" borderId="43">
      <alignment horizontal="right" vertical="center"/>
    </xf>
    <xf numFmtId="244" fontId="103" fillId="0" borderId="4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44" fontId="103" fillId="0" borderId="43">
      <alignment horizontal="right" vertical="center"/>
    </xf>
    <xf numFmtId="244" fontId="103" fillId="0" borderId="43">
      <alignment horizontal="right" vertical="center"/>
    </xf>
    <xf numFmtId="244" fontId="103" fillId="0" borderId="43">
      <alignment horizontal="right" vertical="center"/>
    </xf>
    <xf numFmtId="244" fontId="103" fillId="0" borderId="4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219" fontId="103" fillId="0" borderId="3">
      <alignment horizontal="right" vertical="center"/>
    </xf>
    <xf numFmtId="49" fontId="5" fillId="0" borderId="0" applyFill="0" applyBorder="0" applyAlignment="0"/>
    <xf numFmtId="245" fontId="4" fillId="0" borderId="0" applyFill="0" applyBorder="0" applyAlignment="0"/>
    <xf numFmtId="15" fontId="4" fillId="0" borderId="0" applyFill="0" applyBorder="0" applyAlignment="0"/>
    <xf numFmtId="220" fontId="103" fillId="0" borderId="3">
      <alignment horizontal="center"/>
    </xf>
    <xf numFmtId="220" fontId="103" fillId="0" borderId="3">
      <alignment horizontal="center"/>
    </xf>
    <xf numFmtId="220" fontId="103" fillId="0" borderId="3">
      <alignment horizontal="center"/>
    </xf>
    <xf numFmtId="220" fontId="103" fillId="0" borderId="3">
      <alignment horizontal="center"/>
    </xf>
    <xf numFmtId="220" fontId="103" fillId="0" borderId="3">
      <alignment horizontal="center"/>
    </xf>
    <xf numFmtId="220" fontId="103" fillId="0" borderId="3">
      <alignment horizontal="center"/>
    </xf>
    <xf numFmtId="220" fontId="103" fillId="0" borderId="3">
      <alignment horizontal="center"/>
    </xf>
    <xf numFmtId="220" fontId="103" fillId="0" borderId="3">
      <alignment horizontal="center"/>
    </xf>
    <xf numFmtId="220" fontId="103" fillId="0" borderId="3">
      <alignment horizontal="center"/>
    </xf>
    <xf numFmtId="220" fontId="103" fillId="0" borderId="3">
      <alignment horizontal="center"/>
    </xf>
    <xf numFmtId="220" fontId="103" fillId="0" borderId="3">
      <alignment horizontal="center"/>
    </xf>
    <xf numFmtId="220" fontId="103" fillId="0" borderId="3">
      <alignment horizontal="center"/>
    </xf>
    <xf numFmtId="220" fontId="103" fillId="0" borderId="3">
      <alignment horizontal="center"/>
    </xf>
    <xf numFmtId="220" fontId="103" fillId="0" borderId="3">
      <alignment horizontal="center"/>
    </xf>
    <xf numFmtId="220" fontId="103" fillId="0" borderId="3">
      <alignment horizontal="center"/>
    </xf>
    <xf numFmtId="220" fontId="103" fillId="0" borderId="3">
      <alignment horizontal="center"/>
    </xf>
    <xf numFmtId="220" fontId="103" fillId="0" borderId="3">
      <alignment horizontal="center"/>
    </xf>
    <xf numFmtId="0" fontId="105" fillId="0" borderId="0" applyNumberFormat="0" applyFill="0" applyBorder="0" applyAlignment="0" applyProtection="0"/>
    <xf numFmtId="0" fontId="106" fillId="0" borderId="0" applyNumberFormat="0" applyFill="0" applyBorder="0" applyAlignment="0" applyProtection="0">
      <alignment vertical="center"/>
    </xf>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alignment vertical="center"/>
    </xf>
    <xf numFmtId="0" fontId="109" fillId="0" borderId="39" applyNumberFormat="0" applyFill="0" applyAlignment="0" applyProtection="0">
      <alignment vertical="center"/>
    </xf>
    <xf numFmtId="0" fontId="109" fillId="0" borderId="39" applyNumberFormat="0" applyFill="0" applyAlignment="0" applyProtection="0">
      <alignment vertical="center"/>
    </xf>
    <xf numFmtId="0" fontId="109" fillId="0" borderId="39" applyNumberFormat="0" applyFill="0" applyAlignment="0" applyProtection="0">
      <alignment vertical="center"/>
    </xf>
    <xf numFmtId="0" fontId="109" fillId="0" borderId="39" applyNumberFormat="0" applyFill="0" applyAlignment="0" applyProtection="0">
      <alignment vertical="center"/>
    </xf>
    <xf numFmtId="0" fontId="109" fillId="0" borderId="39" applyNumberFormat="0" applyFill="0" applyAlignment="0" applyProtection="0">
      <alignment vertical="center"/>
    </xf>
    <xf numFmtId="0" fontId="4" fillId="0" borderId="40" applyNumberFormat="0" applyFont="0" applyFill="0" applyAlignment="0" applyProtection="0"/>
    <xf numFmtId="0" fontId="4" fillId="0" borderId="40" applyNumberFormat="0" applyFon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4" fillId="0" borderId="40" applyNumberFormat="0" applyFon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4" fillId="0" borderId="40" applyNumberFormat="0" applyFon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4" fillId="0" borderId="40" applyNumberFormat="0" applyFon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4" fillId="0" borderId="40" applyNumberFormat="0" applyFon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4" fillId="0" borderId="40" applyNumberFormat="0" applyFon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4" fillId="0" borderId="40" applyNumberFormat="0" applyFon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109" fillId="0" borderId="39" applyNumberFormat="0" applyFill="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90" fillId="42" borderId="35" applyNumberFormat="0" applyAlignment="0" applyProtection="0"/>
    <xf numFmtId="0" fontId="63" fillId="0" borderId="0" applyNumberFormat="0" applyFill="0" applyBorder="0" applyAlignment="0" applyProtection="0"/>
    <xf numFmtId="222" fontId="103" fillId="0" borderId="2"/>
    <xf numFmtId="222" fontId="103" fillId="0" borderId="2"/>
    <xf numFmtId="222" fontId="103" fillId="0" borderId="2"/>
    <xf numFmtId="222" fontId="103" fillId="0" borderId="2"/>
    <xf numFmtId="222" fontId="103" fillId="0" borderId="2"/>
    <xf numFmtId="222" fontId="103" fillId="0" borderId="2"/>
    <xf numFmtId="222" fontId="103" fillId="0" borderId="2"/>
    <xf numFmtId="222" fontId="103" fillId="0" borderId="2"/>
    <xf numFmtId="222" fontId="103" fillId="0" borderId="2"/>
    <xf numFmtId="222" fontId="103" fillId="0" borderId="2"/>
    <xf numFmtId="222" fontId="103" fillId="0" borderId="2"/>
    <xf numFmtId="222" fontId="103" fillId="0" borderId="2"/>
    <xf numFmtId="5" fontId="110" fillId="67" borderId="6">
      <alignment vertical="top"/>
    </xf>
    <xf numFmtId="5" fontId="110" fillId="67" borderId="6">
      <alignment vertical="top"/>
    </xf>
    <xf numFmtId="5" fontId="110" fillId="67" borderId="6">
      <alignment vertical="top"/>
    </xf>
    <xf numFmtId="5" fontId="110" fillId="67" borderId="6">
      <alignment vertical="top"/>
    </xf>
    <xf numFmtId="5" fontId="110" fillId="67" borderId="6">
      <alignment vertical="top"/>
    </xf>
    <xf numFmtId="5" fontId="110" fillId="67" borderId="6">
      <alignment vertical="top"/>
    </xf>
    <xf numFmtId="5" fontId="110" fillId="67" borderId="6">
      <alignment vertical="top"/>
    </xf>
    <xf numFmtId="5" fontId="110" fillId="67" borderId="6">
      <alignment vertical="top"/>
    </xf>
    <xf numFmtId="5" fontId="110" fillId="67" borderId="6">
      <alignment vertical="top"/>
    </xf>
    <xf numFmtId="5" fontId="110" fillId="67" borderId="6">
      <alignment vertical="top"/>
    </xf>
    <xf numFmtId="5" fontId="110" fillId="67" borderId="6">
      <alignment vertical="top"/>
    </xf>
    <xf numFmtId="5" fontId="110" fillId="67" borderId="6">
      <alignment vertical="top"/>
    </xf>
    <xf numFmtId="0" fontId="4" fillId="0" borderId="0"/>
    <xf numFmtId="5" fontId="110" fillId="67" borderId="6">
      <alignment vertical="top"/>
    </xf>
    <xf numFmtId="5" fontId="110" fillId="67" borderId="6">
      <alignment vertical="top"/>
    </xf>
    <xf numFmtId="5" fontId="110" fillId="67" borderId="6">
      <alignment vertical="top"/>
    </xf>
    <xf numFmtId="5" fontId="110" fillId="67" borderId="6">
      <alignment vertical="top"/>
    </xf>
    <xf numFmtId="0" fontId="4" fillId="0" borderId="0"/>
    <xf numFmtId="0" fontId="4" fillId="0" borderId="0"/>
    <xf numFmtId="0" fontId="111" fillId="68" borderId="2">
      <alignment horizontal="left" vertical="center"/>
    </xf>
    <xf numFmtId="0" fontId="111" fillId="68" borderId="2">
      <alignment horizontal="left" vertical="center"/>
    </xf>
    <xf numFmtId="0" fontId="111" fillId="68" borderId="2">
      <alignment horizontal="left" vertical="center"/>
    </xf>
    <xf numFmtId="0" fontId="111" fillId="68" borderId="2">
      <alignment horizontal="left" vertical="center"/>
    </xf>
    <xf numFmtId="0" fontId="111" fillId="68" borderId="2">
      <alignment horizontal="left" vertical="center"/>
    </xf>
    <xf numFmtId="0" fontId="111" fillId="68" borderId="2">
      <alignment horizontal="left" vertical="center"/>
    </xf>
    <xf numFmtId="0" fontId="4" fillId="0" borderId="0"/>
    <xf numFmtId="0" fontId="4" fillId="0" borderId="0"/>
    <xf numFmtId="0" fontId="111" fillId="68" borderId="2">
      <alignment horizontal="left" vertical="center"/>
    </xf>
    <xf numFmtId="0" fontId="111" fillId="68" borderId="2">
      <alignment horizontal="left" vertical="center"/>
    </xf>
    <xf numFmtId="0" fontId="4" fillId="0" borderId="0"/>
    <xf numFmtId="0" fontId="4" fillId="0" borderId="0"/>
    <xf numFmtId="0" fontId="111" fillId="68" borderId="2">
      <alignment horizontal="left" vertical="center"/>
    </xf>
    <xf numFmtId="0" fontId="111" fillId="68" borderId="2">
      <alignment horizontal="left" vertical="center"/>
    </xf>
    <xf numFmtId="0" fontId="4" fillId="0" borderId="0"/>
    <xf numFmtId="0" fontId="111" fillId="68" borderId="2">
      <alignment horizontal="left" vertical="center"/>
    </xf>
    <xf numFmtId="0" fontId="111" fillId="68" borderId="2">
      <alignment horizontal="left" vertical="center"/>
    </xf>
    <xf numFmtId="0" fontId="4" fillId="0" borderId="0"/>
    <xf numFmtId="6" fontId="112" fillId="53" borderId="6"/>
    <xf numFmtId="6" fontId="112" fillId="53" borderId="6"/>
    <xf numFmtId="6" fontId="112" fillId="53" borderId="6"/>
    <xf numFmtId="6" fontId="112" fillId="53" borderId="6"/>
    <xf numFmtId="6" fontId="112" fillId="53" borderId="6"/>
    <xf numFmtId="6" fontId="112" fillId="53" borderId="6"/>
    <xf numFmtId="0" fontId="4" fillId="0" borderId="0"/>
    <xf numFmtId="6" fontId="112" fillId="53" borderId="6"/>
    <xf numFmtId="6" fontId="112" fillId="53" borderId="6"/>
    <xf numFmtId="6" fontId="112" fillId="53" borderId="6"/>
    <xf numFmtId="6" fontId="112" fillId="53" borderId="6"/>
    <xf numFmtId="0" fontId="4" fillId="0" borderId="0"/>
    <xf numFmtId="6" fontId="112" fillId="53" borderId="6"/>
    <xf numFmtId="6" fontId="112" fillId="53" borderId="6"/>
    <xf numFmtId="6" fontId="112" fillId="53" borderId="6"/>
    <xf numFmtId="6" fontId="112" fillId="53" borderId="6"/>
    <xf numFmtId="0" fontId="4" fillId="0" borderId="0"/>
    <xf numFmtId="5" fontId="74" fillId="0" borderId="6">
      <alignment horizontal="left" vertical="top"/>
    </xf>
    <xf numFmtId="5" fontId="74" fillId="0" borderId="6">
      <alignment horizontal="left" vertical="top"/>
    </xf>
    <xf numFmtId="5" fontId="74" fillId="0" borderId="6">
      <alignment horizontal="left" vertical="top"/>
    </xf>
    <xf numFmtId="5" fontId="74" fillId="0" borderId="6">
      <alignment horizontal="left" vertical="top"/>
    </xf>
    <xf numFmtId="5" fontId="74" fillId="0" borderId="6">
      <alignment horizontal="left" vertical="top"/>
    </xf>
    <xf numFmtId="5" fontId="74" fillId="0" borderId="6">
      <alignment horizontal="left" vertical="top"/>
    </xf>
    <xf numFmtId="0" fontId="4" fillId="0" borderId="0"/>
    <xf numFmtId="5" fontId="74" fillId="0" borderId="6">
      <alignment horizontal="left" vertical="top"/>
    </xf>
    <xf numFmtId="5" fontId="74" fillId="0" borderId="6">
      <alignment horizontal="left" vertical="top"/>
    </xf>
    <xf numFmtId="5" fontId="74" fillId="0" borderId="6">
      <alignment horizontal="left" vertical="top"/>
    </xf>
    <xf numFmtId="5" fontId="74" fillId="0" borderId="6">
      <alignment horizontal="left" vertical="top"/>
    </xf>
    <xf numFmtId="0" fontId="4" fillId="0" borderId="0"/>
    <xf numFmtId="5" fontId="74" fillId="0" borderId="6">
      <alignment horizontal="left" vertical="top"/>
    </xf>
    <xf numFmtId="5" fontId="74" fillId="0" borderId="6">
      <alignment horizontal="left" vertical="top"/>
    </xf>
    <xf numFmtId="5" fontId="74" fillId="0" borderId="6">
      <alignment horizontal="left" vertical="top"/>
    </xf>
    <xf numFmtId="5" fontId="74" fillId="0" borderId="6">
      <alignment horizontal="left" vertical="top"/>
    </xf>
    <xf numFmtId="0" fontId="113" fillId="69" borderId="0">
      <alignment horizontal="left" vertical="center"/>
    </xf>
    <xf numFmtId="0" fontId="4" fillId="0" borderId="0"/>
    <xf numFmtId="5" fontId="35" fillId="0" borderId="14">
      <alignment horizontal="left" vertical="top"/>
    </xf>
    <xf numFmtId="5" fontId="35" fillId="0" borderId="14">
      <alignment horizontal="left" vertical="top"/>
    </xf>
    <xf numFmtId="5" fontId="35" fillId="0" borderId="14">
      <alignment horizontal="left" vertical="top"/>
    </xf>
    <xf numFmtId="0" fontId="4" fillId="0" borderId="0"/>
    <xf numFmtId="5" fontId="35" fillId="0" borderId="14">
      <alignment horizontal="left" vertical="top"/>
    </xf>
    <xf numFmtId="5" fontId="35" fillId="0" borderId="14">
      <alignment horizontal="left" vertical="top"/>
    </xf>
    <xf numFmtId="5" fontId="35" fillId="0" borderId="14">
      <alignment horizontal="left" vertical="top"/>
    </xf>
    <xf numFmtId="0" fontId="4" fillId="0" borderId="0"/>
    <xf numFmtId="0" fontId="114" fillId="0" borderId="14">
      <alignment horizontal="left" vertical="center"/>
    </xf>
    <xf numFmtId="0" fontId="114" fillId="0" borderId="14">
      <alignment horizontal="left" vertical="center"/>
    </xf>
    <xf numFmtId="0" fontId="114" fillId="0" borderId="14">
      <alignment horizontal="left" vertical="center"/>
    </xf>
    <xf numFmtId="0" fontId="4" fillId="0" borderId="0"/>
    <xf numFmtId="0" fontId="114" fillId="0" borderId="14">
      <alignment horizontal="left" vertical="center"/>
    </xf>
    <xf numFmtId="0" fontId="114" fillId="0" borderId="14">
      <alignment horizontal="left" vertical="center"/>
    </xf>
    <xf numFmtId="0" fontId="114" fillId="0" borderId="14">
      <alignment horizontal="left" vertical="center"/>
    </xf>
    <xf numFmtId="0" fontId="4" fillId="0" borderId="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4" fillId="0" borderId="0"/>
    <xf numFmtId="0" fontId="115" fillId="0" borderId="0" applyNumberFormat="0" applyFill="0" applyBorder="0" applyAlignment="0" applyProtection="0">
      <alignment vertical="center"/>
    </xf>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116" fillId="0" borderId="0" applyNumberFormat="0" applyFill="0" applyBorder="0" applyAlignment="0" applyProtection="0"/>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44" fillId="36" borderId="0" applyNumberFormat="0" applyBorder="0" applyAlignment="0" applyProtection="0">
      <alignment vertical="center"/>
    </xf>
    <xf numFmtId="0" fontId="44" fillId="36" borderId="0" applyNumberFormat="0" applyBorder="0" applyAlignment="0" applyProtection="0">
      <alignment vertical="center"/>
    </xf>
    <xf numFmtId="0" fontId="44" fillId="36" borderId="0" applyNumberFormat="0" applyBorder="0" applyAlignment="0" applyProtection="0">
      <alignment vertical="center"/>
    </xf>
    <xf numFmtId="0" fontId="44" fillId="36" borderId="0" applyNumberFormat="0" applyBorder="0" applyAlignment="0" applyProtection="0">
      <alignment vertical="center"/>
    </xf>
    <xf numFmtId="0" fontId="44" fillId="36" borderId="0" applyNumberFormat="0" applyBorder="0" applyAlignment="0" applyProtection="0">
      <alignment vertical="center"/>
    </xf>
    <xf numFmtId="0" fontId="44" fillId="36" borderId="0" applyNumberFormat="0" applyBorder="0" applyAlignment="0" applyProtection="0">
      <alignment vertical="center"/>
    </xf>
    <xf numFmtId="0" fontId="44" fillId="36" borderId="0" applyNumberFormat="0" applyBorder="0" applyAlignment="0" applyProtection="0">
      <alignment vertical="center"/>
    </xf>
    <xf numFmtId="0" fontId="44" fillId="36" borderId="0" applyNumberFormat="0" applyBorder="0" applyAlignment="0" applyProtection="0">
      <alignment vertical="center"/>
    </xf>
    <xf numFmtId="0" fontId="44" fillId="36" borderId="0" applyNumberFormat="0" applyBorder="0" applyAlignment="0" applyProtection="0">
      <alignment vertical="center"/>
    </xf>
    <xf numFmtId="0" fontId="44" fillId="36" borderId="0" applyNumberFormat="0" applyBorder="0" applyAlignment="0" applyProtection="0">
      <alignment vertical="center"/>
    </xf>
    <xf numFmtId="0" fontId="44" fillId="36" borderId="0" applyNumberFormat="0" applyBorder="0" applyAlignment="0" applyProtection="0">
      <alignment vertical="center"/>
    </xf>
    <xf numFmtId="0" fontId="44" fillId="36" borderId="0" applyNumberFormat="0" applyBorder="0" applyAlignment="0" applyProtection="0">
      <alignment vertical="center"/>
    </xf>
    <xf numFmtId="0" fontId="44" fillId="36" borderId="0" applyNumberFormat="0" applyBorder="0" applyAlignment="0" applyProtection="0">
      <alignment vertical="center"/>
    </xf>
    <xf numFmtId="0" fontId="44" fillId="38" borderId="0" applyNumberFormat="0" applyBorder="0" applyAlignment="0" applyProtection="0">
      <alignment vertical="center"/>
    </xf>
    <xf numFmtId="0" fontId="44" fillId="38" borderId="0" applyNumberFormat="0" applyBorder="0" applyAlignment="0" applyProtection="0">
      <alignment vertical="center"/>
    </xf>
    <xf numFmtId="0" fontId="44" fillId="38" borderId="0" applyNumberFormat="0" applyBorder="0" applyAlignment="0" applyProtection="0">
      <alignment vertical="center"/>
    </xf>
    <xf numFmtId="0" fontId="44" fillId="38" borderId="0" applyNumberFormat="0" applyBorder="0" applyAlignment="0" applyProtection="0">
      <alignment vertical="center"/>
    </xf>
    <xf numFmtId="0" fontId="44" fillId="38" borderId="0" applyNumberFormat="0" applyBorder="0" applyAlignment="0" applyProtection="0">
      <alignment vertical="center"/>
    </xf>
    <xf numFmtId="0" fontId="44" fillId="38" borderId="0" applyNumberFormat="0" applyBorder="0" applyAlignment="0" applyProtection="0">
      <alignment vertical="center"/>
    </xf>
    <xf numFmtId="0" fontId="44" fillId="38" borderId="0" applyNumberFormat="0" applyBorder="0" applyAlignment="0" applyProtection="0">
      <alignment vertical="center"/>
    </xf>
    <xf numFmtId="0" fontId="44" fillId="38" borderId="0" applyNumberFormat="0" applyBorder="0" applyAlignment="0" applyProtection="0">
      <alignment vertical="center"/>
    </xf>
    <xf numFmtId="0" fontId="44" fillId="38" borderId="0" applyNumberFormat="0" applyBorder="0" applyAlignment="0" applyProtection="0">
      <alignment vertical="center"/>
    </xf>
    <xf numFmtId="0" fontId="44" fillId="38" borderId="0" applyNumberFormat="0" applyBorder="0" applyAlignment="0" applyProtection="0">
      <alignment vertical="center"/>
    </xf>
    <xf numFmtId="0" fontId="44" fillId="38" borderId="0" applyNumberFormat="0" applyBorder="0" applyAlignment="0" applyProtection="0">
      <alignment vertical="center"/>
    </xf>
    <xf numFmtId="0" fontId="44" fillId="38" borderId="0" applyNumberFormat="0" applyBorder="0" applyAlignment="0" applyProtection="0">
      <alignment vertical="center"/>
    </xf>
    <xf numFmtId="0" fontId="44" fillId="3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28"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30" borderId="0" applyNumberFormat="0" applyBorder="0" applyAlignment="0" applyProtection="0">
      <alignment vertical="center"/>
    </xf>
    <xf numFmtId="0" fontId="44" fillId="40" borderId="0" applyNumberFormat="0" applyBorder="0" applyAlignment="0" applyProtection="0">
      <alignment vertical="center"/>
    </xf>
    <xf numFmtId="0" fontId="44" fillId="40" borderId="0" applyNumberFormat="0" applyBorder="0" applyAlignment="0" applyProtection="0">
      <alignment vertical="center"/>
    </xf>
    <xf numFmtId="0" fontId="44" fillId="40" borderId="0" applyNumberFormat="0" applyBorder="0" applyAlignment="0" applyProtection="0">
      <alignment vertical="center"/>
    </xf>
    <xf numFmtId="0" fontId="44" fillId="40" borderId="0" applyNumberFormat="0" applyBorder="0" applyAlignment="0" applyProtection="0">
      <alignment vertical="center"/>
    </xf>
    <xf numFmtId="0" fontId="44" fillId="40" borderId="0" applyNumberFormat="0" applyBorder="0" applyAlignment="0" applyProtection="0">
      <alignment vertical="center"/>
    </xf>
    <xf numFmtId="0" fontId="44" fillId="40" borderId="0" applyNumberFormat="0" applyBorder="0" applyAlignment="0" applyProtection="0">
      <alignment vertical="center"/>
    </xf>
    <xf numFmtId="0" fontId="44" fillId="40" borderId="0" applyNumberFormat="0" applyBorder="0" applyAlignment="0" applyProtection="0">
      <alignment vertical="center"/>
    </xf>
    <xf numFmtId="0" fontId="44" fillId="40" borderId="0" applyNumberFormat="0" applyBorder="0" applyAlignment="0" applyProtection="0">
      <alignment vertical="center"/>
    </xf>
    <xf numFmtId="0" fontId="44" fillId="40" borderId="0" applyNumberFormat="0" applyBorder="0" applyAlignment="0" applyProtection="0">
      <alignment vertical="center"/>
    </xf>
    <xf numFmtId="0" fontId="44" fillId="40" borderId="0" applyNumberFormat="0" applyBorder="0" applyAlignment="0" applyProtection="0">
      <alignment vertical="center"/>
    </xf>
    <xf numFmtId="0" fontId="44" fillId="40" borderId="0" applyNumberFormat="0" applyBorder="0" applyAlignment="0" applyProtection="0">
      <alignment vertical="center"/>
    </xf>
    <xf numFmtId="0" fontId="44" fillId="40" borderId="0" applyNumberFormat="0" applyBorder="0" applyAlignment="0" applyProtection="0">
      <alignment vertical="center"/>
    </xf>
    <xf numFmtId="0" fontId="44" fillId="40" borderId="0" applyNumberFormat="0" applyBorder="0" applyAlignment="0" applyProtection="0">
      <alignment vertical="center"/>
    </xf>
    <xf numFmtId="0" fontId="34" fillId="0" borderId="0"/>
    <xf numFmtId="0" fontId="117" fillId="0" borderId="0" applyNumberFormat="0" applyFill="0" applyBorder="0" applyAlignment="0" applyProtection="0">
      <alignment vertical="center"/>
    </xf>
    <xf numFmtId="0" fontId="117" fillId="0" borderId="0" applyNumberFormat="0" applyFill="0" applyBorder="0" applyAlignment="0" applyProtection="0">
      <alignment vertical="center"/>
    </xf>
    <xf numFmtId="0" fontId="117" fillId="0" borderId="0" applyNumberFormat="0" applyFill="0" applyBorder="0" applyAlignment="0" applyProtection="0">
      <alignment vertical="center"/>
    </xf>
    <xf numFmtId="0" fontId="117" fillId="0" borderId="0" applyNumberFormat="0" applyFill="0" applyBorder="0" applyAlignment="0" applyProtection="0">
      <alignment vertical="center"/>
    </xf>
    <xf numFmtId="0" fontId="117" fillId="0" borderId="0" applyNumberFormat="0" applyFill="0" applyBorder="0" applyAlignment="0" applyProtection="0">
      <alignment vertical="center"/>
    </xf>
    <xf numFmtId="0" fontId="117" fillId="0" borderId="0" applyNumberFormat="0" applyFill="0" applyBorder="0" applyAlignment="0" applyProtection="0">
      <alignment vertical="center"/>
    </xf>
    <xf numFmtId="0" fontId="117" fillId="0" borderId="0" applyNumberFormat="0" applyFill="0" applyBorder="0" applyAlignment="0" applyProtection="0">
      <alignment vertical="center"/>
    </xf>
    <xf numFmtId="0" fontId="117" fillId="0" borderId="0" applyNumberFormat="0" applyFill="0" applyBorder="0" applyAlignment="0" applyProtection="0">
      <alignment vertical="center"/>
    </xf>
    <xf numFmtId="0" fontId="117" fillId="0" borderId="0" applyNumberFormat="0" applyFill="0" applyBorder="0" applyAlignment="0" applyProtection="0">
      <alignment vertical="center"/>
    </xf>
    <xf numFmtId="0" fontId="117" fillId="0" borderId="0" applyNumberFormat="0" applyFill="0" applyBorder="0" applyAlignment="0" applyProtection="0">
      <alignment vertical="center"/>
    </xf>
    <xf numFmtId="0" fontId="117" fillId="0" borderId="0" applyNumberFormat="0" applyFill="0" applyBorder="0" applyAlignment="0" applyProtection="0">
      <alignment vertical="center"/>
    </xf>
    <xf numFmtId="0" fontId="117" fillId="0" borderId="0" applyNumberFormat="0" applyFill="0" applyBorder="0" applyAlignment="0" applyProtection="0">
      <alignment vertical="center"/>
    </xf>
    <xf numFmtId="0" fontId="117" fillId="0" borderId="0" applyNumberFormat="0" applyFill="0" applyBorder="0" applyAlignment="0" applyProtection="0">
      <alignment vertical="center"/>
    </xf>
    <xf numFmtId="0" fontId="118" fillId="44" borderId="24" applyNumberFormat="0" applyAlignment="0" applyProtection="0">
      <alignment vertical="center"/>
    </xf>
    <xf numFmtId="0" fontId="118" fillId="44" borderId="24" applyNumberFormat="0" applyAlignment="0" applyProtection="0">
      <alignment vertical="center"/>
    </xf>
    <xf numFmtId="0" fontId="118" fillId="44" borderId="24" applyNumberFormat="0" applyAlignment="0" applyProtection="0">
      <alignment vertical="center"/>
    </xf>
    <xf numFmtId="0" fontId="118" fillId="44" borderId="24" applyNumberFormat="0" applyAlignment="0" applyProtection="0">
      <alignment vertical="center"/>
    </xf>
    <xf numFmtId="0" fontId="118" fillId="44" borderId="24" applyNumberFormat="0" applyAlignment="0" applyProtection="0">
      <alignment vertical="center"/>
    </xf>
    <xf numFmtId="0" fontId="118" fillId="44" borderId="24" applyNumberFormat="0" applyAlignment="0" applyProtection="0">
      <alignment vertical="center"/>
    </xf>
    <xf numFmtId="0" fontId="118" fillId="44" borderId="24" applyNumberFormat="0" applyAlignment="0" applyProtection="0">
      <alignment vertical="center"/>
    </xf>
    <xf numFmtId="0" fontId="118" fillId="44" borderId="24" applyNumberFormat="0" applyAlignment="0" applyProtection="0">
      <alignment vertical="center"/>
    </xf>
    <xf numFmtId="0" fontId="118" fillId="44" borderId="24" applyNumberFormat="0" applyAlignment="0" applyProtection="0">
      <alignment vertical="center"/>
    </xf>
    <xf numFmtId="0" fontId="118" fillId="44" borderId="24" applyNumberFormat="0" applyAlignment="0" applyProtection="0">
      <alignment vertical="center"/>
    </xf>
    <xf numFmtId="0" fontId="118" fillId="44" borderId="24" applyNumberFormat="0" applyAlignment="0" applyProtection="0">
      <alignment vertical="center"/>
    </xf>
    <xf numFmtId="0" fontId="118" fillId="44" borderId="24" applyNumberFormat="0" applyAlignment="0" applyProtection="0">
      <alignment vertical="center"/>
    </xf>
    <xf numFmtId="0" fontId="118" fillId="44" borderId="24" applyNumberFormat="0" applyAlignment="0" applyProtection="0">
      <alignment vertical="center"/>
    </xf>
    <xf numFmtId="0" fontId="119" fillId="50" borderId="0" applyNumberFormat="0" applyBorder="0" applyAlignment="0" applyProtection="0">
      <alignment vertical="center"/>
    </xf>
    <xf numFmtId="0" fontId="119" fillId="50" borderId="0" applyNumberFormat="0" applyBorder="0" applyAlignment="0" applyProtection="0">
      <alignment vertical="center"/>
    </xf>
    <xf numFmtId="0" fontId="119" fillId="50" borderId="0" applyNumberFormat="0" applyBorder="0" applyAlignment="0" applyProtection="0">
      <alignment vertical="center"/>
    </xf>
    <xf numFmtId="0" fontId="119" fillId="50" borderId="0" applyNumberFormat="0" applyBorder="0" applyAlignment="0" applyProtection="0">
      <alignment vertical="center"/>
    </xf>
    <xf numFmtId="0" fontId="119" fillId="50" borderId="0" applyNumberFormat="0" applyBorder="0" applyAlignment="0" applyProtection="0">
      <alignment vertical="center"/>
    </xf>
    <xf numFmtId="0" fontId="119" fillId="50" borderId="0" applyNumberFormat="0" applyBorder="0" applyAlignment="0" applyProtection="0">
      <alignment vertical="center"/>
    </xf>
    <xf numFmtId="0" fontId="119" fillId="50" borderId="0" applyNumberFormat="0" applyBorder="0" applyAlignment="0" applyProtection="0">
      <alignment vertical="center"/>
    </xf>
    <xf numFmtId="0" fontId="119" fillId="50" borderId="0" applyNumberFormat="0" applyBorder="0" applyAlignment="0" applyProtection="0">
      <alignment vertical="center"/>
    </xf>
    <xf numFmtId="0" fontId="119" fillId="50" borderId="0" applyNumberFormat="0" applyBorder="0" applyAlignment="0" applyProtection="0">
      <alignment vertical="center"/>
    </xf>
    <xf numFmtId="0" fontId="119" fillId="50" borderId="0" applyNumberFormat="0" applyBorder="0" applyAlignment="0" applyProtection="0">
      <alignment vertical="center"/>
    </xf>
    <xf numFmtId="0" fontId="119" fillId="50" borderId="0" applyNumberFormat="0" applyBorder="0" applyAlignment="0" applyProtection="0">
      <alignment vertical="center"/>
    </xf>
    <xf numFmtId="0" fontId="119" fillId="50" borderId="0" applyNumberFormat="0" applyBorder="0" applyAlignment="0" applyProtection="0">
      <alignment vertical="center"/>
    </xf>
    <xf numFmtId="0" fontId="119" fillId="50" borderId="0" applyNumberFormat="0" applyBorder="0" applyAlignment="0" applyProtection="0">
      <alignment vertical="center"/>
    </xf>
    <xf numFmtId="0" fontId="4" fillId="0" borderId="0"/>
    <xf numFmtId="9" fontId="33" fillId="0" borderId="0" applyFont="0" applyFill="0" applyBorder="0" applyAlignment="0" applyProtection="0">
      <alignment vertical="center"/>
    </xf>
    <xf numFmtId="0" fontId="4" fillId="0" borderId="0"/>
    <xf numFmtId="0" fontId="4" fillId="0" borderId="0"/>
    <xf numFmtId="0" fontId="33" fillId="52" borderId="34" applyNumberFormat="0" applyFont="0" applyAlignment="0" applyProtection="0">
      <alignment vertical="center"/>
    </xf>
    <xf numFmtId="0" fontId="33" fillId="52" borderId="34" applyNumberFormat="0" applyFont="0" applyAlignment="0" applyProtection="0">
      <alignment vertical="center"/>
    </xf>
    <xf numFmtId="0" fontId="33" fillId="52" borderId="34" applyNumberFormat="0" applyFont="0" applyAlignment="0" applyProtection="0">
      <alignment vertical="center"/>
    </xf>
    <xf numFmtId="0" fontId="33" fillId="52" borderId="34" applyNumberFormat="0" applyFont="0" applyAlignment="0" applyProtection="0">
      <alignment vertical="center"/>
    </xf>
    <xf numFmtId="0" fontId="33" fillId="52" borderId="34" applyNumberFormat="0" applyFont="0" applyAlignment="0" applyProtection="0">
      <alignment vertical="center"/>
    </xf>
    <xf numFmtId="0" fontId="33" fillId="52" borderId="34" applyNumberFormat="0" applyFont="0" applyAlignment="0" applyProtection="0">
      <alignment vertical="center"/>
    </xf>
    <xf numFmtId="0" fontId="4" fillId="0" borderId="0"/>
    <xf numFmtId="0" fontId="33" fillId="52" borderId="34" applyNumberFormat="0" applyFont="0" applyAlignment="0" applyProtection="0">
      <alignment vertical="center"/>
    </xf>
    <xf numFmtId="0" fontId="33" fillId="52" borderId="34" applyNumberFormat="0" applyFont="0" applyAlignment="0" applyProtection="0">
      <alignment vertical="center"/>
    </xf>
    <xf numFmtId="0" fontId="33" fillId="52" borderId="34" applyNumberFormat="0" applyFont="0" applyAlignment="0" applyProtection="0">
      <alignment vertical="center"/>
    </xf>
    <xf numFmtId="0" fontId="33" fillId="52" borderId="34" applyNumberFormat="0" applyFont="0" applyAlignment="0" applyProtection="0">
      <alignment vertical="center"/>
    </xf>
    <xf numFmtId="0" fontId="33" fillId="52" borderId="34" applyNumberFormat="0" applyFont="0" applyAlignment="0" applyProtection="0">
      <alignment vertical="center"/>
    </xf>
    <xf numFmtId="0" fontId="33" fillId="52" borderId="34" applyNumberFormat="0" applyFont="0" applyAlignment="0" applyProtection="0">
      <alignment vertical="center"/>
    </xf>
    <xf numFmtId="0" fontId="33" fillId="52" borderId="34" applyNumberFormat="0" applyFont="0" applyAlignment="0" applyProtection="0">
      <alignment vertical="center"/>
    </xf>
    <xf numFmtId="0" fontId="33" fillId="52" borderId="34" applyNumberFormat="0" applyFont="0" applyAlignment="0" applyProtection="0">
      <alignment vertical="center"/>
    </xf>
    <xf numFmtId="0" fontId="33" fillId="52" borderId="34" applyNumberFormat="0" applyFont="0" applyAlignment="0" applyProtection="0">
      <alignment vertical="center"/>
    </xf>
    <xf numFmtId="0" fontId="33" fillId="52" borderId="34" applyNumberFormat="0" applyFont="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120" fillId="0" borderId="31" applyNumberFormat="0" applyFill="0" applyAlignment="0" applyProtection="0">
      <alignment vertical="center"/>
    </xf>
    <xf numFmtId="0" fontId="4" fillId="0" borderId="0"/>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127" fillId="16" borderId="23" applyNumberFormat="0" applyAlignment="0" applyProtection="0">
      <alignment vertical="center"/>
    </xf>
    <xf numFmtId="0" fontId="4" fillId="0" borderId="0"/>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4" fillId="0" borderId="0"/>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28" fillId="42" borderId="35" applyNumberFormat="0" applyAlignment="0" applyProtection="0">
      <alignment vertical="center"/>
    </xf>
    <xf numFmtId="0" fontId="130" fillId="8" borderId="0" applyNumberFormat="0" applyBorder="0" applyAlignment="0" applyProtection="0">
      <alignment vertical="center"/>
    </xf>
    <xf numFmtId="0" fontId="130" fillId="8" borderId="0" applyNumberFormat="0" applyBorder="0" applyAlignment="0" applyProtection="0">
      <alignment vertical="center"/>
    </xf>
    <xf numFmtId="0" fontId="130" fillId="8" borderId="0" applyNumberFormat="0" applyBorder="0" applyAlignment="0" applyProtection="0">
      <alignment vertical="center"/>
    </xf>
    <xf numFmtId="0" fontId="130" fillId="8" borderId="0" applyNumberFormat="0" applyBorder="0" applyAlignment="0" applyProtection="0">
      <alignment vertical="center"/>
    </xf>
    <xf numFmtId="0" fontId="130" fillId="8" borderId="0" applyNumberFormat="0" applyBorder="0" applyAlignment="0" applyProtection="0">
      <alignment vertical="center"/>
    </xf>
    <xf numFmtId="0" fontId="130" fillId="8" borderId="0" applyNumberFormat="0" applyBorder="0" applyAlignment="0" applyProtection="0">
      <alignment vertical="center"/>
    </xf>
    <xf numFmtId="0" fontId="130" fillId="8" borderId="0" applyNumberFormat="0" applyBorder="0" applyAlignment="0" applyProtection="0">
      <alignment vertical="center"/>
    </xf>
    <xf numFmtId="0" fontId="130" fillId="8" borderId="0" applyNumberFormat="0" applyBorder="0" applyAlignment="0" applyProtection="0">
      <alignment vertical="center"/>
    </xf>
    <xf numFmtId="0" fontId="130" fillId="8" borderId="0" applyNumberFormat="0" applyBorder="0" applyAlignment="0" applyProtection="0">
      <alignment vertical="center"/>
    </xf>
    <xf numFmtId="0" fontId="130" fillId="8" borderId="0" applyNumberFormat="0" applyBorder="0" applyAlignment="0" applyProtection="0">
      <alignment vertical="center"/>
    </xf>
    <xf numFmtId="0" fontId="130" fillId="8" borderId="0" applyNumberFormat="0" applyBorder="0" applyAlignment="0" applyProtection="0">
      <alignment vertical="center"/>
    </xf>
    <xf numFmtId="0" fontId="130" fillId="8" borderId="0" applyNumberFormat="0" applyBorder="0" applyAlignment="0" applyProtection="0">
      <alignment vertical="center"/>
    </xf>
    <xf numFmtId="0" fontId="130" fillId="8" borderId="0" applyNumberFormat="0" applyBorder="0" applyAlignment="0" applyProtection="0">
      <alignment vertical="center"/>
    </xf>
    <xf numFmtId="0" fontId="4" fillId="0" borderId="0"/>
    <xf numFmtId="43" fontId="33" fillId="0" borderId="0" applyFont="0" applyFill="0" applyBorder="0" applyAlignment="0" applyProtection="0"/>
    <xf numFmtId="0" fontId="4" fillId="0" borderId="0"/>
    <xf numFmtId="40" fontId="33" fillId="0" borderId="0" applyFont="0" applyFill="0" applyBorder="0" applyAlignment="0" applyProtection="0">
      <alignment vertical="center"/>
    </xf>
    <xf numFmtId="0" fontId="4" fillId="0" borderId="0"/>
    <xf numFmtId="38" fontId="40" fillId="0" borderId="0" applyFont="0" applyFill="0" applyBorder="0" applyAlignment="0" applyProtection="0">
      <alignment vertical="center"/>
    </xf>
    <xf numFmtId="0" fontId="4" fillId="0" borderId="0"/>
    <xf numFmtId="41" fontId="33" fillId="0" borderId="0" applyFont="0" applyFill="0" applyBorder="0" applyAlignment="0" applyProtection="0"/>
    <xf numFmtId="41" fontId="33" fillId="0" borderId="0" applyFont="0" applyFill="0" applyBorder="0" applyAlignment="0" applyProtection="0"/>
    <xf numFmtId="0" fontId="4" fillId="0" borderId="0"/>
    <xf numFmtId="41" fontId="33" fillId="0" borderId="0" applyFont="0" applyFill="0" applyBorder="0" applyAlignment="0" applyProtection="0"/>
    <xf numFmtId="38" fontId="8" fillId="0" borderId="0" applyFont="0" applyFill="0" applyBorder="0" applyAlignment="0" applyProtection="0">
      <alignment vertical="center"/>
    </xf>
    <xf numFmtId="0" fontId="33" fillId="0" borderId="0"/>
    <xf numFmtId="0" fontId="56" fillId="0" borderId="0">
      <alignment vertical="center"/>
    </xf>
    <xf numFmtId="0" fontId="4" fillId="0" borderId="0"/>
    <xf numFmtId="0" fontId="33" fillId="0" borderId="0"/>
    <xf numFmtId="0" fontId="131" fillId="10" borderId="0" applyNumberFormat="0" applyBorder="0" applyAlignment="0" applyProtection="0">
      <alignment vertical="center"/>
    </xf>
    <xf numFmtId="0" fontId="131" fillId="10" borderId="0" applyNumberFormat="0" applyBorder="0" applyAlignment="0" applyProtection="0">
      <alignment vertical="center"/>
    </xf>
    <xf numFmtId="0" fontId="131" fillId="10" borderId="0" applyNumberFormat="0" applyBorder="0" applyAlignment="0" applyProtection="0">
      <alignment vertical="center"/>
    </xf>
    <xf numFmtId="0" fontId="131" fillId="10" borderId="0" applyNumberFormat="0" applyBorder="0" applyAlignment="0" applyProtection="0">
      <alignment vertical="center"/>
    </xf>
    <xf numFmtId="0" fontId="131" fillId="10" borderId="0" applyNumberFormat="0" applyBorder="0" applyAlignment="0" applyProtection="0">
      <alignment vertical="center"/>
    </xf>
    <xf numFmtId="0" fontId="131" fillId="10" borderId="0" applyNumberFormat="0" applyBorder="0" applyAlignment="0" applyProtection="0">
      <alignment vertical="center"/>
    </xf>
    <xf numFmtId="0" fontId="131" fillId="10" borderId="0" applyNumberFormat="0" applyBorder="0" applyAlignment="0" applyProtection="0">
      <alignment vertical="center"/>
    </xf>
    <xf numFmtId="0" fontId="131" fillId="10" borderId="0" applyNumberFormat="0" applyBorder="0" applyAlignment="0" applyProtection="0">
      <alignment vertical="center"/>
    </xf>
    <xf numFmtId="0" fontId="131" fillId="10" borderId="0" applyNumberFormat="0" applyBorder="0" applyAlignment="0" applyProtection="0">
      <alignment vertical="center"/>
    </xf>
    <xf numFmtId="0" fontId="131" fillId="10" borderId="0" applyNumberFormat="0" applyBorder="0" applyAlignment="0" applyProtection="0">
      <alignment vertical="center"/>
    </xf>
    <xf numFmtId="0" fontId="131" fillId="10" borderId="0" applyNumberFormat="0" applyBorder="0" applyAlignment="0" applyProtection="0">
      <alignment vertical="center"/>
    </xf>
    <xf numFmtId="0" fontId="131" fillId="10" borderId="0" applyNumberFormat="0" applyBorder="0" applyAlignment="0" applyProtection="0">
      <alignment vertical="center"/>
    </xf>
    <xf numFmtId="0" fontId="131" fillId="10" borderId="0" applyNumberFormat="0" applyBorder="0" applyAlignment="0" applyProtection="0">
      <alignment vertical="center"/>
    </xf>
    <xf numFmtId="0" fontId="132" fillId="0" borderId="28" applyNumberFormat="0" applyFill="0" applyAlignment="0" applyProtection="0">
      <alignment vertical="center"/>
    </xf>
    <xf numFmtId="0" fontId="132" fillId="0" borderId="28" applyNumberFormat="0" applyFill="0" applyAlignment="0" applyProtection="0">
      <alignment vertical="center"/>
    </xf>
    <xf numFmtId="0" fontId="132" fillId="0" borderId="28" applyNumberFormat="0" applyFill="0" applyAlignment="0" applyProtection="0">
      <alignment vertical="center"/>
    </xf>
    <xf numFmtId="0" fontId="132" fillId="0" borderId="28" applyNumberFormat="0" applyFill="0" applyAlignment="0" applyProtection="0">
      <alignment vertical="center"/>
    </xf>
    <xf numFmtId="0" fontId="132" fillId="0" borderId="28" applyNumberFormat="0" applyFill="0" applyAlignment="0" applyProtection="0">
      <alignment vertical="center"/>
    </xf>
    <xf numFmtId="0" fontId="132" fillId="0" borderId="28" applyNumberFormat="0" applyFill="0" applyAlignment="0" applyProtection="0">
      <alignment vertical="center"/>
    </xf>
    <xf numFmtId="0" fontId="132" fillId="0" borderId="28" applyNumberFormat="0" applyFill="0" applyAlignment="0" applyProtection="0">
      <alignment vertical="center"/>
    </xf>
    <xf numFmtId="0" fontId="132" fillId="0" borderId="28" applyNumberFormat="0" applyFill="0" applyAlignment="0" applyProtection="0">
      <alignment vertical="center"/>
    </xf>
    <xf numFmtId="0" fontId="132" fillId="0" borderId="28" applyNumberFormat="0" applyFill="0" applyAlignment="0" applyProtection="0">
      <alignment vertical="center"/>
    </xf>
    <xf numFmtId="0" fontId="132" fillId="0" borderId="28" applyNumberFormat="0" applyFill="0" applyAlignment="0" applyProtection="0">
      <alignment vertical="center"/>
    </xf>
    <xf numFmtId="0" fontId="132" fillId="0" borderId="28" applyNumberFormat="0" applyFill="0" applyAlignment="0" applyProtection="0">
      <alignment vertical="center"/>
    </xf>
    <xf numFmtId="0" fontId="132" fillId="0" borderId="28" applyNumberFormat="0" applyFill="0" applyAlignment="0" applyProtection="0">
      <alignment vertical="center"/>
    </xf>
    <xf numFmtId="0" fontId="132" fillId="0" borderId="28" applyNumberFormat="0" applyFill="0" applyAlignment="0" applyProtection="0">
      <alignment vertical="center"/>
    </xf>
    <xf numFmtId="0" fontId="133" fillId="0" borderId="29" applyNumberFormat="0" applyFill="0" applyAlignment="0" applyProtection="0">
      <alignment vertical="center"/>
    </xf>
    <xf numFmtId="0" fontId="133" fillId="0" borderId="29" applyNumberFormat="0" applyFill="0" applyAlignment="0" applyProtection="0">
      <alignment vertical="center"/>
    </xf>
    <xf numFmtId="0" fontId="133" fillId="0" borderId="29" applyNumberFormat="0" applyFill="0" applyAlignment="0" applyProtection="0">
      <alignment vertical="center"/>
    </xf>
    <xf numFmtId="0" fontId="133" fillId="0" borderId="29" applyNumberFormat="0" applyFill="0" applyAlignment="0" applyProtection="0">
      <alignment vertical="center"/>
    </xf>
    <xf numFmtId="0" fontId="133" fillId="0" borderId="29" applyNumberFormat="0" applyFill="0" applyAlignment="0" applyProtection="0">
      <alignment vertical="center"/>
    </xf>
    <xf numFmtId="0" fontId="133" fillId="0" borderId="29" applyNumberFormat="0" applyFill="0" applyAlignment="0" applyProtection="0">
      <alignment vertical="center"/>
    </xf>
    <xf numFmtId="0" fontId="133" fillId="0" borderId="29" applyNumberFormat="0" applyFill="0" applyAlignment="0" applyProtection="0">
      <alignment vertical="center"/>
    </xf>
    <xf numFmtId="0" fontId="133" fillId="0" borderId="29" applyNumberFormat="0" applyFill="0" applyAlignment="0" applyProtection="0">
      <alignment vertical="center"/>
    </xf>
    <xf numFmtId="0" fontId="133" fillId="0" borderId="29" applyNumberFormat="0" applyFill="0" applyAlignment="0" applyProtection="0">
      <alignment vertical="center"/>
    </xf>
    <xf numFmtId="0" fontId="133" fillId="0" borderId="29" applyNumberFormat="0" applyFill="0" applyAlignment="0" applyProtection="0">
      <alignment vertical="center"/>
    </xf>
    <xf numFmtId="0" fontId="133" fillId="0" borderId="29" applyNumberFormat="0" applyFill="0" applyAlignment="0" applyProtection="0">
      <alignment vertical="center"/>
    </xf>
    <xf numFmtId="0" fontId="133" fillId="0" borderId="29" applyNumberFormat="0" applyFill="0" applyAlignment="0" applyProtection="0">
      <alignment vertical="center"/>
    </xf>
    <xf numFmtId="0" fontId="133" fillId="0" borderId="29" applyNumberFormat="0" applyFill="0" applyAlignment="0" applyProtection="0">
      <alignment vertical="center"/>
    </xf>
    <xf numFmtId="0" fontId="4" fillId="0" borderId="0"/>
    <xf numFmtId="0" fontId="134" fillId="0" borderId="30" applyNumberFormat="0" applyFill="0" applyAlignment="0" applyProtection="0">
      <alignment vertical="center"/>
    </xf>
    <xf numFmtId="0" fontId="134" fillId="0" borderId="30" applyNumberFormat="0" applyFill="0" applyAlignment="0" applyProtection="0">
      <alignment vertical="center"/>
    </xf>
    <xf numFmtId="0" fontId="4" fillId="0" borderId="0"/>
    <xf numFmtId="0" fontId="134" fillId="0" borderId="30" applyNumberFormat="0" applyFill="0" applyAlignment="0" applyProtection="0">
      <alignment vertical="center"/>
    </xf>
    <xf numFmtId="0" fontId="134" fillId="0" borderId="30" applyNumberFormat="0" applyFill="0" applyAlignment="0" applyProtection="0">
      <alignment vertical="center"/>
    </xf>
    <xf numFmtId="0" fontId="4" fillId="0" borderId="0"/>
    <xf numFmtId="0" fontId="134" fillId="0" borderId="30" applyNumberFormat="0" applyFill="0" applyAlignment="0" applyProtection="0">
      <alignment vertical="center"/>
    </xf>
    <xf numFmtId="0" fontId="134" fillId="0" borderId="30" applyNumberFormat="0" applyFill="0" applyAlignment="0" applyProtection="0">
      <alignment vertical="center"/>
    </xf>
    <xf numFmtId="0" fontId="4" fillId="0" borderId="0"/>
    <xf numFmtId="0" fontId="134" fillId="0" borderId="30" applyNumberFormat="0" applyFill="0" applyAlignment="0" applyProtection="0">
      <alignment vertical="center"/>
    </xf>
    <xf numFmtId="0" fontId="134" fillId="0" borderId="30" applyNumberFormat="0" applyFill="0" applyAlignment="0" applyProtection="0">
      <alignment vertical="center"/>
    </xf>
    <xf numFmtId="0" fontId="134" fillId="0" borderId="30" applyNumberFormat="0" applyFill="0" applyAlignment="0" applyProtection="0">
      <alignment vertical="center"/>
    </xf>
    <xf numFmtId="0" fontId="4" fillId="0" borderId="0"/>
    <xf numFmtId="0" fontId="134" fillId="0" borderId="30" applyNumberFormat="0" applyFill="0" applyAlignment="0" applyProtection="0">
      <alignment vertical="center"/>
    </xf>
    <xf numFmtId="0" fontId="134" fillId="0" borderId="30" applyNumberFormat="0" applyFill="0" applyAlignment="0" applyProtection="0">
      <alignment vertical="center"/>
    </xf>
    <xf numFmtId="0" fontId="4" fillId="0" borderId="0"/>
    <xf numFmtId="0" fontId="134" fillId="0" borderId="30" applyNumberFormat="0" applyFill="0" applyAlignment="0" applyProtection="0">
      <alignment vertical="center"/>
    </xf>
    <xf numFmtId="0" fontId="134" fillId="0" borderId="30" applyNumberFormat="0" applyFill="0" applyAlignment="0" applyProtection="0">
      <alignment vertical="center"/>
    </xf>
    <xf numFmtId="0" fontId="4" fillId="0" borderId="0"/>
    <xf numFmtId="0" fontId="134" fillId="0" borderId="30" applyNumberFormat="0" applyFill="0" applyAlignment="0" applyProtection="0">
      <alignment vertical="center"/>
    </xf>
    <xf numFmtId="0" fontId="134" fillId="0" borderId="30" applyNumberFormat="0" applyFill="0" applyAlignment="0" applyProtection="0">
      <alignment vertical="center"/>
    </xf>
    <xf numFmtId="0" fontId="4" fillId="0" borderId="0"/>
    <xf numFmtId="0" fontId="134" fillId="0" borderId="30" applyNumberFormat="0" applyFill="0" applyAlignment="0" applyProtection="0">
      <alignment vertical="center"/>
    </xf>
    <xf numFmtId="0" fontId="134" fillId="0" borderId="30" applyNumberFormat="0" applyFill="0" applyAlignment="0" applyProtection="0">
      <alignment vertical="center"/>
    </xf>
    <xf numFmtId="0" fontId="4" fillId="0" borderId="0"/>
    <xf numFmtId="0" fontId="134" fillId="0" borderId="30" applyNumberFormat="0" applyFill="0" applyAlignment="0" applyProtection="0">
      <alignment vertical="center"/>
    </xf>
    <xf numFmtId="0" fontId="134" fillId="0" borderId="30" applyNumberFormat="0" applyFill="0" applyAlignment="0" applyProtection="0">
      <alignment vertical="center"/>
    </xf>
    <xf numFmtId="0" fontId="4" fillId="0" borderId="0"/>
    <xf numFmtId="0" fontId="134" fillId="0" borderId="30" applyNumberFormat="0" applyFill="0" applyAlignment="0" applyProtection="0">
      <alignment vertical="center"/>
    </xf>
    <xf numFmtId="0" fontId="134" fillId="0" borderId="30" applyNumberFormat="0" applyFill="0" applyAlignment="0" applyProtection="0">
      <alignment vertical="center"/>
    </xf>
    <xf numFmtId="0" fontId="4" fillId="0" borderId="0"/>
    <xf numFmtId="0" fontId="134" fillId="0" borderId="30" applyNumberFormat="0" applyFill="0" applyAlignment="0" applyProtection="0">
      <alignment vertical="center"/>
    </xf>
    <xf numFmtId="0" fontId="134" fillId="0" borderId="30" applyNumberFormat="0" applyFill="0" applyAlignment="0" applyProtection="0">
      <alignment vertical="center"/>
    </xf>
    <xf numFmtId="0" fontId="4" fillId="0" borderId="0"/>
    <xf numFmtId="0" fontId="134" fillId="0" borderId="30" applyNumberFormat="0" applyFill="0" applyAlignment="0" applyProtection="0">
      <alignment vertical="center"/>
    </xf>
    <xf numFmtId="0" fontId="134" fillId="0" borderId="30" applyNumberFormat="0" applyFill="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4" fillId="0" borderId="0"/>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4" fillId="0" borderId="0"/>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5" fillId="42" borderId="23" applyNumberFormat="0" applyAlignment="0" applyProtection="0">
      <alignment vertical="center"/>
    </xf>
    <xf numFmtId="0" fontId="136" fillId="0" borderId="0" applyNumberFormat="0" applyFill="0" applyBorder="0" applyAlignment="0" applyProtection="0">
      <alignment vertical="center"/>
    </xf>
    <xf numFmtId="0" fontId="136" fillId="0" borderId="0" applyNumberFormat="0" applyFill="0" applyBorder="0" applyAlignment="0" applyProtection="0">
      <alignment vertical="center"/>
    </xf>
    <xf numFmtId="0" fontId="136" fillId="0" borderId="0" applyNumberFormat="0" applyFill="0" applyBorder="0" applyAlignment="0" applyProtection="0">
      <alignment vertical="center"/>
    </xf>
    <xf numFmtId="0" fontId="136" fillId="0" borderId="0" applyNumberFormat="0" applyFill="0" applyBorder="0" applyAlignment="0" applyProtection="0">
      <alignment vertical="center"/>
    </xf>
    <xf numFmtId="0" fontId="136" fillId="0" borderId="0" applyNumberFormat="0" applyFill="0" applyBorder="0" applyAlignment="0" applyProtection="0">
      <alignment vertical="center"/>
    </xf>
    <xf numFmtId="0" fontId="136" fillId="0" borderId="0" applyNumberFormat="0" applyFill="0" applyBorder="0" applyAlignment="0" applyProtection="0">
      <alignment vertical="center"/>
    </xf>
    <xf numFmtId="0" fontId="136" fillId="0" borderId="0" applyNumberFormat="0" applyFill="0" applyBorder="0" applyAlignment="0" applyProtection="0">
      <alignment vertical="center"/>
    </xf>
    <xf numFmtId="0" fontId="136" fillId="0" borderId="0" applyNumberFormat="0" applyFill="0" applyBorder="0" applyAlignment="0" applyProtection="0">
      <alignment vertical="center"/>
    </xf>
    <xf numFmtId="0" fontId="136" fillId="0" borderId="0" applyNumberFormat="0" applyFill="0" applyBorder="0" applyAlignment="0" applyProtection="0">
      <alignment vertical="center"/>
    </xf>
    <xf numFmtId="0" fontId="136" fillId="0" borderId="0" applyNumberFormat="0" applyFill="0" applyBorder="0" applyAlignment="0" applyProtection="0">
      <alignment vertical="center"/>
    </xf>
    <xf numFmtId="0" fontId="136" fillId="0" borderId="0" applyNumberFormat="0" applyFill="0" applyBorder="0" applyAlignment="0" applyProtection="0">
      <alignment vertical="center"/>
    </xf>
    <xf numFmtId="0" fontId="136" fillId="0" borderId="0" applyNumberFormat="0" applyFill="0" applyBorder="0" applyAlignment="0" applyProtection="0">
      <alignment vertical="center"/>
    </xf>
    <xf numFmtId="0" fontId="136"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4" fillId="0" borderId="0"/>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4" fillId="0" borderId="0"/>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0" fontId="138" fillId="0" borderId="39" applyNumberFormat="0" applyFill="0" applyAlignment="0" applyProtection="0">
      <alignment vertical="center"/>
    </xf>
    <xf numFmtId="43" fontId="8" fillId="0" borderId="0" applyFont="0" applyFill="0" applyBorder="0" applyAlignment="0" applyProtection="0"/>
    <xf numFmtId="0" fontId="190" fillId="0" borderId="0" applyNumberFormat="0" applyFill="0" applyBorder="0" applyAlignment="0" applyProtection="0"/>
    <xf numFmtId="0" fontId="8" fillId="99" borderId="0" applyNumberFormat="0" applyBorder="0" applyAlignment="0" applyProtection="0"/>
    <xf numFmtId="0" fontId="22" fillId="122" borderId="0" applyNumberFormat="0" applyBorder="0" applyAlignment="0" applyProtection="0"/>
    <xf numFmtId="0" fontId="8" fillId="103" borderId="0" applyNumberFormat="0" applyBorder="0" applyAlignment="0" applyProtection="0"/>
    <xf numFmtId="0" fontId="22" fillId="57" borderId="0" applyNumberFormat="0" applyBorder="0" applyAlignment="0" applyProtection="0"/>
    <xf numFmtId="0" fontId="8" fillId="107" borderId="0" applyNumberFormat="0" applyBorder="0" applyAlignment="0" applyProtection="0"/>
    <xf numFmtId="0" fontId="22" fillId="2" borderId="0" applyNumberFormat="0" applyBorder="0" applyAlignment="0" applyProtection="0"/>
    <xf numFmtId="0" fontId="8" fillId="111" borderId="0" applyNumberFormat="0" applyBorder="0" applyAlignment="0" applyProtection="0"/>
    <xf numFmtId="0" fontId="22" fillId="123" borderId="0" applyNumberFormat="0" applyBorder="0" applyAlignment="0" applyProtection="0"/>
    <xf numFmtId="0" fontId="8" fillId="115" borderId="0" applyNumberFormat="0" applyBorder="0" applyAlignment="0" applyProtection="0"/>
    <xf numFmtId="0" fontId="22" fillId="124" borderId="0" applyNumberFormat="0" applyBorder="0" applyAlignment="0" applyProtection="0"/>
    <xf numFmtId="0" fontId="8" fillId="119" borderId="0" applyNumberFormat="0" applyBorder="0" applyAlignment="0" applyProtection="0"/>
    <xf numFmtId="0" fontId="22" fillId="60" borderId="0" applyNumberFormat="0" applyBorder="0" applyAlignment="0" applyProtection="0"/>
    <xf numFmtId="0" fontId="8" fillId="100" borderId="0" applyNumberFormat="0" applyBorder="0" applyAlignment="0" applyProtection="0"/>
    <xf numFmtId="0" fontId="22" fillId="65" borderId="0" applyNumberFormat="0" applyBorder="0" applyAlignment="0" applyProtection="0"/>
    <xf numFmtId="0" fontId="8" fillId="104" borderId="0" applyNumberFormat="0" applyBorder="0" applyAlignment="0" applyProtection="0"/>
    <xf numFmtId="0" fontId="22" fillId="58" borderId="0" applyNumberFormat="0" applyBorder="0" applyAlignment="0" applyProtection="0"/>
    <xf numFmtId="0" fontId="8" fillId="108" borderId="0" applyNumberFormat="0" applyBorder="0" applyAlignment="0" applyProtection="0"/>
    <xf numFmtId="0" fontId="22" fillId="125" borderId="0" applyNumberFormat="0" applyBorder="0" applyAlignment="0" applyProtection="0"/>
    <xf numFmtId="0" fontId="8" fillId="112" borderId="0" applyNumberFormat="0" applyBorder="0" applyAlignment="0" applyProtection="0"/>
    <xf numFmtId="0" fontId="22" fillId="123" borderId="0" applyNumberFormat="0" applyBorder="0" applyAlignment="0" applyProtection="0"/>
    <xf numFmtId="0" fontId="8" fillId="116" borderId="0" applyNumberFormat="0" applyBorder="0" applyAlignment="0" applyProtection="0"/>
    <xf numFmtId="0" fontId="22" fillId="65" borderId="0" applyNumberFormat="0" applyBorder="0" applyAlignment="0" applyProtection="0"/>
    <xf numFmtId="0" fontId="8" fillId="120" borderId="0" applyNumberFormat="0" applyBorder="0" applyAlignment="0" applyProtection="0"/>
    <xf numFmtId="0" fontId="22" fillId="59" borderId="0" applyNumberFormat="0" applyBorder="0" applyAlignment="0" applyProtection="0"/>
    <xf numFmtId="0" fontId="142" fillId="101" borderId="0" applyNumberFormat="0" applyBorder="0" applyAlignment="0" applyProtection="0"/>
    <xf numFmtId="0" fontId="43" fillId="126" borderId="0" applyNumberFormat="0" applyBorder="0" applyAlignment="0" applyProtection="0"/>
    <xf numFmtId="0" fontId="142" fillId="105" borderId="0" applyNumberFormat="0" applyBorder="0" applyAlignment="0" applyProtection="0"/>
    <xf numFmtId="0" fontId="43" fillId="58" borderId="0" applyNumberFormat="0" applyBorder="0" applyAlignment="0" applyProtection="0"/>
    <xf numFmtId="0" fontId="142" fillId="109" borderId="0" applyNumberFormat="0" applyBorder="0" applyAlignment="0" applyProtection="0"/>
    <xf numFmtId="0" fontId="43" fillId="125" borderId="0" applyNumberFormat="0" applyBorder="0" applyAlignment="0" applyProtection="0"/>
    <xf numFmtId="0" fontId="142" fillId="113" borderId="0" applyNumberFormat="0" applyBorder="0" applyAlignment="0" applyProtection="0"/>
    <xf numFmtId="0" fontId="43" fillId="127" borderId="0" applyNumberFormat="0" applyBorder="0" applyAlignment="0" applyProtection="0"/>
    <xf numFmtId="0" fontId="142" fillId="117" borderId="0" applyNumberFormat="0" applyBorder="0" applyAlignment="0" applyProtection="0"/>
    <xf numFmtId="0" fontId="43" fillId="128" borderId="0" applyNumberFormat="0" applyBorder="0" applyAlignment="0" applyProtection="0"/>
    <xf numFmtId="0" fontId="142" fillId="121" borderId="0" applyNumberFormat="0" applyBorder="0" applyAlignment="0" applyProtection="0"/>
    <xf numFmtId="0" fontId="43" fillId="129" borderId="0" applyNumberFormat="0" applyBorder="0" applyAlignment="0" applyProtection="0"/>
    <xf numFmtId="0" fontId="142" fillId="98" borderId="0" applyNumberFormat="0" applyBorder="0" applyAlignment="0" applyProtection="0"/>
    <xf numFmtId="0" fontId="43" fillId="130" borderId="0" applyNumberFormat="0" applyBorder="0" applyAlignment="0" applyProtection="0"/>
    <xf numFmtId="0" fontId="142" fillId="102" borderId="0" applyNumberFormat="0" applyBorder="0" applyAlignment="0" applyProtection="0"/>
    <xf numFmtId="0" fontId="43" fillId="56" borderId="0" applyNumberFormat="0" applyBorder="0" applyAlignment="0" applyProtection="0"/>
    <xf numFmtId="0" fontId="142" fillId="106" borderId="0" applyNumberFormat="0" applyBorder="0" applyAlignment="0" applyProtection="0"/>
    <xf numFmtId="0" fontId="43" fillId="62" borderId="0" applyNumberFormat="0" applyBorder="0" applyAlignment="0" applyProtection="0"/>
    <xf numFmtId="0" fontId="142" fillId="110" borderId="0" applyNumberFormat="0" applyBorder="0" applyAlignment="0" applyProtection="0"/>
    <xf numFmtId="0" fontId="43" fillId="127" borderId="0" applyNumberFormat="0" applyBorder="0" applyAlignment="0" applyProtection="0"/>
    <xf numFmtId="0" fontId="142" fillId="114" borderId="0" applyNumberFormat="0" applyBorder="0" applyAlignment="0" applyProtection="0"/>
    <xf numFmtId="0" fontId="43" fillId="128" borderId="0" applyNumberFormat="0" applyBorder="0" applyAlignment="0" applyProtection="0"/>
    <xf numFmtId="0" fontId="142" fillId="118" borderId="0" applyNumberFormat="0" applyBorder="0" applyAlignment="0" applyProtection="0"/>
    <xf numFmtId="0" fontId="43" fillId="131" borderId="0" applyNumberFormat="0" applyBorder="0" applyAlignment="0" applyProtection="0"/>
    <xf numFmtId="0" fontId="173" fillId="92" borderId="0" applyNumberFormat="0" applyBorder="0" applyAlignment="0" applyProtection="0"/>
    <xf numFmtId="0" fontId="48" fillId="57" borderId="0" applyNumberFormat="0" applyBorder="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alignment vertical="center"/>
    </xf>
    <xf numFmtId="0" fontId="52" fillId="42" borderId="59" applyNumberFormat="0" applyAlignment="0" applyProtection="0">
      <alignment vertical="center"/>
    </xf>
    <xf numFmtId="0" fontId="52" fillId="42" borderId="59" applyNumberFormat="0" applyAlignment="0" applyProtection="0">
      <alignment vertical="center"/>
    </xf>
    <xf numFmtId="0" fontId="52" fillId="42" borderId="59" applyNumberFormat="0" applyAlignment="0" applyProtection="0">
      <alignment vertical="center"/>
    </xf>
    <xf numFmtId="0" fontId="52" fillId="42" borderId="59" applyNumberFormat="0" applyAlignment="0" applyProtection="0">
      <alignment vertical="center"/>
    </xf>
    <xf numFmtId="0" fontId="52" fillId="42" borderId="59" applyNumberFormat="0" applyAlignment="0" applyProtection="0">
      <alignment vertical="center"/>
    </xf>
    <xf numFmtId="0" fontId="52" fillId="42" borderId="59" applyNumberFormat="0" applyAlignment="0" applyProtection="0">
      <alignment vertical="center"/>
    </xf>
    <xf numFmtId="0" fontId="52" fillId="42" borderId="59" applyNumberFormat="0" applyAlignment="0" applyProtection="0">
      <alignment vertical="center"/>
    </xf>
    <xf numFmtId="0" fontId="52" fillId="43" borderId="59" applyNumberFormat="0" applyAlignment="0" applyProtection="0"/>
    <xf numFmtId="0" fontId="182" fillId="95" borderId="53" applyNumberFormat="0" applyAlignment="0" applyProtection="0"/>
    <xf numFmtId="0" fontId="52" fillId="43"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3"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5" borderId="59" applyNumberFormat="0" applyAlignment="0" applyProtection="0"/>
    <xf numFmtId="0" fontId="52" fillId="43"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0" fontId="52" fillId="42" borderId="59" applyNumberFormat="0" applyAlignment="0" applyProtection="0"/>
    <xf numFmtId="3" fontId="34" fillId="0" borderId="49"/>
    <xf numFmtId="3" fontId="34" fillId="0" borderId="49"/>
    <xf numFmtId="3" fontId="34" fillId="0" borderId="49"/>
    <xf numFmtId="3" fontId="34" fillId="0" borderId="49"/>
    <xf numFmtId="3" fontId="34" fillId="0" borderId="49"/>
    <xf numFmtId="3" fontId="34" fillId="0" borderId="49"/>
    <xf numFmtId="3" fontId="34" fillId="0" borderId="49"/>
    <xf numFmtId="3" fontId="34" fillId="0" borderId="49"/>
    <xf numFmtId="3" fontId="34" fillId="0" borderId="49"/>
    <xf numFmtId="3" fontId="34" fillId="0" borderId="49"/>
    <xf numFmtId="3" fontId="34" fillId="0" borderId="49"/>
    <xf numFmtId="3" fontId="34" fillId="0" borderId="49"/>
    <xf numFmtId="3" fontId="34" fillId="0" borderId="49"/>
    <xf numFmtId="0" fontId="184" fillId="96" borderId="56" applyNumberFormat="0" applyAlignment="0" applyProtection="0"/>
    <xf numFmtId="0" fontId="54" fillId="132" borderId="24" applyNumberFormat="0" applyAlignment="0" applyProtection="0"/>
    <xf numFmtId="0" fontId="186" fillId="0" borderId="0" applyNumberFormat="0" applyFill="0" applyBorder="0" applyAlignment="0" applyProtection="0"/>
    <xf numFmtId="0" fontId="178" fillId="91" borderId="0" applyNumberFormat="0" applyBorder="0" applyAlignment="0" applyProtection="0"/>
    <xf numFmtId="0" fontId="64" fillId="2" borderId="0" applyNumberFormat="0" applyBorder="0" applyAlignment="0" applyProtection="0"/>
    <xf numFmtId="10" fontId="65" fillId="48" borderId="67" applyNumberFormat="0" applyBorder="0" applyAlignment="0" applyProtection="0"/>
    <xf numFmtId="10" fontId="65" fillId="47" borderId="67" applyNumberFormat="0" applyBorder="0" applyAlignment="0" applyProtection="0"/>
    <xf numFmtId="10" fontId="65" fillId="48" borderId="67" applyNumberFormat="0" applyBorder="0" applyAlignment="0" applyProtection="0"/>
    <xf numFmtId="10" fontId="65" fillId="48" borderId="67" applyNumberFormat="0" applyBorder="0" applyAlignment="0" applyProtection="0"/>
    <xf numFmtId="0" fontId="175" fillId="0" borderId="50" applyNumberFormat="0" applyFill="0" applyAlignment="0" applyProtection="0"/>
    <xf numFmtId="10" fontId="65" fillId="48" borderId="67" applyNumberFormat="0" applyBorder="0" applyAlignment="0" applyProtection="0"/>
    <xf numFmtId="0" fontId="69" fillId="0" borderId="28" applyNumberFormat="0" applyFill="0" applyAlignment="0" applyProtection="0"/>
    <xf numFmtId="10" fontId="65" fillId="47" borderId="67" applyNumberFormat="0" applyBorder="0" applyAlignment="0" applyProtection="0"/>
    <xf numFmtId="10" fontId="65" fillId="47" borderId="67" applyNumberFormat="0" applyBorder="0" applyAlignment="0" applyProtection="0"/>
    <xf numFmtId="10" fontId="65" fillId="48" borderId="67" applyNumberFormat="0" applyBorder="0" applyAlignment="0" applyProtection="0"/>
    <xf numFmtId="10" fontId="65" fillId="48" borderId="67" applyNumberFormat="0" applyBorder="0" applyAlignment="0" applyProtection="0"/>
    <xf numFmtId="10" fontId="65" fillId="48" borderId="67" applyNumberFormat="0" applyBorder="0" applyAlignment="0" applyProtection="0"/>
    <xf numFmtId="10" fontId="65" fillId="48" borderId="67" applyNumberFormat="0" applyBorder="0" applyAlignment="0" applyProtection="0"/>
    <xf numFmtId="10" fontId="65" fillId="47" borderId="67" applyNumberFormat="0" applyBorder="0" applyAlignment="0" applyProtection="0"/>
    <xf numFmtId="10" fontId="65" fillId="47" borderId="67" applyNumberFormat="0" applyBorder="0" applyAlignment="0" applyProtection="0"/>
    <xf numFmtId="10" fontId="65" fillId="47" borderId="67" applyNumberFormat="0" applyBorder="0" applyAlignment="0" applyProtection="0"/>
    <xf numFmtId="0" fontId="176" fillId="0" borderId="51" applyNumberFormat="0" applyFill="0" applyAlignment="0" applyProtection="0"/>
    <xf numFmtId="0" fontId="71" fillId="0" borderId="29" applyNumberFormat="0" applyFill="0" applyAlignment="0" applyProtection="0"/>
    <xf numFmtId="49" fontId="75" fillId="0" borderId="67">
      <alignment vertical="center"/>
    </xf>
    <xf numFmtId="49" fontId="75" fillId="0" borderId="67">
      <alignment vertical="center"/>
    </xf>
    <xf numFmtId="49" fontId="75" fillId="0" borderId="67">
      <alignment vertical="center"/>
    </xf>
    <xf numFmtId="49" fontId="75" fillId="0" borderId="67">
      <alignment vertical="center"/>
    </xf>
    <xf numFmtId="49" fontId="75" fillId="0" borderId="67">
      <alignment vertical="center"/>
    </xf>
    <xf numFmtId="49" fontId="75" fillId="0" borderId="67">
      <alignment vertical="center"/>
    </xf>
    <xf numFmtId="49" fontId="75" fillId="0" borderId="67">
      <alignment vertical="center"/>
    </xf>
    <xf numFmtId="49" fontId="75" fillId="0" borderId="67">
      <alignment vertical="center"/>
    </xf>
    <xf numFmtId="49" fontId="75" fillId="0" borderId="67">
      <alignment vertical="center"/>
    </xf>
    <xf numFmtId="49" fontId="75" fillId="0" borderId="67">
      <alignment vertical="center"/>
    </xf>
    <xf numFmtId="49" fontId="75" fillId="0" borderId="67">
      <alignment vertical="center"/>
    </xf>
    <xf numFmtId="49" fontId="75" fillId="0" borderId="67">
      <alignment vertical="center"/>
    </xf>
    <xf numFmtId="49" fontId="75" fillId="0" borderId="67">
      <alignment vertical="center"/>
    </xf>
    <xf numFmtId="49" fontId="75" fillId="0" borderId="67">
      <alignment vertical="center"/>
    </xf>
    <xf numFmtId="5" fontId="74" fillId="49" borderId="67" applyNumberFormat="0" applyAlignment="0">
      <alignment horizontal="left" vertical="top"/>
    </xf>
    <xf numFmtId="0" fontId="177" fillId="0" borderId="52" applyNumberFormat="0" applyFill="0" applyAlignment="0" applyProtection="0"/>
    <xf numFmtId="5" fontId="74" fillId="49" borderId="67" applyNumberFormat="0" applyAlignment="0">
      <alignment horizontal="left" vertical="top"/>
    </xf>
    <xf numFmtId="5" fontId="74" fillId="49" borderId="67" applyNumberFormat="0" applyAlignment="0">
      <alignment horizontal="left" vertical="top"/>
    </xf>
    <xf numFmtId="5" fontId="74" fillId="49" borderId="67" applyNumberFormat="0" applyAlignment="0">
      <alignment horizontal="left" vertical="top"/>
    </xf>
    <xf numFmtId="5" fontId="74" fillId="49" borderId="67" applyNumberFormat="0" applyAlignment="0">
      <alignment horizontal="left" vertical="top"/>
    </xf>
    <xf numFmtId="5" fontId="74" fillId="49" borderId="67" applyNumberFormat="0" applyAlignment="0">
      <alignment horizontal="left" vertical="top"/>
    </xf>
    <xf numFmtId="5" fontId="74" fillId="49" borderId="67" applyNumberFormat="0" applyAlignment="0">
      <alignment horizontal="left" vertical="top"/>
    </xf>
    <xf numFmtId="5" fontId="74" fillId="49" borderId="67" applyNumberFormat="0" applyAlignment="0">
      <alignment horizontal="left" vertical="top"/>
    </xf>
    <xf numFmtId="5" fontId="74" fillId="49" borderId="67" applyNumberFormat="0" applyAlignment="0">
      <alignment horizontal="left" vertical="top"/>
    </xf>
    <xf numFmtId="5" fontId="74" fillId="49" borderId="67" applyNumberFormat="0" applyAlignment="0">
      <alignment horizontal="left" vertical="top"/>
    </xf>
    <xf numFmtId="5" fontId="74" fillId="49" borderId="67" applyNumberFormat="0" applyAlignment="0">
      <alignment horizontal="left" vertical="top"/>
    </xf>
    <xf numFmtId="5" fontId="74" fillId="49" borderId="67" applyNumberFormat="0" applyAlignment="0">
      <alignment horizontal="left" vertical="top"/>
    </xf>
    <xf numFmtId="5" fontId="74" fillId="49" borderId="67" applyNumberFormat="0" applyAlignment="0">
      <alignment horizontal="left" vertical="top"/>
    </xf>
    <xf numFmtId="5" fontId="74" fillId="49" borderId="67" applyNumberFormat="0" applyAlignment="0">
      <alignment horizontal="left" vertical="top"/>
    </xf>
    <xf numFmtId="0" fontId="177" fillId="0" borderId="0" applyNumberFormat="0" applyFill="0" applyBorder="0" applyAlignment="0" applyProtection="0"/>
    <xf numFmtId="5" fontId="74" fillId="49" borderId="49" applyNumberFormat="0" applyAlignment="0">
      <alignment horizontal="left" vertical="top"/>
    </xf>
    <xf numFmtId="5" fontId="74" fillId="49" borderId="49" applyNumberFormat="0" applyAlignment="0">
      <alignment horizontal="left" vertical="top"/>
    </xf>
    <xf numFmtId="5" fontId="74" fillId="49" borderId="49" applyNumberFormat="0" applyAlignment="0">
      <alignment horizontal="left" vertical="top"/>
    </xf>
    <xf numFmtId="5" fontId="74" fillId="49" borderId="49" applyNumberFormat="0" applyAlignment="0">
      <alignment horizontal="left" vertical="top"/>
    </xf>
    <xf numFmtId="5" fontId="74" fillId="49" borderId="49" applyNumberFormat="0" applyAlignment="0">
      <alignment horizontal="left" vertical="top"/>
    </xf>
    <xf numFmtId="5" fontId="74" fillId="49" borderId="49" applyNumberFormat="0" applyAlignment="0">
      <alignment horizontal="left" vertical="top"/>
    </xf>
    <xf numFmtId="5" fontId="74" fillId="49" borderId="49" applyNumberFormat="0" applyAlignment="0">
      <alignment horizontal="left" vertical="top"/>
    </xf>
    <xf numFmtId="5" fontId="74" fillId="49" borderId="49" applyNumberFormat="0" applyAlignment="0">
      <alignment horizontal="left" vertical="top"/>
    </xf>
    <xf numFmtId="5" fontId="74" fillId="49" borderId="49" applyNumberFormat="0" applyAlignment="0">
      <alignment horizontal="left" vertical="top"/>
    </xf>
    <xf numFmtId="5" fontId="74" fillId="49" borderId="49" applyNumberFormat="0" applyAlignment="0">
      <alignment horizontal="left" vertical="top"/>
    </xf>
    <xf numFmtId="5" fontId="74" fillId="49" borderId="49" applyNumberFormat="0" applyAlignment="0">
      <alignment horizontal="left" vertical="top"/>
    </xf>
    <xf numFmtId="5" fontId="74" fillId="49" borderId="49" applyNumberFormat="0" applyAlignment="0">
      <alignment horizontal="left" vertical="top"/>
    </xf>
    <xf numFmtId="5" fontId="74" fillId="49" borderId="49" applyNumberFormat="0" applyAlignment="0">
      <alignment horizontal="left" vertical="top"/>
    </xf>
    <xf numFmtId="5" fontId="74" fillId="49" borderId="49" applyNumberFormat="0" applyAlignment="0">
      <alignment horizontal="left" vertical="top"/>
    </xf>
    <xf numFmtId="49" fontId="75" fillId="0" borderId="49">
      <alignment vertical="center"/>
    </xf>
    <xf numFmtId="49" fontId="75" fillId="0" borderId="49">
      <alignment vertical="center"/>
    </xf>
    <xf numFmtId="49" fontId="75" fillId="0" borderId="49">
      <alignment vertical="center"/>
    </xf>
    <xf numFmtId="49" fontId="75" fillId="0" borderId="49">
      <alignment vertical="center"/>
    </xf>
    <xf numFmtId="49" fontId="75" fillId="0" borderId="49">
      <alignment vertical="center"/>
    </xf>
    <xf numFmtId="49" fontId="75" fillId="0" borderId="49">
      <alignment vertical="center"/>
    </xf>
    <xf numFmtId="49" fontId="75" fillId="0" borderId="49">
      <alignment vertical="center"/>
    </xf>
    <xf numFmtId="49" fontId="75" fillId="0" borderId="49">
      <alignment vertical="center"/>
    </xf>
    <xf numFmtId="49" fontId="75" fillId="0" borderId="49">
      <alignment vertical="center"/>
    </xf>
    <xf numFmtId="49" fontId="75" fillId="0" borderId="49">
      <alignment vertical="center"/>
    </xf>
    <xf numFmtId="49" fontId="75" fillId="0" borderId="49">
      <alignment vertical="center"/>
    </xf>
    <xf numFmtId="49" fontId="75" fillId="0" borderId="49">
      <alignment vertical="center"/>
    </xf>
    <xf numFmtId="49" fontId="75" fillId="0" borderId="49">
      <alignment vertical="center"/>
    </xf>
    <xf numFmtId="49" fontId="75" fillId="0" borderId="49">
      <alignment vertical="center"/>
    </xf>
    <xf numFmtId="0" fontId="194" fillId="0" borderId="0" applyBorder="0" applyProtection="0"/>
    <xf numFmtId="10" fontId="65" fillId="47" borderId="49" applyNumberFormat="0" applyBorder="0" applyAlignment="0" applyProtection="0"/>
    <xf numFmtId="10" fontId="65" fillId="47" borderId="49" applyNumberFormat="0" applyBorder="0" applyAlignment="0" applyProtection="0"/>
    <xf numFmtId="10" fontId="65" fillId="47" borderId="49" applyNumberFormat="0" applyBorder="0" applyAlignment="0" applyProtection="0"/>
    <xf numFmtId="10" fontId="65" fillId="48" borderId="49" applyNumberFormat="0" applyBorder="0" applyAlignment="0" applyProtection="0"/>
    <xf numFmtId="10" fontId="65" fillId="48" borderId="49" applyNumberFormat="0" applyBorder="0" applyAlignment="0" applyProtection="0"/>
    <xf numFmtId="10" fontId="65" fillId="48" borderId="49" applyNumberFormat="0" applyBorder="0" applyAlignment="0" applyProtection="0"/>
    <xf numFmtId="10" fontId="65" fillId="48" borderId="49" applyNumberFormat="0" applyBorder="0" applyAlignment="0" applyProtection="0"/>
    <xf numFmtId="10" fontId="65" fillId="47" borderId="49" applyNumberFormat="0" applyBorder="0" applyAlignment="0" applyProtection="0"/>
    <xf numFmtId="10" fontId="65" fillId="47" borderId="49" applyNumberFormat="0" applyBorder="0" applyAlignment="0" applyProtection="0"/>
    <xf numFmtId="10" fontId="65" fillId="48" borderId="49" applyNumberFormat="0" applyBorder="0" applyAlignment="0" applyProtection="0"/>
    <xf numFmtId="10" fontId="65" fillId="48" borderId="49" applyNumberFormat="0" applyBorder="0" applyAlignment="0" applyProtection="0"/>
    <xf numFmtId="10" fontId="65" fillId="48" borderId="49" applyNumberFormat="0" applyBorder="0" applyAlignment="0" applyProtection="0"/>
    <xf numFmtId="10" fontId="65" fillId="47" borderId="49" applyNumberFormat="0" applyBorder="0" applyAlignment="0" applyProtection="0"/>
    <xf numFmtId="10" fontId="65" fillId="48" borderId="49" applyNumberFormat="0" applyBorder="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alignment vertical="center"/>
    </xf>
    <xf numFmtId="0" fontId="78" fillId="16" borderId="59" applyNumberFormat="0" applyAlignment="0" applyProtection="0">
      <alignment vertical="center"/>
    </xf>
    <xf numFmtId="0" fontId="78" fillId="16" borderId="59" applyNumberFormat="0" applyAlignment="0" applyProtection="0">
      <alignment vertical="center"/>
    </xf>
    <xf numFmtId="0" fontId="78" fillId="16" borderId="59" applyNumberFormat="0" applyAlignment="0" applyProtection="0">
      <alignment vertical="center"/>
    </xf>
    <xf numFmtId="0" fontId="78" fillId="16" borderId="59" applyNumberFormat="0" applyAlignment="0" applyProtection="0">
      <alignment vertical="center"/>
    </xf>
    <xf numFmtId="0" fontId="78" fillId="16" borderId="59" applyNumberFormat="0" applyAlignment="0" applyProtection="0">
      <alignment vertical="center"/>
    </xf>
    <xf numFmtId="0" fontId="78" fillId="16" borderId="59" applyNumberFormat="0" applyAlignment="0" applyProtection="0">
      <alignment vertical="center"/>
    </xf>
    <xf numFmtId="0" fontId="78" fillId="16" borderId="59" applyNumberFormat="0" applyAlignment="0" applyProtection="0">
      <alignment vertical="center"/>
    </xf>
    <xf numFmtId="0" fontId="180" fillId="94" borderId="53" applyNumberFormat="0" applyAlignment="0" applyProtection="0"/>
    <xf numFmtId="0" fontId="78" fillId="17"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60" borderId="59" applyNumberFormat="0" applyAlignment="0" applyProtection="0"/>
    <xf numFmtId="0" fontId="78" fillId="17"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78" fillId="16" borderId="59" applyNumberFormat="0" applyAlignment="0" applyProtection="0"/>
    <xf numFmtId="0" fontId="183" fillId="0" borderId="55" applyNumberFormat="0" applyFill="0" applyAlignment="0" applyProtection="0"/>
    <xf numFmtId="0" fontId="67" fillId="0" borderId="69">
      <alignment horizontal="left" vertical="center"/>
    </xf>
    <xf numFmtId="0" fontId="67" fillId="0" borderId="69">
      <alignment horizontal="left" vertical="center"/>
    </xf>
    <xf numFmtId="0" fontId="67" fillId="0" borderId="69">
      <alignment horizontal="left" vertical="center"/>
    </xf>
    <xf numFmtId="0" fontId="67" fillId="0" borderId="69">
      <alignment horizontal="left" vertical="center"/>
    </xf>
    <xf numFmtId="0" fontId="67" fillId="0" borderId="69">
      <alignment horizontal="left" vertical="center"/>
    </xf>
    <xf numFmtId="0" fontId="67" fillId="0" borderId="69">
      <alignment horizontal="left" vertical="center"/>
    </xf>
    <xf numFmtId="0" fontId="67" fillId="0" borderId="69">
      <alignment horizontal="left" vertical="center"/>
    </xf>
    <xf numFmtId="0" fontId="67" fillId="0" borderId="69">
      <alignment horizontal="left" vertical="center"/>
    </xf>
    <xf numFmtId="0" fontId="67" fillId="0" borderId="69">
      <alignment horizontal="left" vertical="center"/>
    </xf>
    <xf numFmtId="0" fontId="67" fillId="0" borderId="69">
      <alignment horizontal="left" vertical="center"/>
    </xf>
    <xf numFmtId="0" fontId="67" fillId="0" borderId="69">
      <alignment horizontal="left" vertical="center"/>
    </xf>
    <xf numFmtId="0" fontId="67" fillId="0" borderId="69">
      <alignment horizontal="left" vertical="center"/>
    </xf>
    <xf numFmtId="0" fontId="67" fillId="0" borderId="69">
      <alignment horizontal="left" vertical="center"/>
    </xf>
    <xf numFmtId="0" fontId="67" fillId="0" borderId="69">
      <alignment horizontal="left" vertical="center"/>
    </xf>
    <xf numFmtId="0" fontId="67" fillId="0" borderId="69">
      <alignment horizontal="left" vertical="center"/>
    </xf>
    <xf numFmtId="0" fontId="179" fillId="93" borderId="0" applyNumberFormat="0" applyBorder="0" applyAlignment="0" applyProtection="0"/>
    <xf numFmtId="0" fontId="83" fillId="54" borderId="0" applyNumberFormat="0" applyBorder="0" applyAlignment="0" applyProtection="0"/>
    <xf numFmtId="0" fontId="195" fillId="0" borderId="0"/>
    <xf numFmtId="0" fontId="195" fillId="0" borderId="0"/>
    <xf numFmtId="0" fontId="195" fillId="0" borderId="0"/>
    <xf numFmtId="0" fontId="195" fillId="0" borderId="0"/>
    <xf numFmtId="0" fontId="195" fillId="0" borderId="0"/>
    <xf numFmtId="0" fontId="2" fillId="0" borderId="0"/>
    <xf numFmtId="0" fontId="196" fillId="0" borderId="0"/>
    <xf numFmtId="0" fontId="197" fillId="0" borderId="0"/>
    <xf numFmtId="0" fontId="197" fillId="0" borderId="0"/>
    <xf numFmtId="0" fontId="197" fillId="0" borderId="0"/>
    <xf numFmtId="0" fontId="197" fillId="0" borderId="0"/>
    <xf numFmtId="0" fontId="197" fillId="0" borderId="0"/>
    <xf numFmtId="0" fontId="22" fillId="0" borderId="0"/>
    <xf numFmtId="0" fontId="197" fillId="0" borderId="0"/>
    <xf numFmtId="0" fontId="2" fillId="0" borderId="0"/>
    <xf numFmtId="0" fontId="198" fillId="0" borderId="0"/>
    <xf numFmtId="0" fontId="4"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146" fillId="52" borderId="60" applyNumberFormat="0" applyFont="0" applyAlignment="0" applyProtection="0">
      <alignment vertical="center"/>
    </xf>
    <xf numFmtId="0" fontId="146" fillId="52" borderId="60" applyNumberFormat="0" applyFont="0" applyAlignment="0" applyProtection="0">
      <alignment vertical="center"/>
    </xf>
    <xf numFmtId="0" fontId="146" fillId="52" borderId="60" applyNumberFormat="0" applyFont="0" applyAlignment="0" applyProtection="0">
      <alignment vertical="center"/>
    </xf>
    <xf numFmtId="0" fontId="146" fillId="52" borderId="60" applyNumberFormat="0" applyFont="0" applyAlignment="0" applyProtection="0">
      <alignment vertical="center"/>
    </xf>
    <xf numFmtId="0" fontId="146" fillId="52" borderId="60" applyNumberFormat="0" applyFont="0" applyAlignment="0" applyProtection="0">
      <alignment vertical="center"/>
    </xf>
    <xf numFmtId="0" fontId="146" fillId="52" borderId="60" applyNumberFormat="0" applyFont="0" applyAlignment="0" applyProtection="0">
      <alignment vertical="center"/>
    </xf>
    <xf numFmtId="0" fontId="146" fillId="52" borderId="60" applyNumberFormat="0" applyFont="0" applyAlignment="0" applyProtection="0">
      <alignment vertical="center"/>
    </xf>
    <xf numFmtId="0" fontId="8" fillId="97" borderId="57" applyNumberFormat="0" applyFont="0" applyAlignment="0" applyProtection="0"/>
    <xf numFmtId="0" fontId="22" fillId="53" borderId="60" applyNumberForma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22" fillId="48" borderId="60" applyNumberFormat="0" applyFont="0" applyAlignment="0" applyProtection="0"/>
    <xf numFmtId="0" fontId="22" fillId="53" borderId="60" applyNumberForma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33" fillId="52" borderId="60" applyNumberFormat="0" applyFont="0" applyAlignment="0" applyProtection="0"/>
    <xf numFmtId="0" fontId="33"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4" fillId="52" borderId="60" applyNumberFormat="0" applyFon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alignment vertical="center"/>
    </xf>
    <xf numFmtId="0" fontId="90" fillId="42" borderId="61" applyNumberFormat="0" applyAlignment="0" applyProtection="0">
      <alignment vertical="center"/>
    </xf>
    <xf numFmtId="0" fontId="90" fillId="42" borderId="61" applyNumberFormat="0" applyAlignment="0" applyProtection="0">
      <alignment vertical="center"/>
    </xf>
    <xf numFmtId="0" fontId="90" fillId="42" borderId="61" applyNumberFormat="0" applyAlignment="0" applyProtection="0">
      <alignment vertical="center"/>
    </xf>
    <xf numFmtId="0" fontId="90" fillId="42" borderId="61" applyNumberFormat="0" applyAlignment="0" applyProtection="0">
      <alignment vertical="center"/>
    </xf>
    <xf numFmtId="0" fontId="90" fillId="42" borderId="61" applyNumberFormat="0" applyAlignment="0" applyProtection="0">
      <alignment vertical="center"/>
    </xf>
    <xf numFmtId="0" fontId="90" fillId="43" borderId="61" applyNumberFormat="0" applyAlignment="0" applyProtection="0"/>
    <xf numFmtId="0" fontId="181" fillId="95" borderId="54" applyNumberFormat="0" applyAlignment="0" applyProtection="0"/>
    <xf numFmtId="0" fontId="90" fillId="43"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3"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5" borderId="61" applyNumberFormat="0" applyAlignment="0" applyProtection="0"/>
    <xf numFmtId="0" fontId="90" fillId="43"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3" fontId="34" fillId="0" borderId="67"/>
    <xf numFmtId="3" fontId="34" fillId="0" borderId="67"/>
    <xf numFmtId="3" fontId="34" fillId="0" borderId="67"/>
    <xf numFmtId="3" fontId="34" fillId="0" borderId="67"/>
    <xf numFmtId="3" fontId="34" fillId="0" borderId="67"/>
    <xf numFmtId="3" fontId="34" fillId="0" borderId="67"/>
    <xf numFmtId="3" fontId="34" fillId="0" borderId="67"/>
    <xf numFmtId="3" fontId="34" fillId="0" borderId="67"/>
    <xf numFmtId="3" fontId="34" fillId="0" borderId="67"/>
    <xf numFmtId="3" fontId="34" fillId="0" borderId="67"/>
    <xf numFmtId="3" fontId="34" fillId="0" borderId="67"/>
    <xf numFmtId="3" fontId="34" fillId="0" borderId="67"/>
    <xf numFmtId="3" fontId="34" fillId="0" borderId="67"/>
    <xf numFmtId="4" fontId="94" fillId="54" borderId="62" applyNumberFormat="0" applyProtection="0">
      <alignment vertical="center"/>
    </xf>
    <xf numFmtId="4" fontId="97" fillId="50" borderId="62" applyNumberFormat="0" applyProtection="0">
      <alignment vertical="center"/>
    </xf>
    <xf numFmtId="4" fontId="97" fillId="50" borderId="62" applyNumberFormat="0" applyProtection="0">
      <alignment vertical="center"/>
    </xf>
    <xf numFmtId="4" fontId="97" fillId="50" borderId="62" applyNumberFormat="0" applyProtection="0">
      <alignment vertical="center"/>
    </xf>
    <xf numFmtId="4" fontId="97" fillId="50" borderId="62" applyNumberFormat="0" applyProtection="0">
      <alignment vertical="center"/>
    </xf>
    <xf numFmtId="4" fontId="97" fillId="50" borderId="62" applyNumberFormat="0" applyProtection="0">
      <alignment vertical="center"/>
    </xf>
    <xf numFmtId="4" fontId="94" fillId="54" borderId="62" applyNumberFormat="0" applyProtection="0">
      <alignment vertical="center"/>
    </xf>
    <xf numFmtId="4" fontId="97" fillId="50" borderId="62" applyNumberFormat="0" applyProtection="0">
      <alignment vertical="center"/>
    </xf>
    <xf numFmtId="4" fontId="97" fillId="50" borderId="62" applyNumberFormat="0" applyProtection="0">
      <alignment vertical="center"/>
    </xf>
    <xf numFmtId="4" fontId="94" fillId="54" borderId="62" applyNumberFormat="0" applyProtection="0">
      <alignment vertical="center"/>
    </xf>
    <xf numFmtId="4" fontId="94" fillId="54" borderId="62" applyNumberFormat="0" applyProtection="0">
      <alignment vertical="center"/>
    </xf>
    <xf numFmtId="4" fontId="94" fillId="54" borderId="62" applyNumberFormat="0" applyProtection="0">
      <alignment vertical="center"/>
    </xf>
    <xf numFmtId="4" fontId="94" fillId="54" borderId="62" applyNumberFormat="0" applyProtection="0">
      <alignment vertical="center"/>
    </xf>
    <xf numFmtId="4" fontId="94" fillId="54" borderId="62" applyNumberFormat="0" applyProtection="0">
      <alignment vertical="center"/>
    </xf>
    <xf numFmtId="4" fontId="94" fillId="54" borderId="62" applyNumberFormat="0" applyProtection="0">
      <alignment vertical="center"/>
    </xf>
    <xf numFmtId="4" fontId="94" fillId="54" borderId="62" applyNumberFormat="0" applyProtection="0">
      <alignment vertical="center"/>
    </xf>
    <xf numFmtId="4" fontId="94" fillId="54" borderId="62" applyNumberFormat="0" applyProtection="0">
      <alignment vertical="center"/>
    </xf>
    <xf numFmtId="4" fontId="94" fillId="54" borderId="62" applyNumberFormat="0" applyProtection="0">
      <alignment vertical="center"/>
    </xf>
    <xf numFmtId="4" fontId="94" fillId="54" borderId="62" applyNumberFormat="0" applyProtection="0">
      <alignment vertical="center"/>
    </xf>
    <xf numFmtId="4" fontId="97" fillId="50" borderId="62" applyNumberFormat="0" applyProtection="0">
      <alignment vertical="center"/>
    </xf>
    <xf numFmtId="4" fontId="97" fillId="50" borderId="62" applyNumberFormat="0" applyProtection="0">
      <alignment vertical="center"/>
    </xf>
    <xf numFmtId="4" fontId="94" fillId="54" borderId="62" applyNumberFormat="0" applyProtection="0">
      <alignment vertical="center"/>
    </xf>
    <xf numFmtId="4" fontId="97" fillId="50" borderId="62" applyNumberFormat="0" applyProtection="0">
      <alignment vertical="center"/>
    </xf>
    <xf numFmtId="4" fontId="97" fillId="50" borderId="62" applyNumberFormat="0" applyProtection="0">
      <alignment vertical="center"/>
    </xf>
    <xf numFmtId="4" fontId="94" fillId="54" borderId="62" applyNumberFormat="0" applyProtection="0">
      <alignment vertical="center"/>
    </xf>
    <xf numFmtId="4" fontId="94" fillId="54" borderId="62" applyNumberFormat="0" applyProtection="0">
      <alignment vertical="center"/>
    </xf>
    <xf numFmtId="4" fontId="95" fillId="54" borderId="62" applyNumberFormat="0" applyProtection="0">
      <alignment vertical="center"/>
    </xf>
    <xf numFmtId="4" fontId="160" fillId="54" borderId="62" applyNumberFormat="0" applyProtection="0">
      <alignment vertical="center"/>
    </xf>
    <xf numFmtId="4" fontId="160" fillId="54" borderId="62" applyNumberFormat="0" applyProtection="0">
      <alignment vertical="center"/>
    </xf>
    <xf numFmtId="4" fontId="160" fillId="54" borderId="62" applyNumberFormat="0" applyProtection="0">
      <alignment vertical="center"/>
    </xf>
    <xf numFmtId="4" fontId="160" fillId="54" borderId="62" applyNumberFormat="0" applyProtection="0">
      <alignment vertical="center"/>
    </xf>
    <xf numFmtId="4" fontId="160" fillId="54" borderId="62" applyNumberFormat="0" applyProtection="0">
      <alignment vertical="center"/>
    </xf>
    <xf numFmtId="4" fontId="95" fillId="54" borderId="62" applyNumberFormat="0" applyProtection="0">
      <alignment vertical="center"/>
    </xf>
    <xf numFmtId="4" fontId="160" fillId="54" borderId="62" applyNumberFormat="0" applyProtection="0">
      <alignment vertical="center"/>
    </xf>
    <xf numFmtId="4" fontId="160" fillId="54" borderId="62" applyNumberFormat="0" applyProtection="0">
      <alignment vertical="center"/>
    </xf>
    <xf numFmtId="4" fontId="95" fillId="54" borderId="62" applyNumberFormat="0" applyProtection="0">
      <alignment vertical="center"/>
    </xf>
    <xf numFmtId="4" fontId="95" fillId="54" borderId="62" applyNumberFormat="0" applyProtection="0">
      <alignment vertical="center"/>
    </xf>
    <xf numFmtId="4" fontId="95" fillId="54" borderId="62" applyNumberFormat="0" applyProtection="0">
      <alignment vertical="center"/>
    </xf>
    <xf numFmtId="4" fontId="95" fillId="54" borderId="62" applyNumberFormat="0" applyProtection="0">
      <alignment vertical="center"/>
    </xf>
    <xf numFmtId="4" fontId="95" fillId="54" borderId="62" applyNumberFormat="0" applyProtection="0">
      <alignment vertical="center"/>
    </xf>
    <xf numFmtId="4" fontId="95" fillId="54" borderId="62" applyNumberFormat="0" applyProtection="0">
      <alignment vertical="center"/>
    </xf>
    <xf numFmtId="4" fontId="95" fillId="54" borderId="62" applyNumberFormat="0" applyProtection="0">
      <alignment vertical="center"/>
    </xf>
    <xf numFmtId="4" fontId="95" fillId="54" borderId="62" applyNumberFormat="0" applyProtection="0">
      <alignment vertical="center"/>
    </xf>
    <xf numFmtId="4" fontId="95" fillId="54" borderId="62" applyNumberFormat="0" applyProtection="0">
      <alignment vertical="center"/>
    </xf>
    <xf numFmtId="4" fontId="95" fillId="54" borderId="62" applyNumberFormat="0" applyProtection="0">
      <alignment vertical="center"/>
    </xf>
    <xf numFmtId="4" fontId="160" fillId="54" borderId="62" applyNumberFormat="0" applyProtection="0">
      <alignment vertical="center"/>
    </xf>
    <xf numFmtId="4" fontId="160" fillId="54" borderId="62" applyNumberFormat="0" applyProtection="0">
      <alignment vertical="center"/>
    </xf>
    <xf numFmtId="4" fontId="95" fillId="54" borderId="62" applyNumberFormat="0" applyProtection="0">
      <alignment vertical="center"/>
    </xf>
    <xf numFmtId="4" fontId="160" fillId="54" borderId="62" applyNumberFormat="0" applyProtection="0">
      <alignment vertical="center"/>
    </xf>
    <xf numFmtId="4" fontId="160" fillId="54" borderId="62" applyNumberFormat="0" applyProtection="0">
      <alignment vertical="center"/>
    </xf>
    <xf numFmtId="4" fontId="95" fillId="54" borderId="62" applyNumberFormat="0" applyProtection="0">
      <alignment vertical="center"/>
    </xf>
    <xf numFmtId="4" fontId="95" fillId="54" borderId="62" applyNumberFormat="0" applyProtection="0">
      <alignment vertical="center"/>
    </xf>
    <xf numFmtId="4" fontId="96" fillId="54" borderId="62" applyNumberFormat="0" applyProtection="0">
      <alignment horizontal="left" vertical="center" indent="1"/>
    </xf>
    <xf numFmtId="4" fontId="97" fillId="54" borderId="62" applyNumberFormat="0" applyProtection="0">
      <alignment horizontal="left" vertical="center" indent="1"/>
    </xf>
    <xf numFmtId="4" fontId="97" fillId="54" borderId="62" applyNumberFormat="0" applyProtection="0">
      <alignment horizontal="left" vertical="center" indent="1"/>
    </xf>
    <xf numFmtId="4" fontId="97" fillId="54" borderId="62" applyNumberFormat="0" applyProtection="0">
      <alignment horizontal="left" vertical="center" indent="1"/>
    </xf>
    <xf numFmtId="4" fontId="97" fillId="54" borderId="62" applyNumberFormat="0" applyProtection="0">
      <alignment horizontal="left" vertical="center" indent="1"/>
    </xf>
    <xf numFmtId="4" fontId="97" fillId="54" borderId="62" applyNumberFormat="0" applyProtection="0">
      <alignment horizontal="left" vertical="center" indent="1"/>
    </xf>
    <xf numFmtId="4" fontId="96" fillId="54" borderId="62" applyNumberFormat="0" applyProtection="0">
      <alignment horizontal="left" vertical="center" indent="1"/>
    </xf>
    <xf numFmtId="4" fontId="97" fillId="54" borderId="62" applyNumberFormat="0" applyProtection="0">
      <alignment horizontal="left" vertical="center" indent="1"/>
    </xf>
    <xf numFmtId="4" fontId="97" fillId="54" borderId="62" applyNumberFormat="0" applyProtection="0">
      <alignment horizontal="left" vertical="center" indent="1"/>
    </xf>
    <xf numFmtId="4" fontId="96" fillId="54" borderId="62" applyNumberFormat="0" applyProtection="0">
      <alignment horizontal="left" vertical="center" indent="1"/>
    </xf>
    <xf numFmtId="4" fontId="96" fillId="54" borderId="62" applyNumberFormat="0" applyProtection="0">
      <alignment horizontal="left" vertical="center" indent="1"/>
    </xf>
    <xf numFmtId="4" fontId="96" fillId="54" borderId="62" applyNumberFormat="0" applyProtection="0">
      <alignment horizontal="left" vertical="center" indent="1"/>
    </xf>
    <xf numFmtId="4" fontId="96" fillId="54" borderId="62" applyNumberFormat="0" applyProtection="0">
      <alignment horizontal="left" vertical="center" indent="1"/>
    </xf>
    <xf numFmtId="4" fontId="96" fillId="54" borderId="62" applyNumberFormat="0" applyProtection="0">
      <alignment horizontal="left" vertical="center" indent="1"/>
    </xf>
    <xf numFmtId="4" fontId="96" fillId="54" borderId="62" applyNumberFormat="0" applyProtection="0">
      <alignment horizontal="left" vertical="center" indent="1"/>
    </xf>
    <xf numFmtId="4" fontId="96" fillId="54" borderId="62" applyNumberFormat="0" applyProtection="0">
      <alignment horizontal="left" vertical="center" indent="1"/>
    </xf>
    <xf numFmtId="4" fontId="96" fillId="54" borderId="62" applyNumberFormat="0" applyProtection="0">
      <alignment horizontal="left" vertical="center" indent="1"/>
    </xf>
    <xf numFmtId="4" fontId="96" fillId="54" borderId="62" applyNumberFormat="0" applyProtection="0">
      <alignment horizontal="left" vertical="center" indent="1"/>
    </xf>
    <xf numFmtId="4" fontId="96" fillId="54" borderId="62" applyNumberFormat="0" applyProtection="0">
      <alignment horizontal="left" vertical="center" indent="1"/>
    </xf>
    <xf numFmtId="4" fontId="97" fillId="54" borderId="62" applyNumberFormat="0" applyProtection="0">
      <alignment horizontal="left" vertical="center" indent="1"/>
    </xf>
    <xf numFmtId="4" fontId="97" fillId="54" borderId="62" applyNumberFormat="0" applyProtection="0">
      <alignment horizontal="left" vertical="center" indent="1"/>
    </xf>
    <xf numFmtId="4" fontId="96" fillId="54" borderId="62" applyNumberFormat="0" applyProtection="0">
      <alignment horizontal="left" vertical="center" indent="1"/>
    </xf>
    <xf numFmtId="4" fontId="97" fillId="54" borderId="62" applyNumberFormat="0" applyProtection="0">
      <alignment horizontal="left" vertical="center" indent="1"/>
    </xf>
    <xf numFmtId="4" fontId="97" fillId="54" borderId="62" applyNumberFormat="0" applyProtection="0">
      <alignment horizontal="left" vertical="center" indent="1"/>
    </xf>
    <xf numFmtId="4" fontId="96" fillId="54" borderId="62" applyNumberFormat="0" applyProtection="0">
      <alignment horizontal="left" vertical="center" indent="1"/>
    </xf>
    <xf numFmtId="4" fontId="96" fillId="54" borderId="62" applyNumberFormat="0" applyProtection="0">
      <alignment horizontal="left" vertical="center" indent="1"/>
    </xf>
    <xf numFmtId="0" fontId="97" fillId="54" borderId="62" applyNumberFormat="0" applyProtection="0">
      <alignment horizontal="left" vertical="top" indent="1"/>
    </xf>
    <xf numFmtId="0" fontId="97" fillId="54" borderId="62" applyNumberFormat="0" applyProtection="0">
      <alignment horizontal="left" vertical="top" indent="1"/>
    </xf>
    <xf numFmtId="0" fontId="97" fillId="54" borderId="62" applyNumberFormat="0" applyProtection="0">
      <alignment horizontal="left" vertical="top" indent="1"/>
    </xf>
    <xf numFmtId="0" fontId="97" fillId="54" borderId="62" applyNumberFormat="0" applyProtection="0">
      <alignment horizontal="left" vertical="top" indent="1"/>
    </xf>
    <xf numFmtId="0" fontId="97" fillId="54" borderId="62" applyNumberFormat="0" applyProtection="0">
      <alignment horizontal="left" vertical="top" indent="1"/>
    </xf>
    <xf numFmtId="0" fontId="97" fillId="54" borderId="62" applyNumberFormat="0" applyProtection="0">
      <alignment horizontal="left" vertical="top" indent="1"/>
    </xf>
    <xf numFmtId="0" fontId="97" fillId="54" borderId="62" applyNumberFormat="0" applyProtection="0">
      <alignment horizontal="left" vertical="top" indent="1"/>
    </xf>
    <xf numFmtId="0" fontId="97" fillId="54" borderId="62" applyNumberFormat="0" applyProtection="0">
      <alignment horizontal="left" vertical="top" indent="1"/>
    </xf>
    <xf numFmtId="0" fontId="97" fillId="54" borderId="62" applyNumberFormat="0" applyProtection="0">
      <alignment horizontal="left" vertical="top" indent="1"/>
    </xf>
    <xf numFmtId="0" fontId="97" fillId="54" borderId="62" applyNumberFormat="0" applyProtection="0">
      <alignment horizontal="left" vertical="top" indent="1"/>
    </xf>
    <xf numFmtId="0" fontId="97" fillId="54" borderId="62" applyNumberFormat="0" applyProtection="0">
      <alignment horizontal="left" vertical="top" indent="1"/>
    </xf>
    <xf numFmtId="0" fontId="97" fillId="54" borderId="62" applyNumberFormat="0" applyProtection="0">
      <alignment horizontal="left" vertical="top" indent="1"/>
    </xf>
    <xf numFmtId="0" fontId="97" fillId="54" borderId="62" applyNumberFormat="0" applyProtection="0">
      <alignment horizontal="left" vertical="top" indent="1"/>
    </xf>
    <xf numFmtId="0" fontId="97" fillId="54" borderId="62" applyNumberFormat="0" applyProtection="0">
      <alignment horizontal="left" vertical="top" indent="1"/>
    </xf>
    <xf numFmtId="0" fontId="97" fillId="54" borderId="62" applyNumberFormat="0" applyProtection="0">
      <alignment horizontal="left" vertical="top" indent="1"/>
    </xf>
    <xf numFmtId="0" fontId="97" fillId="54" borderId="62" applyNumberFormat="0" applyProtection="0">
      <alignment horizontal="left" vertical="top" indent="1"/>
    </xf>
    <xf numFmtId="0" fontId="97" fillId="54" borderId="62" applyNumberFormat="0" applyProtection="0">
      <alignment horizontal="left" vertical="top" indent="1"/>
    </xf>
    <xf numFmtId="0" fontId="97" fillId="54" borderId="62" applyNumberFormat="0" applyProtection="0">
      <alignment horizontal="left" vertical="top" indent="1"/>
    </xf>
    <xf numFmtId="0" fontId="97" fillId="54" borderId="62" applyNumberFormat="0" applyProtection="0">
      <alignment horizontal="left" vertical="top" indent="1"/>
    </xf>
    <xf numFmtId="0" fontId="97" fillId="54" borderId="62" applyNumberFormat="0" applyProtection="0">
      <alignment horizontal="left" vertical="top" indent="1"/>
    </xf>
    <xf numFmtId="0" fontId="97" fillId="54" borderId="62" applyNumberFormat="0" applyProtection="0">
      <alignment horizontal="left" vertical="top" indent="1"/>
    </xf>
    <xf numFmtId="0" fontId="97" fillId="54" borderId="62" applyNumberFormat="0" applyProtection="0">
      <alignment horizontal="left" vertical="top" indent="1"/>
    </xf>
    <xf numFmtId="0" fontId="97" fillId="54" borderId="62" applyNumberFormat="0" applyProtection="0">
      <alignment horizontal="left" vertical="top" indent="1"/>
    </xf>
    <xf numFmtId="4" fontId="96" fillId="56" borderId="62" applyNumberFormat="0" applyProtection="0">
      <alignment horizontal="right" vertical="center"/>
    </xf>
    <xf numFmtId="4" fontId="5" fillId="8" borderId="62" applyNumberFormat="0" applyProtection="0">
      <alignment horizontal="right" vertical="center"/>
    </xf>
    <xf numFmtId="4" fontId="5" fillId="8" borderId="62" applyNumberFormat="0" applyProtection="0">
      <alignment horizontal="right" vertical="center"/>
    </xf>
    <xf numFmtId="4" fontId="5" fillId="8" borderId="62" applyNumberFormat="0" applyProtection="0">
      <alignment horizontal="right" vertical="center"/>
    </xf>
    <xf numFmtId="4" fontId="5" fillId="8" borderId="62" applyNumberFormat="0" applyProtection="0">
      <alignment horizontal="right" vertical="center"/>
    </xf>
    <xf numFmtId="4" fontId="5" fillId="8" borderId="62" applyNumberFormat="0" applyProtection="0">
      <alignment horizontal="right" vertical="center"/>
    </xf>
    <xf numFmtId="4" fontId="96" fillId="56" borderId="62" applyNumberFormat="0" applyProtection="0">
      <alignment horizontal="right" vertical="center"/>
    </xf>
    <xf numFmtId="4" fontId="5" fillId="8" borderId="62" applyNumberFormat="0" applyProtection="0">
      <alignment horizontal="right" vertical="center"/>
    </xf>
    <xf numFmtId="4" fontId="5" fillId="8" borderId="62" applyNumberFormat="0" applyProtection="0">
      <alignment horizontal="right" vertical="center"/>
    </xf>
    <xf numFmtId="4" fontId="96" fillId="56" borderId="62" applyNumberFormat="0" applyProtection="0">
      <alignment horizontal="right" vertical="center"/>
    </xf>
    <xf numFmtId="4" fontId="96" fillId="56" borderId="62" applyNumberFormat="0" applyProtection="0">
      <alignment horizontal="right" vertical="center"/>
    </xf>
    <xf numFmtId="4" fontId="96" fillId="56" borderId="62" applyNumberFormat="0" applyProtection="0">
      <alignment horizontal="right" vertical="center"/>
    </xf>
    <xf numFmtId="4" fontId="96" fillId="56" borderId="62" applyNumberFormat="0" applyProtection="0">
      <alignment horizontal="right" vertical="center"/>
    </xf>
    <xf numFmtId="4" fontId="96" fillId="56" borderId="62" applyNumberFormat="0" applyProtection="0">
      <alignment horizontal="right" vertical="center"/>
    </xf>
    <xf numFmtId="4" fontId="96" fillId="56" borderId="62" applyNumberFormat="0" applyProtection="0">
      <alignment horizontal="right" vertical="center"/>
    </xf>
    <xf numFmtId="4" fontId="96" fillId="56" borderId="62" applyNumberFormat="0" applyProtection="0">
      <alignment horizontal="right" vertical="center"/>
    </xf>
    <xf numFmtId="4" fontId="96" fillId="56" borderId="62" applyNumberFormat="0" applyProtection="0">
      <alignment horizontal="right" vertical="center"/>
    </xf>
    <xf numFmtId="4" fontId="96" fillId="56" borderId="62" applyNumberFormat="0" applyProtection="0">
      <alignment horizontal="right" vertical="center"/>
    </xf>
    <xf numFmtId="4" fontId="96" fillId="56" borderId="62" applyNumberFormat="0" applyProtection="0">
      <alignment horizontal="right" vertical="center"/>
    </xf>
    <xf numFmtId="4" fontId="5" fillId="8" borderId="62" applyNumberFormat="0" applyProtection="0">
      <alignment horizontal="right" vertical="center"/>
    </xf>
    <xf numFmtId="4" fontId="5" fillId="8" borderId="62" applyNumberFormat="0" applyProtection="0">
      <alignment horizontal="right" vertical="center"/>
    </xf>
    <xf numFmtId="4" fontId="96" fillId="56" borderId="62" applyNumberFormat="0" applyProtection="0">
      <alignment horizontal="right" vertical="center"/>
    </xf>
    <xf numFmtId="4" fontId="5" fillId="8" borderId="62" applyNumberFormat="0" applyProtection="0">
      <alignment horizontal="right" vertical="center"/>
    </xf>
    <xf numFmtId="4" fontId="5" fillId="8" borderId="62" applyNumberFormat="0" applyProtection="0">
      <alignment horizontal="right" vertical="center"/>
    </xf>
    <xf numFmtId="4" fontId="96" fillId="56" borderId="62" applyNumberFormat="0" applyProtection="0">
      <alignment horizontal="right" vertical="center"/>
    </xf>
    <xf numFmtId="4" fontId="96" fillId="56" borderId="62" applyNumberFormat="0" applyProtection="0">
      <alignment horizontal="right" vertical="center"/>
    </xf>
    <xf numFmtId="4" fontId="96" fillId="57" borderId="62" applyNumberFormat="0" applyProtection="0">
      <alignment horizontal="right" vertical="center"/>
    </xf>
    <xf numFmtId="4" fontId="5" fillId="20" borderId="62" applyNumberFormat="0" applyProtection="0">
      <alignment horizontal="right" vertical="center"/>
    </xf>
    <xf numFmtId="4" fontId="5" fillId="20" borderId="62" applyNumberFormat="0" applyProtection="0">
      <alignment horizontal="right" vertical="center"/>
    </xf>
    <xf numFmtId="4" fontId="5" fillId="20" borderId="62" applyNumberFormat="0" applyProtection="0">
      <alignment horizontal="right" vertical="center"/>
    </xf>
    <xf numFmtId="4" fontId="5" fillId="20" borderId="62" applyNumberFormat="0" applyProtection="0">
      <alignment horizontal="right" vertical="center"/>
    </xf>
    <xf numFmtId="4" fontId="5" fillId="20" borderId="62" applyNumberFormat="0" applyProtection="0">
      <alignment horizontal="right" vertical="center"/>
    </xf>
    <xf numFmtId="4" fontId="96" fillId="57" borderId="62" applyNumberFormat="0" applyProtection="0">
      <alignment horizontal="right" vertical="center"/>
    </xf>
    <xf numFmtId="4" fontId="5" fillId="20" borderId="62" applyNumberFormat="0" applyProtection="0">
      <alignment horizontal="right" vertical="center"/>
    </xf>
    <xf numFmtId="4" fontId="5" fillId="20" borderId="62" applyNumberFormat="0" applyProtection="0">
      <alignment horizontal="right" vertical="center"/>
    </xf>
    <xf numFmtId="4" fontId="96" fillId="57" borderId="62" applyNumberFormat="0" applyProtection="0">
      <alignment horizontal="right" vertical="center"/>
    </xf>
    <xf numFmtId="4" fontId="96" fillId="57" borderId="62" applyNumberFormat="0" applyProtection="0">
      <alignment horizontal="right" vertical="center"/>
    </xf>
    <xf numFmtId="4" fontId="96" fillId="57" borderId="62" applyNumberFormat="0" applyProtection="0">
      <alignment horizontal="right" vertical="center"/>
    </xf>
    <xf numFmtId="4" fontId="96" fillId="57" borderId="62" applyNumberFormat="0" applyProtection="0">
      <alignment horizontal="right" vertical="center"/>
    </xf>
    <xf numFmtId="4" fontId="96" fillId="57" borderId="62" applyNumberFormat="0" applyProtection="0">
      <alignment horizontal="right" vertical="center"/>
    </xf>
    <xf numFmtId="4" fontId="96" fillId="57" borderId="62" applyNumberFormat="0" applyProtection="0">
      <alignment horizontal="right" vertical="center"/>
    </xf>
    <xf numFmtId="4" fontId="96" fillId="57" borderId="62" applyNumberFormat="0" applyProtection="0">
      <alignment horizontal="right" vertical="center"/>
    </xf>
    <xf numFmtId="4" fontId="96" fillId="57" borderId="62" applyNumberFormat="0" applyProtection="0">
      <alignment horizontal="right" vertical="center"/>
    </xf>
    <xf numFmtId="4" fontId="96" fillId="57" borderId="62" applyNumberFormat="0" applyProtection="0">
      <alignment horizontal="right" vertical="center"/>
    </xf>
    <xf numFmtId="4" fontId="96" fillId="57" borderId="62" applyNumberFormat="0" applyProtection="0">
      <alignment horizontal="right" vertical="center"/>
    </xf>
    <xf numFmtId="4" fontId="5" fillId="20" borderId="62" applyNumberFormat="0" applyProtection="0">
      <alignment horizontal="right" vertical="center"/>
    </xf>
    <xf numFmtId="4" fontId="5" fillId="20" borderId="62" applyNumberFormat="0" applyProtection="0">
      <alignment horizontal="right" vertical="center"/>
    </xf>
    <xf numFmtId="4" fontId="96" fillId="57" borderId="62" applyNumberFormat="0" applyProtection="0">
      <alignment horizontal="right" vertical="center"/>
    </xf>
    <xf numFmtId="4" fontId="5" fillId="20" borderId="62" applyNumberFormat="0" applyProtection="0">
      <alignment horizontal="right" vertical="center"/>
    </xf>
    <xf numFmtId="4" fontId="5" fillId="20" borderId="62" applyNumberFormat="0" applyProtection="0">
      <alignment horizontal="right" vertical="center"/>
    </xf>
    <xf numFmtId="4" fontId="96" fillId="57" borderId="62" applyNumberFormat="0" applyProtection="0">
      <alignment horizontal="right" vertical="center"/>
    </xf>
    <xf numFmtId="4" fontId="96" fillId="57" borderId="62" applyNumberFormat="0" applyProtection="0">
      <alignment horizontal="right" vertical="center"/>
    </xf>
    <xf numFmtId="4" fontId="96" fillId="58" borderId="62" applyNumberFormat="0" applyProtection="0">
      <alignment horizontal="right" vertical="center"/>
    </xf>
    <xf numFmtId="4" fontId="5" fillId="36" borderId="62" applyNumberFormat="0" applyProtection="0">
      <alignment horizontal="right" vertical="center"/>
    </xf>
    <xf numFmtId="4" fontId="5" fillId="36" borderId="62" applyNumberFormat="0" applyProtection="0">
      <alignment horizontal="right" vertical="center"/>
    </xf>
    <xf numFmtId="4" fontId="5" fillId="36" borderId="62" applyNumberFormat="0" applyProtection="0">
      <alignment horizontal="right" vertical="center"/>
    </xf>
    <xf numFmtId="4" fontId="5" fillId="36" borderId="62" applyNumberFormat="0" applyProtection="0">
      <alignment horizontal="right" vertical="center"/>
    </xf>
    <xf numFmtId="4" fontId="5" fillId="36" borderId="62" applyNumberFormat="0" applyProtection="0">
      <alignment horizontal="right" vertical="center"/>
    </xf>
    <xf numFmtId="4" fontId="96" fillId="58" borderId="62" applyNumberFormat="0" applyProtection="0">
      <alignment horizontal="right" vertical="center"/>
    </xf>
    <xf numFmtId="4" fontId="5" fillId="36" borderId="62" applyNumberFormat="0" applyProtection="0">
      <alignment horizontal="right" vertical="center"/>
    </xf>
    <xf numFmtId="4" fontId="5" fillId="36" borderId="62" applyNumberFormat="0" applyProtection="0">
      <alignment horizontal="right" vertical="center"/>
    </xf>
    <xf numFmtId="4" fontId="96" fillId="58" borderId="62" applyNumberFormat="0" applyProtection="0">
      <alignment horizontal="right" vertical="center"/>
    </xf>
    <xf numFmtId="4" fontId="96" fillId="58" borderId="62" applyNumberFormat="0" applyProtection="0">
      <alignment horizontal="right" vertical="center"/>
    </xf>
    <xf numFmtId="4" fontId="96" fillId="58" borderId="62" applyNumberFormat="0" applyProtection="0">
      <alignment horizontal="right" vertical="center"/>
    </xf>
    <xf numFmtId="4" fontId="96" fillId="58" borderId="62" applyNumberFormat="0" applyProtection="0">
      <alignment horizontal="right" vertical="center"/>
    </xf>
    <xf numFmtId="4" fontId="96" fillId="58" borderId="62" applyNumberFormat="0" applyProtection="0">
      <alignment horizontal="right" vertical="center"/>
    </xf>
    <xf numFmtId="4" fontId="96" fillId="58" borderId="62" applyNumberFormat="0" applyProtection="0">
      <alignment horizontal="right" vertical="center"/>
    </xf>
    <xf numFmtId="4" fontId="96" fillId="58" borderId="62" applyNumberFormat="0" applyProtection="0">
      <alignment horizontal="right" vertical="center"/>
    </xf>
    <xf numFmtId="4" fontId="96" fillId="58" borderId="62" applyNumberFormat="0" applyProtection="0">
      <alignment horizontal="right" vertical="center"/>
    </xf>
    <xf numFmtId="4" fontId="96" fillId="58" borderId="62" applyNumberFormat="0" applyProtection="0">
      <alignment horizontal="right" vertical="center"/>
    </xf>
    <xf numFmtId="4" fontId="96" fillId="58" borderId="62" applyNumberFormat="0" applyProtection="0">
      <alignment horizontal="right" vertical="center"/>
    </xf>
    <xf numFmtId="4" fontId="5" fillId="36" borderId="62" applyNumberFormat="0" applyProtection="0">
      <alignment horizontal="right" vertical="center"/>
    </xf>
    <xf numFmtId="4" fontId="5" fillId="36" borderId="62" applyNumberFormat="0" applyProtection="0">
      <alignment horizontal="right" vertical="center"/>
    </xf>
    <xf numFmtId="4" fontId="96" fillId="58" borderId="62" applyNumberFormat="0" applyProtection="0">
      <alignment horizontal="right" vertical="center"/>
    </xf>
    <xf numFmtId="4" fontId="5" fillId="36" borderId="62" applyNumberFormat="0" applyProtection="0">
      <alignment horizontal="right" vertical="center"/>
    </xf>
    <xf numFmtId="4" fontId="5" fillId="36" borderId="62" applyNumberFormat="0" applyProtection="0">
      <alignment horizontal="right" vertical="center"/>
    </xf>
    <xf numFmtId="4" fontId="96" fillId="58" borderId="62" applyNumberFormat="0" applyProtection="0">
      <alignment horizontal="right" vertical="center"/>
    </xf>
    <xf numFmtId="4" fontId="96" fillId="58" borderId="62" applyNumberFormat="0" applyProtection="0">
      <alignment horizontal="right" vertical="center"/>
    </xf>
    <xf numFmtId="4" fontId="96" fillId="2" borderId="62" applyNumberFormat="0" applyProtection="0">
      <alignment horizontal="right" vertical="center"/>
    </xf>
    <xf numFmtId="4" fontId="5" fillId="24" borderId="62" applyNumberFormat="0" applyProtection="0">
      <alignment horizontal="right" vertical="center"/>
    </xf>
    <xf numFmtId="4" fontId="5" fillId="24" borderId="62" applyNumberFormat="0" applyProtection="0">
      <alignment horizontal="right" vertical="center"/>
    </xf>
    <xf numFmtId="4" fontId="5" fillId="24" borderId="62" applyNumberFormat="0" applyProtection="0">
      <alignment horizontal="right" vertical="center"/>
    </xf>
    <xf numFmtId="4" fontId="5" fillId="24" borderId="62" applyNumberFormat="0" applyProtection="0">
      <alignment horizontal="right" vertical="center"/>
    </xf>
    <xf numFmtId="4" fontId="5" fillId="24" borderId="62" applyNumberFormat="0" applyProtection="0">
      <alignment horizontal="right" vertical="center"/>
    </xf>
    <xf numFmtId="4" fontId="96" fillId="2" borderId="62" applyNumberFormat="0" applyProtection="0">
      <alignment horizontal="right" vertical="center"/>
    </xf>
    <xf numFmtId="4" fontId="5" fillId="24" borderId="62" applyNumberFormat="0" applyProtection="0">
      <alignment horizontal="right" vertical="center"/>
    </xf>
    <xf numFmtId="4" fontId="5" fillId="24" borderId="62" applyNumberFormat="0" applyProtection="0">
      <alignment horizontal="right" vertical="center"/>
    </xf>
    <xf numFmtId="4" fontId="96" fillId="2" borderId="62" applyNumberFormat="0" applyProtection="0">
      <alignment horizontal="right" vertical="center"/>
    </xf>
    <xf numFmtId="4" fontId="96" fillId="2" borderId="62" applyNumberFormat="0" applyProtection="0">
      <alignment horizontal="right" vertical="center"/>
    </xf>
    <xf numFmtId="4" fontId="96" fillId="2" borderId="62" applyNumberFormat="0" applyProtection="0">
      <alignment horizontal="right" vertical="center"/>
    </xf>
    <xf numFmtId="4" fontId="96" fillId="2" borderId="62" applyNumberFormat="0" applyProtection="0">
      <alignment horizontal="right" vertical="center"/>
    </xf>
    <xf numFmtId="4" fontId="96" fillId="2" borderId="62" applyNumberFormat="0" applyProtection="0">
      <alignment horizontal="right" vertical="center"/>
    </xf>
    <xf numFmtId="4" fontId="96" fillId="2" borderId="62" applyNumberFormat="0" applyProtection="0">
      <alignment horizontal="right" vertical="center"/>
    </xf>
    <xf numFmtId="4" fontId="96" fillId="2" borderId="62" applyNumberFormat="0" applyProtection="0">
      <alignment horizontal="right" vertical="center"/>
    </xf>
    <xf numFmtId="4" fontId="96" fillId="2" borderId="62" applyNumberFormat="0" applyProtection="0">
      <alignment horizontal="right" vertical="center"/>
    </xf>
    <xf numFmtId="4" fontId="96" fillId="2" borderId="62" applyNumberFormat="0" applyProtection="0">
      <alignment horizontal="right" vertical="center"/>
    </xf>
    <xf numFmtId="4" fontId="96" fillId="2" borderId="62" applyNumberFormat="0" applyProtection="0">
      <alignment horizontal="right" vertical="center"/>
    </xf>
    <xf numFmtId="4" fontId="5" fillId="24" borderId="62" applyNumberFormat="0" applyProtection="0">
      <alignment horizontal="right" vertical="center"/>
    </xf>
    <xf numFmtId="4" fontId="5" fillId="24" borderId="62" applyNumberFormat="0" applyProtection="0">
      <alignment horizontal="right" vertical="center"/>
    </xf>
    <xf numFmtId="4" fontId="96" fillId="2" borderId="62" applyNumberFormat="0" applyProtection="0">
      <alignment horizontal="right" vertical="center"/>
    </xf>
    <xf numFmtId="4" fontId="5" fillId="24" borderId="62" applyNumberFormat="0" applyProtection="0">
      <alignment horizontal="right" vertical="center"/>
    </xf>
    <xf numFmtId="4" fontId="5" fillId="24" borderId="62" applyNumberFormat="0" applyProtection="0">
      <alignment horizontal="right" vertical="center"/>
    </xf>
    <xf numFmtId="4" fontId="96" fillId="2" borderId="62" applyNumberFormat="0" applyProtection="0">
      <alignment horizontal="right" vertical="center"/>
    </xf>
    <xf numFmtId="4" fontId="96" fillId="2" borderId="62" applyNumberFormat="0" applyProtection="0">
      <alignment horizontal="right" vertical="center"/>
    </xf>
    <xf numFmtId="4" fontId="96" fillId="59" borderId="62" applyNumberFormat="0" applyProtection="0">
      <alignment horizontal="right" vertical="center"/>
    </xf>
    <xf numFmtId="4" fontId="5" fillId="32" borderId="62" applyNumberFormat="0" applyProtection="0">
      <alignment horizontal="right" vertical="center"/>
    </xf>
    <xf numFmtId="4" fontId="5" fillId="32" borderId="62" applyNumberFormat="0" applyProtection="0">
      <alignment horizontal="right" vertical="center"/>
    </xf>
    <xf numFmtId="4" fontId="5" fillId="32" borderId="62" applyNumberFormat="0" applyProtection="0">
      <alignment horizontal="right" vertical="center"/>
    </xf>
    <xf numFmtId="4" fontId="5" fillId="32" borderId="62" applyNumberFormat="0" applyProtection="0">
      <alignment horizontal="right" vertical="center"/>
    </xf>
    <xf numFmtId="4" fontId="5" fillId="32" borderId="62" applyNumberFormat="0" applyProtection="0">
      <alignment horizontal="right" vertical="center"/>
    </xf>
    <xf numFmtId="4" fontId="96" fillId="59" borderId="62" applyNumberFormat="0" applyProtection="0">
      <alignment horizontal="right" vertical="center"/>
    </xf>
    <xf numFmtId="4" fontId="5" fillId="32" borderId="62" applyNumberFormat="0" applyProtection="0">
      <alignment horizontal="right" vertical="center"/>
    </xf>
    <xf numFmtId="4" fontId="5" fillId="32" borderId="62" applyNumberFormat="0" applyProtection="0">
      <alignment horizontal="right" vertical="center"/>
    </xf>
    <xf numFmtId="4" fontId="96" fillId="59" borderId="62" applyNumberFormat="0" applyProtection="0">
      <alignment horizontal="right" vertical="center"/>
    </xf>
    <xf numFmtId="4" fontId="96" fillId="59" borderId="62" applyNumberFormat="0" applyProtection="0">
      <alignment horizontal="right" vertical="center"/>
    </xf>
    <xf numFmtId="4" fontId="96" fillId="59" borderId="62" applyNumberFormat="0" applyProtection="0">
      <alignment horizontal="right" vertical="center"/>
    </xf>
    <xf numFmtId="4" fontId="96" fillId="59" borderId="62" applyNumberFormat="0" applyProtection="0">
      <alignment horizontal="right" vertical="center"/>
    </xf>
    <xf numFmtId="4" fontId="96" fillId="59" borderId="62" applyNumberFormat="0" applyProtection="0">
      <alignment horizontal="right" vertical="center"/>
    </xf>
    <xf numFmtId="4" fontId="96" fillId="59" borderId="62" applyNumberFormat="0" applyProtection="0">
      <alignment horizontal="right" vertical="center"/>
    </xf>
    <xf numFmtId="4" fontId="96" fillId="59" borderId="62" applyNumberFormat="0" applyProtection="0">
      <alignment horizontal="right" vertical="center"/>
    </xf>
    <xf numFmtId="4" fontId="96" fillId="59" borderId="62" applyNumberFormat="0" applyProtection="0">
      <alignment horizontal="right" vertical="center"/>
    </xf>
    <xf numFmtId="4" fontId="96" fillId="59" borderId="62" applyNumberFormat="0" applyProtection="0">
      <alignment horizontal="right" vertical="center"/>
    </xf>
    <xf numFmtId="4" fontId="96" fillId="59" borderId="62" applyNumberFormat="0" applyProtection="0">
      <alignment horizontal="right" vertical="center"/>
    </xf>
    <xf numFmtId="4" fontId="5" fillId="32" borderId="62" applyNumberFormat="0" applyProtection="0">
      <alignment horizontal="right" vertical="center"/>
    </xf>
    <xf numFmtId="4" fontId="5" fillId="32" borderId="62" applyNumberFormat="0" applyProtection="0">
      <alignment horizontal="right" vertical="center"/>
    </xf>
    <xf numFmtId="4" fontId="96" fillId="59" borderId="62" applyNumberFormat="0" applyProtection="0">
      <alignment horizontal="right" vertical="center"/>
    </xf>
    <xf numFmtId="4" fontId="5" fillId="32" borderId="62" applyNumberFormat="0" applyProtection="0">
      <alignment horizontal="right" vertical="center"/>
    </xf>
    <xf numFmtId="4" fontId="5" fillId="32" borderId="62" applyNumberFormat="0" applyProtection="0">
      <alignment horizontal="right" vertical="center"/>
    </xf>
    <xf numFmtId="4" fontId="96" fillId="59" borderId="62" applyNumberFormat="0" applyProtection="0">
      <alignment horizontal="right" vertical="center"/>
    </xf>
    <xf numFmtId="4" fontId="96" fillId="59" borderId="62" applyNumberFormat="0" applyProtection="0">
      <alignment horizontal="right" vertical="center"/>
    </xf>
    <xf numFmtId="4" fontId="96" fillId="60" borderId="62" applyNumberFormat="0" applyProtection="0">
      <alignment horizontal="right" vertical="center"/>
    </xf>
    <xf numFmtId="4" fontId="5" fillId="40" borderId="62" applyNumberFormat="0" applyProtection="0">
      <alignment horizontal="right" vertical="center"/>
    </xf>
    <xf numFmtId="4" fontId="5" fillId="40" borderId="62" applyNumberFormat="0" applyProtection="0">
      <alignment horizontal="right" vertical="center"/>
    </xf>
    <xf numFmtId="4" fontId="5" fillId="40" borderId="62" applyNumberFormat="0" applyProtection="0">
      <alignment horizontal="right" vertical="center"/>
    </xf>
    <xf numFmtId="4" fontId="5" fillId="40" borderId="62" applyNumberFormat="0" applyProtection="0">
      <alignment horizontal="right" vertical="center"/>
    </xf>
    <xf numFmtId="4" fontId="5" fillId="40" borderId="62" applyNumberFormat="0" applyProtection="0">
      <alignment horizontal="right" vertical="center"/>
    </xf>
    <xf numFmtId="4" fontId="96" fillId="60" borderId="62" applyNumberFormat="0" applyProtection="0">
      <alignment horizontal="right" vertical="center"/>
    </xf>
    <xf numFmtId="4" fontId="5" fillId="40" borderId="62" applyNumberFormat="0" applyProtection="0">
      <alignment horizontal="right" vertical="center"/>
    </xf>
    <xf numFmtId="4" fontId="5" fillId="40" borderId="62" applyNumberFormat="0" applyProtection="0">
      <alignment horizontal="right" vertical="center"/>
    </xf>
    <xf numFmtId="4" fontId="96" fillId="60" borderId="62" applyNumberFormat="0" applyProtection="0">
      <alignment horizontal="right" vertical="center"/>
    </xf>
    <xf numFmtId="4" fontId="96" fillId="60" borderId="62" applyNumberFormat="0" applyProtection="0">
      <alignment horizontal="right" vertical="center"/>
    </xf>
    <xf numFmtId="4" fontId="96" fillId="60" borderId="62" applyNumberFormat="0" applyProtection="0">
      <alignment horizontal="right" vertical="center"/>
    </xf>
    <xf numFmtId="4" fontId="96" fillId="60" borderId="62" applyNumberFormat="0" applyProtection="0">
      <alignment horizontal="right" vertical="center"/>
    </xf>
    <xf numFmtId="4" fontId="96" fillId="60" borderId="62" applyNumberFormat="0" applyProtection="0">
      <alignment horizontal="right" vertical="center"/>
    </xf>
    <xf numFmtId="4" fontId="96" fillId="60" borderId="62" applyNumberFormat="0" applyProtection="0">
      <alignment horizontal="right" vertical="center"/>
    </xf>
    <xf numFmtId="4" fontId="96" fillId="60" borderId="62" applyNumberFormat="0" applyProtection="0">
      <alignment horizontal="right" vertical="center"/>
    </xf>
    <xf numFmtId="4" fontId="96" fillId="60" borderId="62" applyNumberFormat="0" applyProtection="0">
      <alignment horizontal="right" vertical="center"/>
    </xf>
    <xf numFmtId="4" fontId="96" fillId="60" borderId="62" applyNumberFormat="0" applyProtection="0">
      <alignment horizontal="right" vertical="center"/>
    </xf>
    <xf numFmtId="4" fontId="96" fillId="60" borderId="62" applyNumberFormat="0" applyProtection="0">
      <alignment horizontal="right" vertical="center"/>
    </xf>
    <xf numFmtId="4" fontId="5" fillId="40" borderId="62" applyNumberFormat="0" applyProtection="0">
      <alignment horizontal="right" vertical="center"/>
    </xf>
    <xf numFmtId="4" fontId="5" fillId="40" borderId="62" applyNumberFormat="0" applyProtection="0">
      <alignment horizontal="right" vertical="center"/>
    </xf>
    <xf numFmtId="4" fontId="96" fillId="60" borderId="62" applyNumberFormat="0" applyProtection="0">
      <alignment horizontal="right" vertical="center"/>
    </xf>
    <xf numFmtId="4" fontId="5" fillId="40" borderId="62" applyNumberFormat="0" applyProtection="0">
      <alignment horizontal="right" vertical="center"/>
    </xf>
    <xf numFmtId="4" fontId="5" fillId="40" borderId="62" applyNumberFormat="0" applyProtection="0">
      <alignment horizontal="right" vertical="center"/>
    </xf>
    <xf numFmtId="4" fontId="96" fillId="60" borderId="62" applyNumberFormat="0" applyProtection="0">
      <alignment horizontal="right" vertical="center"/>
    </xf>
    <xf numFmtId="4" fontId="96" fillId="60" borderId="62" applyNumberFormat="0" applyProtection="0">
      <alignment horizontal="right" vertical="center"/>
    </xf>
    <xf numFmtId="4" fontId="96" fillId="61" borderId="62" applyNumberFormat="0" applyProtection="0">
      <alignment horizontal="right" vertical="center"/>
    </xf>
    <xf numFmtId="4" fontId="5" fillId="38" borderId="62" applyNumberFormat="0" applyProtection="0">
      <alignment horizontal="right" vertical="center"/>
    </xf>
    <xf numFmtId="4" fontId="5" fillId="38" borderId="62" applyNumberFormat="0" applyProtection="0">
      <alignment horizontal="right" vertical="center"/>
    </xf>
    <xf numFmtId="4" fontId="5" fillId="38" borderId="62" applyNumberFormat="0" applyProtection="0">
      <alignment horizontal="right" vertical="center"/>
    </xf>
    <xf numFmtId="4" fontId="5" fillId="38" borderId="62" applyNumberFormat="0" applyProtection="0">
      <alignment horizontal="right" vertical="center"/>
    </xf>
    <xf numFmtId="4" fontId="5" fillId="38" borderId="62" applyNumberFormat="0" applyProtection="0">
      <alignment horizontal="right" vertical="center"/>
    </xf>
    <xf numFmtId="4" fontId="96" fillId="61" borderId="62" applyNumberFormat="0" applyProtection="0">
      <alignment horizontal="right" vertical="center"/>
    </xf>
    <xf numFmtId="4" fontId="5" fillId="38" borderId="62" applyNumberFormat="0" applyProtection="0">
      <alignment horizontal="right" vertical="center"/>
    </xf>
    <xf numFmtId="4" fontId="5" fillId="38" borderId="62" applyNumberFormat="0" applyProtection="0">
      <alignment horizontal="right" vertical="center"/>
    </xf>
    <xf numFmtId="4" fontId="96" fillId="61" borderId="62" applyNumberFormat="0" applyProtection="0">
      <alignment horizontal="right" vertical="center"/>
    </xf>
    <xf numFmtId="4" fontId="96" fillId="61" borderId="62" applyNumberFormat="0" applyProtection="0">
      <alignment horizontal="right" vertical="center"/>
    </xf>
    <xf numFmtId="4" fontId="96" fillId="61" borderId="62" applyNumberFormat="0" applyProtection="0">
      <alignment horizontal="right" vertical="center"/>
    </xf>
    <xf numFmtId="4" fontId="96" fillId="61" borderId="62" applyNumberFormat="0" applyProtection="0">
      <alignment horizontal="right" vertical="center"/>
    </xf>
    <xf numFmtId="4" fontId="96" fillId="61" borderId="62" applyNumberFormat="0" applyProtection="0">
      <alignment horizontal="right" vertical="center"/>
    </xf>
    <xf numFmtId="4" fontId="96" fillId="61" borderId="62" applyNumberFormat="0" applyProtection="0">
      <alignment horizontal="right" vertical="center"/>
    </xf>
    <xf numFmtId="4" fontId="96" fillId="61" borderId="62" applyNumberFormat="0" applyProtection="0">
      <alignment horizontal="right" vertical="center"/>
    </xf>
    <xf numFmtId="4" fontId="96" fillId="61" borderId="62" applyNumberFormat="0" applyProtection="0">
      <alignment horizontal="right" vertical="center"/>
    </xf>
    <xf numFmtId="4" fontId="96" fillId="61" borderId="62" applyNumberFormat="0" applyProtection="0">
      <alignment horizontal="right" vertical="center"/>
    </xf>
    <xf numFmtId="4" fontId="96" fillId="61" borderId="62" applyNumberFormat="0" applyProtection="0">
      <alignment horizontal="right" vertical="center"/>
    </xf>
    <xf numFmtId="4" fontId="5" fillId="38" borderId="62" applyNumberFormat="0" applyProtection="0">
      <alignment horizontal="right" vertical="center"/>
    </xf>
    <xf numFmtId="4" fontId="5" fillId="38" borderId="62" applyNumberFormat="0" applyProtection="0">
      <alignment horizontal="right" vertical="center"/>
    </xf>
    <xf numFmtId="4" fontId="96" fillId="61" borderId="62" applyNumberFormat="0" applyProtection="0">
      <alignment horizontal="right" vertical="center"/>
    </xf>
    <xf numFmtId="4" fontId="5" fillId="38" borderId="62" applyNumberFormat="0" applyProtection="0">
      <alignment horizontal="right" vertical="center"/>
    </xf>
    <xf numFmtId="4" fontId="5" fillId="38" borderId="62" applyNumberFormat="0" applyProtection="0">
      <alignment horizontal="right" vertical="center"/>
    </xf>
    <xf numFmtId="4" fontId="96" fillId="61" borderId="62" applyNumberFormat="0" applyProtection="0">
      <alignment horizontal="right" vertical="center"/>
    </xf>
    <xf numFmtId="4" fontId="96" fillId="61" borderId="62" applyNumberFormat="0" applyProtection="0">
      <alignment horizontal="right" vertical="center"/>
    </xf>
    <xf numFmtId="4" fontId="96" fillId="62" borderId="62" applyNumberFormat="0" applyProtection="0">
      <alignment horizontal="right" vertical="center"/>
    </xf>
    <xf numFmtId="4" fontId="5" fillId="84" borderId="62" applyNumberFormat="0" applyProtection="0">
      <alignment horizontal="right" vertical="center"/>
    </xf>
    <xf numFmtId="4" fontId="5" fillId="84" borderId="62" applyNumberFormat="0" applyProtection="0">
      <alignment horizontal="right" vertical="center"/>
    </xf>
    <xf numFmtId="4" fontId="5" fillId="84" borderId="62" applyNumberFormat="0" applyProtection="0">
      <alignment horizontal="right" vertical="center"/>
    </xf>
    <xf numFmtId="4" fontId="5" fillId="84" borderId="62" applyNumberFormat="0" applyProtection="0">
      <alignment horizontal="right" vertical="center"/>
    </xf>
    <xf numFmtId="4" fontId="5" fillId="84" borderId="62" applyNumberFormat="0" applyProtection="0">
      <alignment horizontal="right" vertical="center"/>
    </xf>
    <xf numFmtId="4" fontId="96" fillId="62" borderId="62" applyNumberFormat="0" applyProtection="0">
      <alignment horizontal="right" vertical="center"/>
    </xf>
    <xf numFmtId="4" fontId="5" fillId="84" borderId="62" applyNumberFormat="0" applyProtection="0">
      <alignment horizontal="right" vertical="center"/>
    </xf>
    <xf numFmtId="4" fontId="5" fillId="84" borderId="62" applyNumberFormat="0" applyProtection="0">
      <alignment horizontal="right" vertical="center"/>
    </xf>
    <xf numFmtId="4" fontId="96" fillId="62" borderId="62" applyNumberFormat="0" applyProtection="0">
      <alignment horizontal="right" vertical="center"/>
    </xf>
    <xf numFmtId="4" fontId="96" fillId="62" borderId="62" applyNumberFormat="0" applyProtection="0">
      <alignment horizontal="right" vertical="center"/>
    </xf>
    <xf numFmtId="4" fontId="96" fillId="62" borderId="62" applyNumberFormat="0" applyProtection="0">
      <alignment horizontal="right" vertical="center"/>
    </xf>
    <xf numFmtId="4" fontId="96" fillId="62" borderId="62" applyNumberFormat="0" applyProtection="0">
      <alignment horizontal="right" vertical="center"/>
    </xf>
    <xf numFmtId="4" fontId="96" fillId="62" borderId="62" applyNumberFormat="0" applyProtection="0">
      <alignment horizontal="right" vertical="center"/>
    </xf>
    <xf numFmtId="4" fontId="96" fillId="62" borderId="62" applyNumberFormat="0" applyProtection="0">
      <alignment horizontal="right" vertical="center"/>
    </xf>
    <xf numFmtId="4" fontId="96" fillId="62" borderId="62" applyNumberFormat="0" applyProtection="0">
      <alignment horizontal="right" vertical="center"/>
    </xf>
    <xf numFmtId="4" fontId="96" fillId="62" borderId="62" applyNumberFormat="0" applyProtection="0">
      <alignment horizontal="right" vertical="center"/>
    </xf>
    <xf numFmtId="4" fontId="96" fillId="62" borderId="62" applyNumberFormat="0" applyProtection="0">
      <alignment horizontal="right" vertical="center"/>
    </xf>
    <xf numFmtId="4" fontId="96" fillId="62" borderId="62" applyNumberFormat="0" applyProtection="0">
      <alignment horizontal="right" vertical="center"/>
    </xf>
    <xf numFmtId="4" fontId="5" fillId="84" borderId="62" applyNumberFormat="0" applyProtection="0">
      <alignment horizontal="right" vertical="center"/>
    </xf>
    <xf numFmtId="4" fontId="5" fillId="84" borderId="62" applyNumberFormat="0" applyProtection="0">
      <alignment horizontal="right" vertical="center"/>
    </xf>
    <xf numFmtId="4" fontId="96" fillId="62" borderId="62" applyNumberFormat="0" applyProtection="0">
      <alignment horizontal="right" vertical="center"/>
    </xf>
    <xf numFmtId="4" fontId="5" fillId="84" borderId="62" applyNumberFormat="0" applyProtection="0">
      <alignment horizontal="right" vertical="center"/>
    </xf>
    <xf numFmtId="4" fontId="5" fillId="84" borderId="62" applyNumberFormat="0" applyProtection="0">
      <alignment horizontal="right" vertical="center"/>
    </xf>
    <xf numFmtId="4" fontId="96" fillId="62" borderId="62" applyNumberFormat="0" applyProtection="0">
      <alignment horizontal="right" vertical="center"/>
    </xf>
    <xf numFmtId="4" fontId="96" fillId="62" borderId="62" applyNumberFormat="0" applyProtection="0">
      <alignment horizontal="right" vertical="center"/>
    </xf>
    <xf numFmtId="4" fontId="96" fillId="63" borderId="62" applyNumberFormat="0" applyProtection="0">
      <alignment horizontal="right" vertical="center"/>
    </xf>
    <xf numFmtId="4" fontId="5" fillId="22" borderId="62" applyNumberFormat="0" applyProtection="0">
      <alignment horizontal="right" vertical="center"/>
    </xf>
    <xf numFmtId="4" fontId="5" fillId="22" borderId="62" applyNumberFormat="0" applyProtection="0">
      <alignment horizontal="right" vertical="center"/>
    </xf>
    <xf numFmtId="4" fontId="5" fillId="22" borderId="62" applyNumberFormat="0" applyProtection="0">
      <alignment horizontal="right" vertical="center"/>
    </xf>
    <xf numFmtId="4" fontId="5" fillId="22" borderId="62" applyNumberFormat="0" applyProtection="0">
      <alignment horizontal="right" vertical="center"/>
    </xf>
    <xf numFmtId="4" fontId="5" fillId="22" borderId="62" applyNumberFormat="0" applyProtection="0">
      <alignment horizontal="right" vertical="center"/>
    </xf>
    <xf numFmtId="4" fontId="96" fillId="63" borderId="62" applyNumberFormat="0" applyProtection="0">
      <alignment horizontal="right" vertical="center"/>
    </xf>
    <xf numFmtId="4" fontId="5" fillId="22" borderId="62" applyNumberFormat="0" applyProtection="0">
      <alignment horizontal="right" vertical="center"/>
    </xf>
    <xf numFmtId="4" fontId="5" fillId="22" borderId="62" applyNumberFormat="0" applyProtection="0">
      <alignment horizontal="right" vertical="center"/>
    </xf>
    <xf numFmtId="4" fontId="96" fillId="63" borderId="62" applyNumberFormat="0" applyProtection="0">
      <alignment horizontal="right" vertical="center"/>
    </xf>
    <xf numFmtId="4" fontId="96" fillId="63" borderId="62" applyNumberFormat="0" applyProtection="0">
      <alignment horizontal="right" vertical="center"/>
    </xf>
    <xf numFmtId="4" fontId="96" fillId="63" borderId="62" applyNumberFormat="0" applyProtection="0">
      <alignment horizontal="right" vertical="center"/>
    </xf>
    <xf numFmtId="4" fontId="96" fillId="63" borderId="62" applyNumberFormat="0" applyProtection="0">
      <alignment horizontal="right" vertical="center"/>
    </xf>
    <xf numFmtId="4" fontId="96" fillId="63" borderId="62" applyNumberFormat="0" applyProtection="0">
      <alignment horizontal="right" vertical="center"/>
    </xf>
    <xf numFmtId="4" fontId="96" fillId="63" borderId="62" applyNumberFormat="0" applyProtection="0">
      <alignment horizontal="right" vertical="center"/>
    </xf>
    <xf numFmtId="4" fontId="96" fillId="63" borderId="62" applyNumberFormat="0" applyProtection="0">
      <alignment horizontal="right" vertical="center"/>
    </xf>
    <xf numFmtId="4" fontId="96" fillId="63" borderId="62" applyNumberFormat="0" applyProtection="0">
      <alignment horizontal="right" vertical="center"/>
    </xf>
    <xf numFmtId="4" fontId="96" fillId="63" borderId="62" applyNumberFormat="0" applyProtection="0">
      <alignment horizontal="right" vertical="center"/>
    </xf>
    <xf numFmtId="4" fontId="96" fillId="63" borderId="62" applyNumberFormat="0" applyProtection="0">
      <alignment horizontal="right" vertical="center"/>
    </xf>
    <xf numFmtId="4" fontId="5" fillId="22" borderId="62" applyNumberFormat="0" applyProtection="0">
      <alignment horizontal="right" vertical="center"/>
    </xf>
    <xf numFmtId="4" fontId="5" fillId="22" borderId="62" applyNumberFormat="0" applyProtection="0">
      <alignment horizontal="right" vertical="center"/>
    </xf>
    <xf numFmtId="4" fontId="96" fillId="63" borderId="62" applyNumberFormat="0" applyProtection="0">
      <alignment horizontal="right" vertical="center"/>
    </xf>
    <xf numFmtId="4" fontId="5" fillId="22" borderId="62" applyNumberFormat="0" applyProtection="0">
      <alignment horizontal="right" vertical="center"/>
    </xf>
    <xf numFmtId="4" fontId="5" fillId="22" borderId="62" applyNumberFormat="0" applyProtection="0">
      <alignment horizontal="right" vertical="center"/>
    </xf>
    <xf numFmtId="4" fontId="96" fillId="63" borderId="62" applyNumberFormat="0" applyProtection="0">
      <alignment horizontal="right" vertical="center"/>
    </xf>
    <xf numFmtId="4" fontId="96" fillId="63" borderId="62" applyNumberFormat="0" applyProtection="0">
      <alignment horizontal="right" vertical="center"/>
    </xf>
    <xf numFmtId="4" fontId="96" fillId="65" borderId="62" applyNumberFormat="0" applyProtection="0">
      <alignment horizontal="right" vertical="center"/>
    </xf>
    <xf numFmtId="4" fontId="5" fillId="87" borderId="62" applyNumberFormat="0" applyProtection="0">
      <alignment horizontal="right" vertical="center"/>
    </xf>
    <xf numFmtId="4" fontId="5" fillId="87" borderId="62" applyNumberFormat="0" applyProtection="0">
      <alignment horizontal="right" vertical="center"/>
    </xf>
    <xf numFmtId="4" fontId="5" fillId="87" borderId="62" applyNumberFormat="0" applyProtection="0">
      <alignment horizontal="right" vertical="center"/>
    </xf>
    <xf numFmtId="4" fontId="5" fillId="87" borderId="62" applyNumberFormat="0" applyProtection="0">
      <alignment horizontal="right" vertical="center"/>
    </xf>
    <xf numFmtId="4" fontId="5" fillId="87" borderId="62" applyNumberFormat="0" applyProtection="0">
      <alignment horizontal="right" vertical="center"/>
    </xf>
    <xf numFmtId="4" fontId="96" fillId="65" borderId="62" applyNumberFormat="0" applyProtection="0">
      <alignment horizontal="right" vertical="center"/>
    </xf>
    <xf numFmtId="4" fontId="5" fillId="87" borderId="62" applyNumberFormat="0" applyProtection="0">
      <alignment horizontal="right" vertical="center"/>
    </xf>
    <xf numFmtId="4" fontId="5" fillId="87" borderId="62" applyNumberFormat="0" applyProtection="0">
      <alignment horizontal="right" vertical="center"/>
    </xf>
    <xf numFmtId="4" fontId="96" fillId="65" borderId="62" applyNumberFormat="0" applyProtection="0">
      <alignment horizontal="right" vertical="center"/>
    </xf>
    <xf numFmtId="4" fontId="96" fillId="65" borderId="62" applyNumberFormat="0" applyProtection="0">
      <alignment horizontal="right" vertical="center"/>
    </xf>
    <xf numFmtId="4" fontId="96" fillId="65" borderId="62" applyNumberFormat="0" applyProtection="0">
      <alignment horizontal="right" vertical="center"/>
    </xf>
    <xf numFmtId="4" fontId="96" fillId="65" borderId="62" applyNumberFormat="0" applyProtection="0">
      <alignment horizontal="right" vertical="center"/>
    </xf>
    <xf numFmtId="4" fontId="96" fillId="65" borderId="62" applyNumberFormat="0" applyProtection="0">
      <alignment horizontal="right" vertical="center"/>
    </xf>
    <xf numFmtId="4" fontId="96" fillId="65" borderId="62" applyNumberFormat="0" applyProtection="0">
      <alignment horizontal="right" vertical="center"/>
    </xf>
    <xf numFmtId="4" fontId="96" fillId="65" borderId="62" applyNumberFormat="0" applyProtection="0">
      <alignment horizontal="right" vertical="center"/>
    </xf>
    <xf numFmtId="4" fontId="96" fillId="65" borderId="62" applyNumberFormat="0" applyProtection="0">
      <alignment horizontal="right" vertical="center"/>
    </xf>
    <xf numFmtId="4" fontId="96" fillId="65" borderId="62" applyNumberFormat="0" applyProtection="0">
      <alignment horizontal="right" vertical="center"/>
    </xf>
    <xf numFmtId="4" fontId="96" fillId="65" borderId="62" applyNumberFormat="0" applyProtection="0">
      <alignment horizontal="right" vertical="center"/>
    </xf>
    <xf numFmtId="4" fontId="5" fillId="87" borderId="62" applyNumberFormat="0" applyProtection="0">
      <alignment horizontal="right" vertical="center"/>
    </xf>
    <xf numFmtId="4" fontId="5" fillId="87" borderId="62" applyNumberFormat="0" applyProtection="0">
      <alignment horizontal="right" vertical="center"/>
    </xf>
    <xf numFmtId="4" fontId="96" fillId="65" borderId="62" applyNumberFormat="0" applyProtection="0">
      <alignment horizontal="right" vertical="center"/>
    </xf>
    <xf numFmtId="4" fontId="5" fillId="87" borderId="62" applyNumberFormat="0" applyProtection="0">
      <alignment horizontal="right" vertical="center"/>
    </xf>
    <xf numFmtId="4" fontId="5" fillId="87" borderId="62" applyNumberFormat="0" applyProtection="0">
      <alignment horizontal="right" vertical="center"/>
    </xf>
    <xf numFmtId="4" fontId="96" fillId="65" borderId="62" applyNumberFormat="0" applyProtection="0">
      <alignment horizontal="right" vertical="center"/>
    </xf>
    <xf numFmtId="4" fontId="96" fillId="65" borderId="62" applyNumberFormat="0" applyProtection="0">
      <alignment horizontal="right" vertical="center"/>
    </xf>
    <xf numFmtId="0" fontId="4" fillId="55" borderId="62" applyNumberFormat="0" applyProtection="0">
      <alignment horizontal="left" vertical="center" indent="1"/>
    </xf>
    <xf numFmtId="0" fontId="4" fillId="55" borderId="62" applyNumberFormat="0" applyProtection="0">
      <alignment horizontal="left" vertical="center" indent="1"/>
    </xf>
    <xf numFmtId="0" fontId="4" fillId="55" borderId="62" applyNumberFormat="0" applyProtection="0">
      <alignment horizontal="left" vertical="center" indent="1"/>
    </xf>
    <xf numFmtId="0" fontId="4" fillId="55" borderId="62" applyNumberFormat="0" applyProtection="0">
      <alignment horizontal="left" vertical="center" indent="1"/>
    </xf>
    <xf numFmtId="0" fontId="4" fillId="55" borderId="62" applyNumberFormat="0" applyProtection="0">
      <alignment horizontal="left" vertical="center" indent="1"/>
    </xf>
    <xf numFmtId="0" fontId="4" fillId="55" borderId="62" applyNumberFormat="0" applyProtection="0">
      <alignment horizontal="left" vertical="center" indent="1"/>
    </xf>
    <xf numFmtId="0" fontId="4" fillId="55" borderId="62" applyNumberFormat="0" applyProtection="0">
      <alignment horizontal="left" vertical="center" indent="1"/>
    </xf>
    <xf numFmtId="0" fontId="4" fillId="55" borderId="62" applyNumberFormat="0" applyProtection="0">
      <alignment horizontal="left" vertical="center" indent="1"/>
    </xf>
    <xf numFmtId="0" fontId="4" fillId="55" borderId="62" applyNumberFormat="0" applyProtection="0">
      <alignment horizontal="left" vertical="center" indent="1"/>
    </xf>
    <xf numFmtId="0" fontId="4" fillId="55" borderId="62" applyNumberFormat="0" applyProtection="0">
      <alignment horizontal="left" vertical="center" indent="1"/>
    </xf>
    <xf numFmtId="0" fontId="4" fillId="55" borderId="62" applyNumberFormat="0" applyProtection="0">
      <alignment horizontal="left" vertical="center" indent="1"/>
    </xf>
    <xf numFmtId="0" fontId="4" fillId="55" borderId="62" applyNumberFormat="0" applyProtection="0">
      <alignment horizontal="left" vertical="center" indent="1"/>
    </xf>
    <xf numFmtId="0" fontId="4" fillId="55" borderId="62" applyNumberFormat="0" applyProtection="0">
      <alignment horizontal="left" vertical="center" indent="1"/>
    </xf>
    <xf numFmtId="0" fontId="4" fillId="55" borderId="62" applyNumberFormat="0" applyProtection="0">
      <alignment horizontal="left" vertical="center" indent="1"/>
    </xf>
    <xf numFmtId="0" fontId="4" fillId="55" borderId="62" applyNumberFormat="0" applyProtection="0">
      <alignment horizontal="left" vertical="center" indent="1"/>
    </xf>
    <xf numFmtId="0" fontId="4" fillId="55" borderId="62" applyNumberFormat="0" applyProtection="0">
      <alignment horizontal="left" vertical="center" indent="1"/>
    </xf>
    <xf numFmtId="0" fontId="4" fillId="55" borderId="62" applyNumberFormat="0" applyProtection="0">
      <alignment horizontal="left" vertical="center" indent="1"/>
    </xf>
    <xf numFmtId="0" fontId="4" fillId="55" borderId="62" applyNumberFormat="0" applyProtection="0">
      <alignment horizontal="left" vertical="center" indent="1"/>
    </xf>
    <xf numFmtId="0" fontId="4" fillId="55" borderId="62" applyNumberFormat="0" applyProtection="0">
      <alignment horizontal="left" vertical="center" indent="1"/>
    </xf>
    <xf numFmtId="0" fontId="4" fillId="55" borderId="62" applyNumberFormat="0" applyProtection="0">
      <alignment horizontal="left" vertical="center" indent="1"/>
    </xf>
    <xf numFmtId="0" fontId="4" fillId="55" borderId="62" applyNumberFormat="0" applyProtection="0">
      <alignment horizontal="left" vertical="center" indent="1"/>
    </xf>
    <xf numFmtId="0" fontId="4" fillId="55" borderId="62" applyNumberFormat="0" applyProtection="0">
      <alignment horizontal="left" vertical="center" indent="1"/>
    </xf>
    <xf numFmtId="0" fontId="4" fillId="55" borderId="62" applyNumberFormat="0" applyProtection="0">
      <alignment horizontal="left" vertical="center" indent="1"/>
    </xf>
    <xf numFmtId="0" fontId="4" fillId="55" borderId="62" applyNumberFormat="0" applyProtection="0">
      <alignment horizontal="left" vertical="top" indent="1"/>
    </xf>
    <xf numFmtId="0" fontId="4" fillId="55" borderId="62" applyNumberFormat="0" applyProtection="0">
      <alignment horizontal="left" vertical="top" indent="1"/>
    </xf>
    <xf numFmtId="0" fontId="4" fillId="55" borderId="62" applyNumberFormat="0" applyProtection="0">
      <alignment horizontal="left" vertical="top" indent="1"/>
    </xf>
    <xf numFmtId="0" fontId="4" fillId="55" borderId="62" applyNumberFormat="0" applyProtection="0">
      <alignment horizontal="left" vertical="top" indent="1"/>
    </xf>
    <xf numFmtId="0" fontId="4" fillId="55" borderId="62" applyNumberFormat="0" applyProtection="0">
      <alignment horizontal="left" vertical="top" indent="1"/>
    </xf>
    <xf numFmtId="0" fontId="4" fillId="55" borderId="62" applyNumberFormat="0" applyProtection="0">
      <alignment horizontal="left" vertical="top" indent="1"/>
    </xf>
    <xf numFmtId="0" fontId="4" fillId="55" borderId="62" applyNumberFormat="0" applyProtection="0">
      <alignment horizontal="left" vertical="top" indent="1"/>
    </xf>
    <xf numFmtId="0" fontId="4" fillId="55" borderId="62" applyNumberFormat="0" applyProtection="0">
      <alignment horizontal="left" vertical="top" indent="1"/>
    </xf>
    <xf numFmtId="0" fontId="4" fillId="55" borderId="62" applyNumberFormat="0" applyProtection="0">
      <alignment horizontal="left" vertical="top" indent="1"/>
    </xf>
    <xf numFmtId="0" fontId="4" fillId="55" borderId="62" applyNumberFormat="0" applyProtection="0">
      <alignment horizontal="left" vertical="top" indent="1"/>
    </xf>
    <xf numFmtId="0" fontId="4" fillId="55" borderId="62" applyNumberFormat="0" applyProtection="0">
      <alignment horizontal="left" vertical="top" indent="1"/>
    </xf>
    <xf numFmtId="0" fontId="4" fillId="55" borderId="62" applyNumberFormat="0" applyProtection="0">
      <alignment horizontal="left" vertical="top" indent="1"/>
    </xf>
    <xf numFmtId="0" fontId="4" fillId="55" borderId="62" applyNumberFormat="0" applyProtection="0">
      <alignment horizontal="left" vertical="top" indent="1"/>
    </xf>
    <xf numFmtId="0" fontId="4" fillId="55" borderId="62" applyNumberFormat="0" applyProtection="0">
      <alignment horizontal="left" vertical="top" indent="1"/>
    </xf>
    <xf numFmtId="0" fontId="4" fillId="55" borderId="62" applyNumberFormat="0" applyProtection="0">
      <alignment horizontal="left" vertical="top" indent="1"/>
    </xf>
    <xf numFmtId="0" fontId="4" fillId="55" borderId="62" applyNumberFormat="0" applyProtection="0">
      <alignment horizontal="left" vertical="top" indent="1"/>
    </xf>
    <xf numFmtId="0" fontId="4" fillId="55" borderId="62" applyNumberFormat="0" applyProtection="0">
      <alignment horizontal="left" vertical="top" indent="1"/>
    </xf>
    <xf numFmtId="0" fontId="4" fillId="55" borderId="62" applyNumberFormat="0" applyProtection="0">
      <alignment horizontal="left" vertical="top" indent="1"/>
    </xf>
    <xf numFmtId="0" fontId="4" fillId="55" borderId="62" applyNumberFormat="0" applyProtection="0">
      <alignment horizontal="left" vertical="top" indent="1"/>
    </xf>
    <xf numFmtId="0" fontId="4" fillId="55" borderId="62" applyNumberFormat="0" applyProtection="0">
      <alignment horizontal="left" vertical="top" indent="1"/>
    </xf>
    <xf numFmtId="0" fontId="4" fillId="55" borderId="62" applyNumberFormat="0" applyProtection="0">
      <alignment horizontal="left" vertical="top" indent="1"/>
    </xf>
    <xf numFmtId="0" fontId="4" fillId="55" borderId="62" applyNumberFormat="0" applyProtection="0">
      <alignment horizontal="left" vertical="top" indent="1"/>
    </xf>
    <xf numFmtId="0" fontId="4" fillId="55" borderId="62" applyNumberFormat="0" applyProtection="0">
      <alignment horizontal="left" vertical="top" indent="1"/>
    </xf>
    <xf numFmtId="0" fontId="4" fillId="49" borderId="62" applyNumberFormat="0" applyProtection="0">
      <alignment horizontal="left" vertical="center" indent="1"/>
    </xf>
    <xf numFmtId="0" fontId="4" fillId="49" borderId="62" applyNumberFormat="0" applyProtection="0">
      <alignment horizontal="left" vertical="center" indent="1"/>
    </xf>
    <xf numFmtId="0" fontId="4" fillId="49" borderId="62" applyNumberFormat="0" applyProtection="0">
      <alignment horizontal="left" vertical="center" indent="1"/>
    </xf>
    <xf numFmtId="0" fontId="4" fillId="49" borderId="62" applyNumberFormat="0" applyProtection="0">
      <alignment horizontal="left" vertical="center" indent="1"/>
    </xf>
    <xf numFmtId="0" fontId="4" fillId="49" borderId="62" applyNumberFormat="0" applyProtection="0">
      <alignment horizontal="left" vertical="center" indent="1"/>
    </xf>
    <xf numFmtId="0" fontId="4" fillId="49" borderId="62" applyNumberFormat="0" applyProtection="0">
      <alignment horizontal="left" vertical="center" indent="1"/>
    </xf>
    <xf numFmtId="0" fontId="4" fillId="49" borderId="62" applyNumberFormat="0" applyProtection="0">
      <alignment horizontal="left" vertical="center" indent="1"/>
    </xf>
    <xf numFmtId="0" fontId="4" fillId="49" borderId="62" applyNumberFormat="0" applyProtection="0">
      <alignment horizontal="left" vertical="center" indent="1"/>
    </xf>
    <xf numFmtId="0" fontId="4" fillId="49" borderId="62" applyNumberFormat="0" applyProtection="0">
      <alignment horizontal="left" vertical="center" indent="1"/>
    </xf>
    <xf numFmtId="0" fontId="4" fillId="49" borderId="62" applyNumberFormat="0" applyProtection="0">
      <alignment horizontal="left" vertical="center" indent="1"/>
    </xf>
    <xf numFmtId="0" fontId="4" fillId="49" borderId="62" applyNumberFormat="0" applyProtection="0">
      <alignment horizontal="left" vertical="center" indent="1"/>
    </xf>
    <xf numFmtId="0" fontId="4" fillId="49" borderId="62" applyNumberFormat="0" applyProtection="0">
      <alignment horizontal="left" vertical="center" indent="1"/>
    </xf>
    <xf numFmtId="0" fontId="4" fillId="49" borderId="62" applyNumberFormat="0" applyProtection="0">
      <alignment horizontal="left" vertical="center" indent="1"/>
    </xf>
    <xf numFmtId="0" fontId="4" fillId="49" borderId="62" applyNumberFormat="0" applyProtection="0">
      <alignment horizontal="left" vertical="center" indent="1"/>
    </xf>
    <xf numFmtId="0" fontId="4" fillId="49" borderId="62" applyNumberFormat="0" applyProtection="0">
      <alignment horizontal="left" vertical="center" indent="1"/>
    </xf>
    <xf numFmtId="0" fontId="4" fillId="49" borderId="62" applyNumberFormat="0" applyProtection="0">
      <alignment horizontal="left" vertical="center" indent="1"/>
    </xf>
    <xf numFmtId="0" fontId="4" fillId="49" borderId="62" applyNumberFormat="0" applyProtection="0">
      <alignment horizontal="left" vertical="center" indent="1"/>
    </xf>
    <xf numFmtId="0" fontId="4" fillId="49" borderId="62" applyNumberFormat="0" applyProtection="0">
      <alignment horizontal="left" vertical="center" indent="1"/>
    </xf>
    <xf numFmtId="0" fontId="4" fillId="49" borderId="62" applyNumberFormat="0" applyProtection="0">
      <alignment horizontal="left" vertical="center" indent="1"/>
    </xf>
    <xf numFmtId="0" fontId="4" fillId="49" borderId="62" applyNumberFormat="0" applyProtection="0">
      <alignment horizontal="left" vertical="center" indent="1"/>
    </xf>
    <xf numFmtId="0" fontId="4" fillId="49" borderId="62" applyNumberFormat="0" applyProtection="0">
      <alignment horizontal="left" vertical="center" indent="1"/>
    </xf>
    <xf numFmtId="0" fontId="4" fillId="49" borderId="62" applyNumberFormat="0" applyProtection="0">
      <alignment horizontal="left" vertical="center" indent="1"/>
    </xf>
    <xf numFmtId="0" fontId="4" fillId="49" borderId="62" applyNumberFormat="0" applyProtection="0">
      <alignment horizontal="left" vertical="center" indent="1"/>
    </xf>
    <xf numFmtId="0" fontId="4" fillId="49" borderId="62" applyNumberFormat="0" applyProtection="0">
      <alignment horizontal="left" vertical="top" indent="1"/>
    </xf>
    <xf numFmtId="0" fontId="4" fillId="49" borderId="62" applyNumberFormat="0" applyProtection="0">
      <alignment horizontal="left" vertical="top" indent="1"/>
    </xf>
    <xf numFmtId="0" fontId="4" fillId="49" borderId="62" applyNumberFormat="0" applyProtection="0">
      <alignment horizontal="left" vertical="top" indent="1"/>
    </xf>
    <xf numFmtId="0" fontId="4" fillId="49" borderId="62" applyNumberFormat="0" applyProtection="0">
      <alignment horizontal="left" vertical="top" indent="1"/>
    </xf>
    <xf numFmtId="0" fontId="4" fillId="49" borderId="62" applyNumberFormat="0" applyProtection="0">
      <alignment horizontal="left" vertical="top" indent="1"/>
    </xf>
    <xf numFmtId="0" fontId="4" fillId="49" borderId="62" applyNumberFormat="0" applyProtection="0">
      <alignment horizontal="left" vertical="top" indent="1"/>
    </xf>
    <xf numFmtId="0" fontId="4" fillId="49" borderId="62" applyNumberFormat="0" applyProtection="0">
      <alignment horizontal="left" vertical="top" indent="1"/>
    </xf>
    <xf numFmtId="0" fontId="4" fillId="49" borderId="62" applyNumberFormat="0" applyProtection="0">
      <alignment horizontal="left" vertical="top" indent="1"/>
    </xf>
    <xf numFmtId="0" fontId="4" fillId="49" borderId="62" applyNumberFormat="0" applyProtection="0">
      <alignment horizontal="left" vertical="top" indent="1"/>
    </xf>
    <xf numFmtId="0" fontId="4" fillId="49" borderId="62" applyNumberFormat="0" applyProtection="0">
      <alignment horizontal="left" vertical="top" indent="1"/>
    </xf>
    <xf numFmtId="0" fontId="4" fillId="49" borderId="62" applyNumberFormat="0" applyProtection="0">
      <alignment horizontal="left" vertical="top" indent="1"/>
    </xf>
    <xf numFmtId="0" fontId="4" fillId="49" borderId="62" applyNumberFormat="0" applyProtection="0">
      <alignment horizontal="left" vertical="top" indent="1"/>
    </xf>
    <xf numFmtId="0" fontId="4" fillId="49" borderId="62" applyNumberFormat="0" applyProtection="0">
      <alignment horizontal="left" vertical="top" indent="1"/>
    </xf>
    <xf numFmtId="0" fontId="4" fillId="49" borderId="62" applyNumberFormat="0" applyProtection="0">
      <alignment horizontal="left" vertical="top" indent="1"/>
    </xf>
    <xf numFmtId="0" fontId="4" fillId="49" borderId="62" applyNumberFormat="0" applyProtection="0">
      <alignment horizontal="left" vertical="top" indent="1"/>
    </xf>
    <xf numFmtId="0" fontId="4" fillId="49" borderId="62" applyNumberFormat="0" applyProtection="0">
      <alignment horizontal="left" vertical="top" indent="1"/>
    </xf>
    <xf numFmtId="0" fontId="4" fillId="49" borderId="62" applyNumberFormat="0" applyProtection="0">
      <alignment horizontal="left" vertical="top" indent="1"/>
    </xf>
    <xf numFmtId="0" fontId="4" fillId="49" borderId="62" applyNumberFormat="0" applyProtection="0">
      <alignment horizontal="left" vertical="top" indent="1"/>
    </xf>
    <xf numFmtId="0" fontId="4" fillId="49" borderId="62" applyNumberFormat="0" applyProtection="0">
      <alignment horizontal="left" vertical="top" indent="1"/>
    </xf>
    <xf numFmtId="0" fontId="4" fillId="49" borderId="62" applyNumberFormat="0" applyProtection="0">
      <alignment horizontal="left" vertical="top" indent="1"/>
    </xf>
    <xf numFmtId="0" fontId="4" fillId="49" borderId="62" applyNumberFormat="0" applyProtection="0">
      <alignment horizontal="left" vertical="top" indent="1"/>
    </xf>
    <xf numFmtId="0" fontId="4" fillId="49" borderId="62" applyNumberFormat="0" applyProtection="0">
      <alignment horizontal="left" vertical="top" indent="1"/>
    </xf>
    <xf numFmtId="0" fontId="4" fillId="49" borderId="62" applyNumberFormat="0" applyProtection="0">
      <alignment horizontal="left" vertical="top" indent="1"/>
    </xf>
    <xf numFmtId="0" fontId="4" fillId="65" borderId="62" applyNumberFormat="0" applyProtection="0">
      <alignment horizontal="left" vertical="center" indent="1"/>
    </xf>
    <xf numFmtId="0" fontId="4" fillId="65" borderId="62" applyNumberFormat="0" applyProtection="0">
      <alignment horizontal="left" vertical="center" indent="1"/>
    </xf>
    <xf numFmtId="0" fontId="4" fillId="65" borderId="62" applyNumberFormat="0" applyProtection="0">
      <alignment horizontal="left" vertical="center" indent="1"/>
    </xf>
    <xf numFmtId="0" fontId="4" fillId="65" borderId="62" applyNumberFormat="0" applyProtection="0">
      <alignment horizontal="left" vertical="center" indent="1"/>
    </xf>
    <xf numFmtId="0" fontId="4" fillId="65" borderId="62" applyNumberFormat="0" applyProtection="0">
      <alignment horizontal="left" vertical="center" indent="1"/>
    </xf>
    <xf numFmtId="0" fontId="4" fillId="65" borderId="62" applyNumberFormat="0" applyProtection="0">
      <alignment horizontal="left" vertical="center" indent="1"/>
    </xf>
    <xf numFmtId="0" fontId="4" fillId="65" borderId="62" applyNumberFormat="0" applyProtection="0">
      <alignment horizontal="left" vertical="center" indent="1"/>
    </xf>
    <xf numFmtId="0" fontId="4" fillId="65" borderId="62" applyNumberFormat="0" applyProtection="0">
      <alignment horizontal="left" vertical="center" indent="1"/>
    </xf>
    <xf numFmtId="0" fontId="4" fillId="65" borderId="62" applyNumberFormat="0" applyProtection="0">
      <alignment horizontal="left" vertical="center" indent="1"/>
    </xf>
    <xf numFmtId="0" fontId="4" fillId="65" borderId="62" applyNumberFormat="0" applyProtection="0">
      <alignment horizontal="left" vertical="center" indent="1"/>
    </xf>
    <xf numFmtId="0" fontId="4" fillId="65" borderId="62" applyNumberFormat="0" applyProtection="0">
      <alignment horizontal="left" vertical="center" indent="1"/>
    </xf>
    <xf numFmtId="0" fontId="4" fillId="65" borderId="62" applyNumberFormat="0" applyProtection="0">
      <alignment horizontal="left" vertical="center" indent="1"/>
    </xf>
    <xf numFmtId="0" fontId="4" fillId="65" borderId="62" applyNumberFormat="0" applyProtection="0">
      <alignment horizontal="left" vertical="center" indent="1"/>
    </xf>
    <xf numFmtId="0" fontId="4" fillId="65" borderId="62" applyNumberFormat="0" applyProtection="0">
      <alignment horizontal="left" vertical="center" indent="1"/>
    </xf>
    <xf numFmtId="0" fontId="4" fillId="65" borderId="62" applyNumberFormat="0" applyProtection="0">
      <alignment horizontal="left" vertical="center" indent="1"/>
    </xf>
    <xf numFmtId="0" fontId="4" fillId="65" borderId="62" applyNumberFormat="0" applyProtection="0">
      <alignment horizontal="left" vertical="center" indent="1"/>
    </xf>
    <xf numFmtId="0" fontId="4" fillId="65" borderId="62" applyNumberFormat="0" applyProtection="0">
      <alignment horizontal="left" vertical="center" indent="1"/>
    </xf>
    <xf numFmtId="0" fontId="4" fillId="65" borderId="62" applyNumberFormat="0" applyProtection="0">
      <alignment horizontal="left" vertical="center" indent="1"/>
    </xf>
    <xf numFmtId="0" fontId="4" fillId="65" borderId="62" applyNumberFormat="0" applyProtection="0">
      <alignment horizontal="left" vertical="center" indent="1"/>
    </xf>
    <xf numFmtId="0" fontId="4" fillId="65" borderId="62" applyNumberFormat="0" applyProtection="0">
      <alignment horizontal="left" vertical="center" indent="1"/>
    </xf>
    <xf numFmtId="0" fontId="4" fillId="65" borderId="62" applyNumberFormat="0" applyProtection="0">
      <alignment horizontal="left" vertical="center" indent="1"/>
    </xf>
    <xf numFmtId="0" fontId="4" fillId="65" borderId="62" applyNumberFormat="0" applyProtection="0">
      <alignment horizontal="left" vertical="center" indent="1"/>
    </xf>
    <xf numFmtId="0" fontId="4" fillId="65" borderId="62" applyNumberFormat="0" applyProtection="0">
      <alignment horizontal="left" vertical="center" indent="1"/>
    </xf>
    <xf numFmtId="0" fontId="4" fillId="65" borderId="62" applyNumberFormat="0" applyProtection="0">
      <alignment horizontal="left" vertical="top" indent="1"/>
    </xf>
    <xf numFmtId="0" fontId="4" fillId="65" borderId="62" applyNumberFormat="0" applyProtection="0">
      <alignment horizontal="left" vertical="top" indent="1"/>
    </xf>
    <xf numFmtId="0" fontId="4" fillId="65" borderId="62" applyNumberFormat="0" applyProtection="0">
      <alignment horizontal="left" vertical="top" indent="1"/>
    </xf>
    <xf numFmtId="0" fontId="4" fillId="65" borderId="62" applyNumberFormat="0" applyProtection="0">
      <alignment horizontal="left" vertical="top" indent="1"/>
    </xf>
    <xf numFmtId="0" fontId="4" fillId="65" borderId="62" applyNumberFormat="0" applyProtection="0">
      <alignment horizontal="left" vertical="top" indent="1"/>
    </xf>
    <xf numFmtId="0" fontId="4" fillId="65" borderId="62" applyNumberFormat="0" applyProtection="0">
      <alignment horizontal="left" vertical="top" indent="1"/>
    </xf>
    <xf numFmtId="0" fontId="4" fillId="65" borderId="62" applyNumberFormat="0" applyProtection="0">
      <alignment horizontal="left" vertical="top" indent="1"/>
    </xf>
    <xf numFmtId="0" fontId="4" fillId="65" borderId="62" applyNumberFormat="0" applyProtection="0">
      <alignment horizontal="left" vertical="top" indent="1"/>
    </xf>
    <xf numFmtId="0" fontId="4" fillId="65" borderId="62" applyNumberFormat="0" applyProtection="0">
      <alignment horizontal="left" vertical="top" indent="1"/>
    </xf>
    <xf numFmtId="0" fontId="4" fillId="65" borderId="62" applyNumberFormat="0" applyProtection="0">
      <alignment horizontal="left" vertical="top" indent="1"/>
    </xf>
    <xf numFmtId="0" fontId="4" fillId="65" borderId="62" applyNumberFormat="0" applyProtection="0">
      <alignment horizontal="left" vertical="top" indent="1"/>
    </xf>
    <xf numFmtId="0" fontId="4" fillId="65" borderId="62" applyNumberFormat="0" applyProtection="0">
      <alignment horizontal="left" vertical="top" indent="1"/>
    </xf>
    <xf numFmtId="0" fontId="4" fillId="65" borderId="62" applyNumberFormat="0" applyProtection="0">
      <alignment horizontal="left" vertical="top" indent="1"/>
    </xf>
    <xf numFmtId="0" fontId="4" fillId="65" borderId="62" applyNumberFormat="0" applyProtection="0">
      <alignment horizontal="left" vertical="top" indent="1"/>
    </xf>
    <xf numFmtId="0" fontId="4" fillId="65" borderId="62" applyNumberFormat="0" applyProtection="0">
      <alignment horizontal="left" vertical="top" indent="1"/>
    </xf>
    <xf numFmtId="0" fontId="4" fillId="65" borderId="62" applyNumberFormat="0" applyProtection="0">
      <alignment horizontal="left" vertical="top" indent="1"/>
    </xf>
    <xf numFmtId="0" fontId="4" fillId="65" borderId="62" applyNumberFormat="0" applyProtection="0">
      <alignment horizontal="left" vertical="top" indent="1"/>
    </xf>
    <xf numFmtId="0" fontId="4" fillId="65" borderId="62" applyNumberFormat="0" applyProtection="0">
      <alignment horizontal="left" vertical="top" indent="1"/>
    </xf>
    <xf numFmtId="0" fontId="4" fillId="65" borderId="62" applyNumberFormat="0" applyProtection="0">
      <alignment horizontal="left" vertical="top" indent="1"/>
    </xf>
    <xf numFmtId="0" fontId="4" fillId="65" borderId="62" applyNumberFormat="0" applyProtection="0">
      <alignment horizontal="left" vertical="top" indent="1"/>
    </xf>
    <xf numFmtId="0" fontId="4" fillId="65" borderId="62" applyNumberFormat="0" applyProtection="0">
      <alignment horizontal="left" vertical="top" indent="1"/>
    </xf>
    <xf numFmtId="0" fontId="4" fillId="65" borderId="62" applyNumberFormat="0" applyProtection="0">
      <alignment horizontal="left" vertical="top" indent="1"/>
    </xf>
    <xf numFmtId="0" fontId="4" fillId="65" borderId="62" applyNumberFormat="0" applyProtection="0">
      <alignment horizontal="left" vertical="top" indent="1"/>
    </xf>
    <xf numFmtId="0" fontId="4" fillId="66" borderId="62" applyNumberFormat="0" applyProtection="0">
      <alignment horizontal="left" vertical="center" indent="1"/>
    </xf>
    <xf numFmtId="0" fontId="4" fillId="66" borderId="62" applyNumberFormat="0" applyProtection="0">
      <alignment horizontal="left" vertical="center" indent="1"/>
    </xf>
    <xf numFmtId="0" fontId="4" fillId="66" borderId="62" applyNumberFormat="0" applyProtection="0">
      <alignment horizontal="left" vertical="center" indent="1"/>
    </xf>
    <xf numFmtId="0" fontId="4" fillId="66" borderId="62" applyNumberFormat="0" applyProtection="0">
      <alignment horizontal="left" vertical="center" indent="1"/>
    </xf>
    <xf numFmtId="0" fontId="4" fillId="66" borderId="62" applyNumberFormat="0" applyProtection="0">
      <alignment horizontal="left" vertical="center" indent="1"/>
    </xf>
    <xf numFmtId="0" fontId="4" fillId="66" borderId="62" applyNumberFormat="0" applyProtection="0">
      <alignment horizontal="left" vertical="center" indent="1"/>
    </xf>
    <xf numFmtId="0" fontId="4" fillId="66" borderId="62" applyNumberFormat="0" applyProtection="0">
      <alignment horizontal="left" vertical="center" indent="1"/>
    </xf>
    <xf numFmtId="0" fontId="4" fillId="66" borderId="62" applyNumberFormat="0" applyProtection="0">
      <alignment horizontal="left" vertical="center" indent="1"/>
    </xf>
    <xf numFmtId="0" fontId="4" fillId="66" borderId="62" applyNumberFormat="0" applyProtection="0">
      <alignment horizontal="left" vertical="center" indent="1"/>
    </xf>
    <xf numFmtId="0" fontId="4" fillId="66" borderId="62" applyNumberFormat="0" applyProtection="0">
      <alignment horizontal="left" vertical="center" indent="1"/>
    </xf>
    <xf numFmtId="0" fontId="4" fillId="66" borderId="62" applyNumberFormat="0" applyProtection="0">
      <alignment horizontal="left" vertical="center" indent="1"/>
    </xf>
    <xf numFmtId="0" fontId="4" fillId="66" borderId="62" applyNumberFormat="0" applyProtection="0">
      <alignment horizontal="left" vertical="center" indent="1"/>
    </xf>
    <xf numFmtId="0" fontId="4" fillId="66" borderId="62" applyNumberFormat="0" applyProtection="0">
      <alignment horizontal="left" vertical="center" indent="1"/>
    </xf>
    <xf numFmtId="0" fontId="4" fillId="66" borderId="62" applyNumberFormat="0" applyProtection="0">
      <alignment horizontal="left" vertical="center" indent="1"/>
    </xf>
    <xf numFmtId="0" fontId="4" fillId="66" borderId="62" applyNumberFormat="0" applyProtection="0">
      <alignment horizontal="left" vertical="center" indent="1"/>
    </xf>
    <xf numFmtId="0" fontId="4" fillId="66" borderId="62" applyNumberFormat="0" applyProtection="0">
      <alignment horizontal="left" vertical="center" indent="1"/>
    </xf>
    <xf numFmtId="0" fontId="4" fillId="66" borderId="62" applyNumberFormat="0" applyProtection="0">
      <alignment horizontal="left" vertical="center" indent="1"/>
    </xf>
    <xf numFmtId="0" fontId="4" fillId="66" borderId="62" applyNumberFormat="0" applyProtection="0">
      <alignment horizontal="left" vertical="center" indent="1"/>
    </xf>
    <xf numFmtId="0" fontId="4" fillId="66" borderId="62" applyNumberFormat="0" applyProtection="0">
      <alignment horizontal="left" vertical="center" indent="1"/>
    </xf>
    <xf numFmtId="0" fontId="4" fillId="66" borderId="62" applyNumberFormat="0" applyProtection="0">
      <alignment horizontal="left" vertical="center" indent="1"/>
    </xf>
    <xf numFmtId="0" fontId="4" fillId="66" borderId="62" applyNumberFormat="0" applyProtection="0">
      <alignment horizontal="left" vertical="center" indent="1"/>
    </xf>
    <xf numFmtId="0" fontId="4" fillId="66" borderId="62" applyNumberFormat="0" applyProtection="0">
      <alignment horizontal="left" vertical="center" indent="1"/>
    </xf>
    <xf numFmtId="0" fontId="4" fillId="66" borderId="62" applyNumberFormat="0" applyProtection="0">
      <alignment horizontal="left" vertical="center" indent="1"/>
    </xf>
    <xf numFmtId="0" fontId="4" fillId="66" borderId="62" applyNumberFormat="0" applyProtection="0">
      <alignment horizontal="left" vertical="top" indent="1"/>
    </xf>
    <xf numFmtId="0" fontId="4" fillId="66" borderId="62" applyNumberFormat="0" applyProtection="0">
      <alignment horizontal="left" vertical="top" indent="1"/>
    </xf>
    <xf numFmtId="0" fontId="4" fillId="66" borderId="62" applyNumberFormat="0" applyProtection="0">
      <alignment horizontal="left" vertical="top" indent="1"/>
    </xf>
    <xf numFmtId="0" fontId="4" fillId="66" borderId="62" applyNumberFormat="0" applyProtection="0">
      <alignment horizontal="left" vertical="top" indent="1"/>
    </xf>
    <xf numFmtId="0" fontId="4" fillId="66" borderId="62" applyNumberFormat="0" applyProtection="0">
      <alignment horizontal="left" vertical="top" indent="1"/>
    </xf>
    <xf numFmtId="0" fontId="4" fillId="66" borderId="62" applyNumberFormat="0" applyProtection="0">
      <alignment horizontal="left" vertical="top" indent="1"/>
    </xf>
    <xf numFmtId="0" fontId="4" fillId="66" borderId="62" applyNumberFormat="0" applyProtection="0">
      <alignment horizontal="left" vertical="top" indent="1"/>
    </xf>
    <xf numFmtId="0" fontId="4" fillId="66" borderId="62" applyNumberFormat="0" applyProtection="0">
      <alignment horizontal="left" vertical="top" indent="1"/>
    </xf>
    <xf numFmtId="0" fontId="4" fillId="66" borderId="62" applyNumberFormat="0" applyProtection="0">
      <alignment horizontal="left" vertical="top" indent="1"/>
    </xf>
    <xf numFmtId="0" fontId="4" fillId="66" borderId="62" applyNumberFormat="0" applyProtection="0">
      <alignment horizontal="left" vertical="top" indent="1"/>
    </xf>
    <xf numFmtId="0" fontId="4" fillId="66" borderId="62" applyNumberFormat="0" applyProtection="0">
      <alignment horizontal="left" vertical="top" indent="1"/>
    </xf>
    <xf numFmtId="0" fontId="4" fillId="66" borderId="62" applyNumberFormat="0" applyProtection="0">
      <alignment horizontal="left" vertical="top" indent="1"/>
    </xf>
    <xf numFmtId="0" fontId="4" fillId="66" borderId="62" applyNumberFormat="0" applyProtection="0">
      <alignment horizontal="left" vertical="top" indent="1"/>
    </xf>
    <xf numFmtId="0" fontId="4" fillId="66" borderId="62" applyNumberFormat="0" applyProtection="0">
      <alignment horizontal="left" vertical="top" indent="1"/>
    </xf>
    <xf numFmtId="0" fontId="4" fillId="66" borderId="62" applyNumberFormat="0" applyProtection="0">
      <alignment horizontal="left" vertical="top" indent="1"/>
    </xf>
    <xf numFmtId="0" fontId="4" fillId="66" borderId="62" applyNumberFormat="0" applyProtection="0">
      <alignment horizontal="left" vertical="top" indent="1"/>
    </xf>
    <xf numFmtId="0" fontId="4" fillId="66" borderId="62" applyNumberFormat="0" applyProtection="0">
      <alignment horizontal="left" vertical="top" indent="1"/>
    </xf>
    <xf numFmtId="0" fontId="4" fillId="66" borderId="62" applyNumberFormat="0" applyProtection="0">
      <alignment horizontal="left" vertical="top" indent="1"/>
    </xf>
    <xf numFmtId="0" fontId="4" fillId="66" borderId="62" applyNumberFormat="0" applyProtection="0">
      <alignment horizontal="left" vertical="top" indent="1"/>
    </xf>
    <xf numFmtId="0" fontId="4" fillId="66" borderId="62" applyNumberFormat="0" applyProtection="0">
      <alignment horizontal="left" vertical="top" indent="1"/>
    </xf>
    <xf numFmtId="0" fontId="4" fillId="66" borderId="62" applyNumberFormat="0" applyProtection="0">
      <alignment horizontal="left" vertical="top" indent="1"/>
    </xf>
    <xf numFmtId="0" fontId="4" fillId="66" borderId="62" applyNumberFormat="0" applyProtection="0">
      <alignment horizontal="left" vertical="top" indent="1"/>
    </xf>
    <xf numFmtId="0" fontId="4" fillId="66" borderId="62" applyNumberFormat="0" applyProtection="0">
      <alignment horizontal="left" vertical="top" indent="1"/>
    </xf>
    <xf numFmtId="4" fontId="96" fillId="66" borderId="62" applyNumberFormat="0" applyProtection="0">
      <alignment vertical="center"/>
    </xf>
    <xf numFmtId="4" fontId="5" fillId="48" borderId="62" applyNumberFormat="0" applyProtection="0">
      <alignment vertical="center"/>
    </xf>
    <xf numFmtId="4" fontId="5" fillId="48" borderId="62" applyNumberFormat="0" applyProtection="0">
      <alignment vertical="center"/>
    </xf>
    <xf numFmtId="4" fontId="5" fillId="48" borderId="62" applyNumberFormat="0" applyProtection="0">
      <alignment vertical="center"/>
    </xf>
    <xf numFmtId="4" fontId="5" fillId="48" borderId="62" applyNumberFormat="0" applyProtection="0">
      <alignment vertical="center"/>
    </xf>
    <xf numFmtId="4" fontId="5" fillId="48" borderId="62" applyNumberFormat="0" applyProtection="0">
      <alignment vertical="center"/>
    </xf>
    <xf numFmtId="4" fontId="96" fillId="66" borderId="62" applyNumberFormat="0" applyProtection="0">
      <alignment vertical="center"/>
    </xf>
    <xf numFmtId="4" fontId="5" fillId="48" borderId="62" applyNumberFormat="0" applyProtection="0">
      <alignment vertical="center"/>
    </xf>
    <xf numFmtId="4" fontId="5" fillId="48" borderId="62" applyNumberFormat="0" applyProtection="0">
      <alignment vertical="center"/>
    </xf>
    <xf numFmtId="4" fontId="96" fillId="66" borderId="62" applyNumberFormat="0" applyProtection="0">
      <alignment vertical="center"/>
    </xf>
    <xf numFmtId="4" fontId="96" fillId="66" borderId="62" applyNumberFormat="0" applyProtection="0">
      <alignment vertical="center"/>
    </xf>
    <xf numFmtId="4" fontId="96" fillId="66" borderId="62" applyNumberFormat="0" applyProtection="0">
      <alignment vertical="center"/>
    </xf>
    <xf numFmtId="4" fontId="96" fillId="66" borderId="62" applyNumberFormat="0" applyProtection="0">
      <alignment vertical="center"/>
    </xf>
    <xf numFmtId="4" fontId="96" fillId="66" borderId="62" applyNumberFormat="0" applyProtection="0">
      <alignment vertical="center"/>
    </xf>
    <xf numFmtId="4" fontId="96" fillId="66" borderId="62" applyNumberFormat="0" applyProtection="0">
      <alignment vertical="center"/>
    </xf>
    <xf numFmtId="4" fontId="96" fillId="66" borderId="62" applyNumberFormat="0" applyProtection="0">
      <alignment vertical="center"/>
    </xf>
    <xf numFmtId="4" fontId="96" fillId="66" borderId="62" applyNumberFormat="0" applyProtection="0">
      <alignment vertical="center"/>
    </xf>
    <xf numFmtId="4" fontId="96" fillId="66" borderId="62" applyNumberFormat="0" applyProtection="0">
      <alignment vertical="center"/>
    </xf>
    <xf numFmtId="4" fontId="96" fillId="66" borderId="62" applyNumberFormat="0" applyProtection="0">
      <alignment vertical="center"/>
    </xf>
    <xf numFmtId="4" fontId="5" fillId="48" borderId="62" applyNumberFormat="0" applyProtection="0">
      <alignment vertical="center"/>
    </xf>
    <xf numFmtId="4" fontId="5" fillId="48" borderId="62" applyNumberFormat="0" applyProtection="0">
      <alignment vertical="center"/>
    </xf>
    <xf numFmtId="4" fontId="96" fillId="66" borderId="62" applyNumberFormat="0" applyProtection="0">
      <alignment vertical="center"/>
    </xf>
    <xf numFmtId="4" fontId="5" fillId="48" borderId="62" applyNumberFormat="0" applyProtection="0">
      <alignment vertical="center"/>
    </xf>
    <xf numFmtId="4" fontId="5" fillId="48" borderId="62" applyNumberFormat="0" applyProtection="0">
      <alignment vertical="center"/>
    </xf>
    <xf numFmtId="4" fontId="96" fillId="66" borderId="62" applyNumberFormat="0" applyProtection="0">
      <alignment vertical="center"/>
    </xf>
    <xf numFmtId="4" fontId="96" fillId="66" borderId="62" applyNumberFormat="0" applyProtection="0">
      <alignment vertical="center"/>
    </xf>
    <xf numFmtId="4" fontId="98" fillId="66" borderId="62" applyNumberFormat="0" applyProtection="0">
      <alignment vertical="center"/>
    </xf>
    <xf numFmtId="4" fontId="161" fillId="48" borderId="62" applyNumberFormat="0" applyProtection="0">
      <alignment vertical="center"/>
    </xf>
    <xf numFmtId="4" fontId="161" fillId="48" borderId="62" applyNumberFormat="0" applyProtection="0">
      <alignment vertical="center"/>
    </xf>
    <xf numFmtId="4" fontId="161" fillId="48" borderId="62" applyNumberFormat="0" applyProtection="0">
      <alignment vertical="center"/>
    </xf>
    <xf numFmtId="4" fontId="161" fillId="48" borderId="62" applyNumberFormat="0" applyProtection="0">
      <alignment vertical="center"/>
    </xf>
    <xf numFmtId="4" fontId="161" fillId="48" borderId="62" applyNumberFormat="0" applyProtection="0">
      <alignment vertical="center"/>
    </xf>
    <xf numFmtId="4" fontId="98" fillId="66" borderId="62" applyNumberFormat="0" applyProtection="0">
      <alignment vertical="center"/>
    </xf>
    <xf numFmtId="4" fontId="161" fillId="48" borderId="62" applyNumberFormat="0" applyProtection="0">
      <alignment vertical="center"/>
    </xf>
    <xf numFmtId="4" fontId="161" fillId="48" borderId="62" applyNumberFormat="0" applyProtection="0">
      <alignment vertical="center"/>
    </xf>
    <xf numFmtId="4" fontId="98" fillId="66" borderId="62" applyNumberFormat="0" applyProtection="0">
      <alignment vertical="center"/>
    </xf>
    <xf numFmtId="4" fontId="98" fillId="66" borderId="62" applyNumberFormat="0" applyProtection="0">
      <alignment vertical="center"/>
    </xf>
    <xf numFmtId="4" fontId="98" fillId="66" borderId="62" applyNumberFormat="0" applyProtection="0">
      <alignment vertical="center"/>
    </xf>
    <xf numFmtId="4" fontId="98" fillId="66" borderId="62" applyNumberFormat="0" applyProtection="0">
      <alignment vertical="center"/>
    </xf>
    <xf numFmtId="4" fontId="98" fillId="66" borderId="62" applyNumberFormat="0" applyProtection="0">
      <alignment vertical="center"/>
    </xf>
    <xf numFmtId="4" fontId="98" fillId="66" borderId="62" applyNumberFormat="0" applyProtection="0">
      <alignment vertical="center"/>
    </xf>
    <xf numFmtId="4" fontId="98" fillId="66" borderId="62" applyNumberFormat="0" applyProtection="0">
      <alignment vertical="center"/>
    </xf>
    <xf numFmtId="4" fontId="98" fillId="66" borderId="62" applyNumberFormat="0" applyProtection="0">
      <alignment vertical="center"/>
    </xf>
    <xf numFmtId="4" fontId="98" fillId="66" borderId="62" applyNumberFormat="0" applyProtection="0">
      <alignment vertical="center"/>
    </xf>
    <xf numFmtId="4" fontId="98" fillId="66" borderId="62" applyNumberFormat="0" applyProtection="0">
      <alignment vertical="center"/>
    </xf>
    <xf numFmtId="4" fontId="161" fillId="48" borderId="62" applyNumberFormat="0" applyProtection="0">
      <alignment vertical="center"/>
    </xf>
    <xf numFmtId="4" fontId="161" fillId="48" borderId="62" applyNumberFormat="0" applyProtection="0">
      <alignment vertical="center"/>
    </xf>
    <xf numFmtId="4" fontId="98" fillId="66" borderId="62" applyNumberFormat="0" applyProtection="0">
      <alignment vertical="center"/>
    </xf>
    <xf numFmtId="4" fontId="161" fillId="48" borderId="62" applyNumberFormat="0" applyProtection="0">
      <alignment vertical="center"/>
    </xf>
    <xf numFmtId="4" fontId="161" fillId="48" borderId="62" applyNumberFormat="0" applyProtection="0">
      <alignment vertical="center"/>
    </xf>
    <xf numFmtId="4" fontId="98" fillId="66" borderId="62" applyNumberFormat="0" applyProtection="0">
      <alignment vertical="center"/>
    </xf>
    <xf numFmtId="4" fontId="98" fillId="66" borderId="62" applyNumberFormat="0" applyProtection="0">
      <alignment vertical="center"/>
    </xf>
    <xf numFmtId="4" fontId="94" fillId="65" borderId="63" applyNumberFormat="0" applyProtection="0">
      <alignment horizontal="left" vertical="center" indent="1"/>
    </xf>
    <xf numFmtId="4" fontId="5" fillId="48" borderId="62" applyNumberFormat="0" applyProtection="0">
      <alignment horizontal="left" vertical="center" indent="1"/>
    </xf>
    <xf numFmtId="4" fontId="5" fillId="48" borderId="62" applyNumberFormat="0" applyProtection="0">
      <alignment horizontal="left" vertical="center" indent="1"/>
    </xf>
    <xf numFmtId="4" fontId="5" fillId="48" borderId="62" applyNumberFormat="0" applyProtection="0">
      <alignment horizontal="left" vertical="center" indent="1"/>
    </xf>
    <xf numFmtId="4" fontId="5" fillId="48" borderId="62" applyNumberFormat="0" applyProtection="0">
      <alignment horizontal="left" vertical="center" indent="1"/>
    </xf>
    <xf numFmtId="4" fontId="5" fillId="48" borderId="62" applyNumberFormat="0" applyProtection="0">
      <alignment horizontal="left" vertical="center" indent="1"/>
    </xf>
    <xf numFmtId="4" fontId="94" fillId="65" borderId="63" applyNumberFormat="0" applyProtection="0">
      <alignment horizontal="left" vertical="center" indent="1"/>
    </xf>
    <xf numFmtId="4" fontId="5" fillId="48" borderId="62" applyNumberFormat="0" applyProtection="0">
      <alignment horizontal="left" vertical="center" indent="1"/>
    </xf>
    <xf numFmtId="4" fontId="5" fillId="48" borderId="62" applyNumberFormat="0" applyProtection="0">
      <alignment horizontal="left" vertical="center" indent="1"/>
    </xf>
    <xf numFmtId="4" fontId="94" fillId="65" borderId="63" applyNumberFormat="0" applyProtection="0">
      <alignment horizontal="left" vertical="center" indent="1"/>
    </xf>
    <xf numFmtId="4" fontId="94" fillId="65" borderId="63" applyNumberFormat="0" applyProtection="0">
      <alignment horizontal="left" vertical="center" indent="1"/>
    </xf>
    <xf numFmtId="4" fontId="94" fillId="65" borderId="63" applyNumberFormat="0" applyProtection="0">
      <alignment horizontal="left" vertical="center" indent="1"/>
    </xf>
    <xf numFmtId="4" fontId="94" fillId="65" borderId="63" applyNumberFormat="0" applyProtection="0">
      <alignment horizontal="left" vertical="center" indent="1"/>
    </xf>
    <xf numFmtId="4" fontId="94" fillId="65" borderId="63" applyNumberFormat="0" applyProtection="0">
      <alignment horizontal="left" vertical="center" indent="1"/>
    </xf>
    <xf numFmtId="4" fontId="94" fillId="65" borderId="63" applyNumberFormat="0" applyProtection="0">
      <alignment horizontal="left" vertical="center" indent="1"/>
    </xf>
    <xf numFmtId="4" fontId="94" fillId="65" borderId="63" applyNumberFormat="0" applyProtection="0">
      <alignment horizontal="left" vertical="center" indent="1"/>
    </xf>
    <xf numFmtId="4" fontId="94" fillId="65" borderId="63" applyNumberFormat="0" applyProtection="0">
      <alignment horizontal="left" vertical="center" indent="1"/>
    </xf>
    <xf numFmtId="4" fontId="94" fillId="65" borderId="63" applyNumberFormat="0" applyProtection="0">
      <alignment horizontal="left" vertical="center" indent="1"/>
    </xf>
    <xf numFmtId="4" fontId="94" fillId="65" borderId="63" applyNumberFormat="0" applyProtection="0">
      <alignment horizontal="left" vertical="center" indent="1"/>
    </xf>
    <xf numFmtId="4" fontId="5" fillId="48" borderId="62" applyNumberFormat="0" applyProtection="0">
      <alignment horizontal="left" vertical="center" indent="1"/>
    </xf>
    <xf numFmtId="4" fontId="5" fillId="48" borderId="62" applyNumberFormat="0" applyProtection="0">
      <alignment horizontal="left" vertical="center" indent="1"/>
    </xf>
    <xf numFmtId="4" fontId="94" fillId="65" borderId="63" applyNumberFormat="0" applyProtection="0">
      <alignment horizontal="left" vertical="center" indent="1"/>
    </xf>
    <xf numFmtId="4" fontId="5" fillId="48" borderId="62" applyNumberFormat="0" applyProtection="0">
      <alignment horizontal="left" vertical="center" indent="1"/>
    </xf>
    <xf numFmtId="4" fontId="5" fillId="48" borderId="62" applyNumberFormat="0" applyProtection="0">
      <alignment horizontal="left" vertical="center" indent="1"/>
    </xf>
    <xf numFmtId="4" fontId="94" fillId="65" borderId="63" applyNumberFormat="0" applyProtection="0">
      <alignment horizontal="left" vertical="center" indent="1"/>
    </xf>
    <xf numFmtId="4" fontId="94" fillId="65" borderId="63" applyNumberFormat="0" applyProtection="0">
      <alignment horizontal="left" vertical="center" indent="1"/>
    </xf>
    <xf numFmtId="0" fontId="5" fillId="48" borderId="62" applyNumberFormat="0" applyProtection="0">
      <alignment horizontal="left" vertical="top" indent="1"/>
    </xf>
    <xf numFmtId="0" fontId="5" fillId="48" borderId="62" applyNumberFormat="0" applyProtection="0">
      <alignment horizontal="left" vertical="top" indent="1"/>
    </xf>
    <xf numFmtId="0" fontId="5" fillId="48" borderId="62" applyNumberFormat="0" applyProtection="0">
      <alignment horizontal="left" vertical="top" indent="1"/>
    </xf>
    <xf numFmtId="0" fontId="5" fillId="48" borderId="62" applyNumberFormat="0" applyProtection="0">
      <alignment horizontal="left" vertical="top" indent="1"/>
    </xf>
    <xf numFmtId="0" fontId="5" fillId="48" borderId="62" applyNumberFormat="0" applyProtection="0">
      <alignment horizontal="left" vertical="top" indent="1"/>
    </xf>
    <xf numFmtId="0" fontId="5" fillId="48" borderId="62" applyNumberFormat="0" applyProtection="0">
      <alignment horizontal="left" vertical="top" indent="1"/>
    </xf>
    <xf numFmtId="0" fontId="5" fillId="48" borderId="62" applyNumberFormat="0" applyProtection="0">
      <alignment horizontal="left" vertical="top" indent="1"/>
    </xf>
    <xf numFmtId="0" fontId="5" fillId="48" borderId="62" applyNumberFormat="0" applyProtection="0">
      <alignment horizontal="left" vertical="top" indent="1"/>
    </xf>
    <xf numFmtId="0" fontId="5" fillId="48" borderId="62" applyNumberFormat="0" applyProtection="0">
      <alignment horizontal="left" vertical="top" indent="1"/>
    </xf>
    <xf numFmtId="0" fontId="5" fillId="48" borderId="62" applyNumberFormat="0" applyProtection="0">
      <alignment horizontal="left" vertical="top" indent="1"/>
    </xf>
    <xf numFmtId="0" fontId="5" fillId="48" borderId="62" applyNumberFormat="0" applyProtection="0">
      <alignment horizontal="left" vertical="top" indent="1"/>
    </xf>
    <xf numFmtId="0" fontId="5" fillId="48" borderId="62" applyNumberFormat="0" applyProtection="0">
      <alignment horizontal="left" vertical="top" indent="1"/>
    </xf>
    <xf numFmtId="0" fontId="5" fillId="48" borderId="62" applyNumberFormat="0" applyProtection="0">
      <alignment horizontal="left" vertical="top" indent="1"/>
    </xf>
    <xf numFmtId="0" fontId="5" fillId="48" borderId="62" applyNumberFormat="0" applyProtection="0">
      <alignment horizontal="left" vertical="top" indent="1"/>
    </xf>
    <xf numFmtId="0" fontId="5" fillId="48" borderId="62" applyNumberFormat="0" applyProtection="0">
      <alignment horizontal="left" vertical="top" indent="1"/>
    </xf>
    <xf numFmtId="0" fontId="5" fillId="48" borderId="62" applyNumberFormat="0" applyProtection="0">
      <alignment horizontal="left" vertical="top" indent="1"/>
    </xf>
    <xf numFmtId="0" fontId="5" fillId="48" borderId="62" applyNumberFormat="0" applyProtection="0">
      <alignment horizontal="left" vertical="top" indent="1"/>
    </xf>
    <xf numFmtId="0" fontId="5" fillId="48" borderId="62" applyNumberFormat="0" applyProtection="0">
      <alignment horizontal="left" vertical="top" indent="1"/>
    </xf>
    <xf numFmtId="0" fontId="5" fillId="48" borderId="62" applyNumberFormat="0" applyProtection="0">
      <alignment horizontal="left" vertical="top" indent="1"/>
    </xf>
    <xf numFmtId="0" fontId="5" fillId="48" borderId="62" applyNumberFormat="0" applyProtection="0">
      <alignment horizontal="left" vertical="top" indent="1"/>
    </xf>
    <xf numFmtId="0" fontId="5" fillId="48" borderId="62" applyNumberFormat="0" applyProtection="0">
      <alignment horizontal="left" vertical="top" indent="1"/>
    </xf>
    <xf numFmtId="0" fontId="5" fillId="48" borderId="62" applyNumberFormat="0" applyProtection="0">
      <alignment horizontal="left" vertical="top" indent="1"/>
    </xf>
    <xf numFmtId="0" fontId="5" fillId="48" borderId="62" applyNumberFormat="0" applyProtection="0">
      <alignment horizontal="left" vertical="top" indent="1"/>
    </xf>
    <xf numFmtId="4" fontId="96" fillId="66" borderId="62" applyNumberFormat="0" applyProtection="0">
      <alignment horizontal="right" vertical="center"/>
    </xf>
    <xf numFmtId="4" fontId="5" fillId="86" borderId="62" applyNumberFormat="0" applyProtection="0">
      <alignment horizontal="right" vertical="center"/>
    </xf>
    <xf numFmtId="4" fontId="5" fillId="86" borderId="62" applyNumberFormat="0" applyProtection="0">
      <alignment horizontal="right" vertical="center"/>
    </xf>
    <xf numFmtId="4" fontId="5" fillId="86" borderId="62" applyNumberFormat="0" applyProtection="0">
      <alignment horizontal="right" vertical="center"/>
    </xf>
    <xf numFmtId="4" fontId="5" fillId="86" borderId="62" applyNumberFormat="0" applyProtection="0">
      <alignment horizontal="right" vertical="center"/>
    </xf>
    <xf numFmtId="4" fontId="5" fillId="86" borderId="62" applyNumberFormat="0" applyProtection="0">
      <alignment horizontal="right" vertical="center"/>
    </xf>
    <xf numFmtId="4" fontId="96" fillId="66" borderId="62" applyNumberFormat="0" applyProtection="0">
      <alignment horizontal="right" vertical="center"/>
    </xf>
    <xf numFmtId="4" fontId="5" fillId="86" borderId="62" applyNumberFormat="0" applyProtection="0">
      <alignment horizontal="right" vertical="center"/>
    </xf>
    <xf numFmtId="4" fontId="5" fillId="86" borderId="62" applyNumberFormat="0" applyProtection="0">
      <alignment horizontal="right" vertical="center"/>
    </xf>
    <xf numFmtId="4" fontId="96" fillId="66" borderId="62" applyNumberFormat="0" applyProtection="0">
      <alignment horizontal="right" vertical="center"/>
    </xf>
    <xf numFmtId="4" fontId="96" fillId="66" borderId="62" applyNumberFormat="0" applyProtection="0">
      <alignment horizontal="right" vertical="center"/>
    </xf>
    <xf numFmtId="4" fontId="96" fillId="66" borderId="62" applyNumberFormat="0" applyProtection="0">
      <alignment horizontal="right" vertical="center"/>
    </xf>
    <xf numFmtId="4" fontId="96" fillId="66" borderId="62" applyNumberFormat="0" applyProtection="0">
      <alignment horizontal="right" vertical="center"/>
    </xf>
    <xf numFmtId="4" fontId="96" fillId="66" borderId="62" applyNumberFormat="0" applyProtection="0">
      <alignment horizontal="right" vertical="center"/>
    </xf>
    <xf numFmtId="4" fontId="96" fillId="66" borderId="62" applyNumberFormat="0" applyProtection="0">
      <alignment horizontal="right" vertical="center"/>
    </xf>
    <xf numFmtId="4" fontId="96" fillId="66" borderId="62" applyNumberFormat="0" applyProtection="0">
      <alignment horizontal="right" vertical="center"/>
    </xf>
    <xf numFmtId="4" fontId="96" fillId="66" borderId="62" applyNumberFormat="0" applyProtection="0">
      <alignment horizontal="right" vertical="center"/>
    </xf>
    <xf numFmtId="4" fontId="96" fillId="66" borderId="62" applyNumberFormat="0" applyProtection="0">
      <alignment horizontal="right" vertical="center"/>
    </xf>
    <xf numFmtId="4" fontId="96" fillId="66" borderId="62" applyNumberFormat="0" applyProtection="0">
      <alignment horizontal="right" vertical="center"/>
    </xf>
    <xf numFmtId="4" fontId="5" fillId="86" borderId="62" applyNumberFormat="0" applyProtection="0">
      <alignment horizontal="right" vertical="center"/>
    </xf>
    <xf numFmtId="4" fontId="5" fillId="86" borderId="62" applyNumberFormat="0" applyProtection="0">
      <alignment horizontal="right" vertical="center"/>
    </xf>
    <xf numFmtId="4" fontId="96" fillId="66" borderId="62" applyNumberFormat="0" applyProtection="0">
      <alignment horizontal="right" vertical="center"/>
    </xf>
    <xf numFmtId="4" fontId="5" fillId="86" borderId="62" applyNumberFormat="0" applyProtection="0">
      <alignment horizontal="right" vertical="center"/>
    </xf>
    <xf numFmtId="4" fontId="5" fillId="86" borderId="62" applyNumberFormat="0" applyProtection="0">
      <alignment horizontal="right" vertical="center"/>
    </xf>
    <xf numFmtId="4" fontId="96" fillId="66" borderId="62" applyNumberFormat="0" applyProtection="0">
      <alignment horizontal="right" vertical="center"/>
    </xf>
    <xf numFmtId="4" fontId="96" fillId="66" borderId="62" applyNumberFormat="0" applyProtection="0">
      <alignment horizontal="right" vertical="center"/>
    </xf>
    <xf numFmtId="4" fontId="98" fillId="66" borderId="62" applyNumberFormat="0" applyProtection="0">
      <alignment horizontal="right" vertical="center"/>
    </xf>
    <xf numFmtId="4" fontId="161" fillId="86" borderId="62" applyNumberFormat="0" applyProtection="0">
      <alignment horizontal="right" vertical="center"/>
    </xf>
    <xf numFmtId="4" fontId="161" fillId="86" borderId="62" applyNumberFormat="0" applyProtection="0">
      <alignment horizontal="right" vertical="center"/>
    </xf>
    <xf numFmtId="4" fontId="161" fillId="86" borderId="62" applyNumberFormat="0" applyProtection="0">
      <alignment horizontal="right" vertical="center"/>
    </xf>
    <xf numFmtId="4" fontId="161" fillId="86" borderId="62" applyNumberFormat="0" applyProtection="0">
      <alignment horizontal="right" vertical="center"/>
    </xf>
    <xf numFmtId="4" fontId="161" fillId="86" borderId="62" applyNumberFormat="0" applyProtection="0">
      <alignment horizontal="right" vertical="center"/>
    </xf>
    <xf numFmtId="4" fontId="98" fillId="66" borderId="62" applyNumberFormat="0" applyProtection="0">
      <alignment horizontal="right" vertical="center"/>
    </xf>
    <xf numFmtId="4" fontId="161" fillId="86" borderId="62" applyNumberFormat="0" applyProtection="0">
      <alignment horizontal="right" vertical="center"/>
    </xf>
    <xf numFmtId="4" fontId="161" fillId="86" borderId="62" applyNumberFormat="0" applyProtection="0">
      <alignment horizontal="right" vertical="center"/>
    </xf>
    <xf numFmtId="4" fontId="98" fillId="66" borderId="62" applyNumberFormat="0" applyProtection="0">
      <alignment horizontal="right" vertical="center"/>
    </xf>
    <xf numFmtId="4" fontId="98" fillId="66" borderId="62" applyNumberFormat="0" applyProtection="0">
      <alignment horizontal="right" vertical="center"/>
    </xf>
    <xf numFmtId="4" fontId="98" fillId="66" borderId="62" applyNumberFormat="0" applyProtection="0">
      <alignment horizontal="right" vertical="center"/>
    </xf>
    <xf numFmtId="4" fontId="98" fillId="66" borderId="62" applyNumberFormat="0" applyProtection="0">
      <alignment horizontal="right" vertical="center"/>
    </xf>
    <xf numFmtId="4" fontId="98" fillId="66" borderId="62" applyNumberFormat="0" applyProtection="0">
      <alignment horizontal="right" vertical="center"/>
    </xf>
    <xf numFmtId="4" fontId="98" fillId="66" borderId="62" applyNumberFormat="0" applyProtection="0">
      <alignment horizontal="right" vertical="center"/>
    </xf>
    <xf numFmtId="4" fontId="98" fillId="66" borderId="62" applyNumberFormat="0" applyProtection="0">
      <alignment horizontal="right" vertical="center"/>
    </xf>
    <xf numFmtId="4" fontId="98" fillId="66" borderId="62" applyNumberFormat="0" applyProtection="0">
      <alignment horizontal="right" vertical="center"/>
    </xf>
    <xf numFmtId="4" fontId="98" fillId="66" borderId="62" applyNumberFormat="0" applyProtection="0">
      <alignment horizontal="right" vertical="center"/>
    </xf>
    <xf numFmtId="4" fontId="98" fillId="66" borderId="62" applyNumberFormat="0" applyProtection="0">
      <alignment horizontal="right" vertical="center"/>
    </xf>
    <xf numFmtId="4" fontId="161" fillId="86" borderId="62" applyNumberFormat="0" applyProtection="0">
      <alignment horizontal="right" vertical="center"/>
    </xf>
    <xf numFmtId="4" fontId="161" fillId="86" borderId="62" applyNumberFormat="0" applyProtection="0">
      <alignment horizontal="right" vertical="center"/>
    </xf>
    <xf numFmtId="4" fontId="98" fillId="66" borderId="62" applyNumberFormat="0" applyProtection="0">
      <alignment horizontal="right" vertical="center"/>
    </xf>
    <xf numFmtId="4" fontId="161" fillId="86" borderId="62" applyNumberFormat="0" applyProtection="0">
      <alignment horizontal="right" vertical="center"/>
    </xf>
    <xf numFmtId="4" fontId="161" fillId="86" borderId="62" applyNumberFormat="0" applyProtection="0">
      <alignment horizontal="right" vertical="center"/>
    </xf>
    <xf numFmtId="4" fontId="98" fillId="66" borderId="62" applyNumberFormat="0" applyProtection="0">
      <alignment horizontal="right" vertical="center"/>
    </xf>
    <xf numFmtId="4" fontId="98" fillId="66" borderId="62" applyNumberFormat="0" applyProtection="0">
      <alignment horizontal="right" vertical="center"/>
    </xf>
    <xf numFmtId="4" fontId="94" fillId="65" borderId="62" applyNumberFormat="0" applyProtection="0">
      <alignment horizontal="left" vertical="center" indent="1"/>
    </xf>
    <xf numFmtId="4" fontId="5" fillId="87" borderId="62" applyNumberFormat="0" applyProtection="0">
      <alignment horizontal="left" vertical="center" indent="1"/>
    </xf>
    <xf numFmtId="4" fontId="5" fillId="87" borderId="62" applyNumberFormat="0" applyProtection="0">
      <alignment horizontal="left" vertical="center" indent="1"/>
    </xf>
    <xf numFmtId="4" fontId="5" fillId="87" borderId="62" applyNumberFormat="0" applyProtection="0">
      <alignment horizontal="left" vertical="center" indent="1"/>
    </xf>
    <xf numFmtId="4" fontId="5" fillId="87" borderId="62" applyNumberFormat="0" applyProtection="0">
      <alignment horizontal="left" vertical="center" indent="1"/>
    </xf>
    <xf numFmtId="4" fontId="5" fillId="87" borderId="62" applyNumberFormat="0" applyProtection="0">
      <alignment horizontal="left" vertical="center" indent="1"/>
    </xf>
    <xf numFmtId="4" fontId="94" fillId="65" borderId="62" applyNumberFormat="0" applyProtection="0">
      <alignment horizontal="left" vertical="center" indent="1"/>
    </xf>
    <xf numFmtId="4" fontId="5" fillId="87" borderId="62" applyNumberFormat="0" applyProtection="0">
      <alignment horizontal="left" vertical="center" indent="1"/>
    </xf>
    <xf numFmtId="4" fontId="5" fillId="87" borderId="62" applyNumberFormat="0" applyProtection="0">
      <alignment horizontal="left" vertical="center" indent="1"/>
    </xf>
    <xf numFmtId="4" fontId="94" fillId="65" borderId="62" applyNumberFormat="0" applyProtection="0">
      <alignment horizontal="left" vertical="center" indent="1"/>
    </xf>
    <xf numFmtId="4" fontId="94" fillId="65" borderId="62" applyNumberFormat="0" applyProtection="0">
      <alignment horizontal="left" vertical="center" indent="1"/>
    </xf>
    <xf numFmtId="4" fontId="94" fillId="65" borderId="62" applyNumberFormat="0" applyProtection="0">
      <alignment horizontal="left" vertical="center" indent="1"/>
    </xf>
    <xf numFmtId="4" fontId="94" fillId="65" borderId="62" applyNumberFormat="0" applyProtection="0">
      <alignment horizontal="left" vertical="center" indent="1"/>
    </xf>
    <xf numFmtId="4" fontId="94" fillId="65" borderId="62" applyNumberFormat="0" applyProtection="0">
      <alignment horizontal="left" vertical="center" indent="1"/>
    </xf>
    <xf numFmtId="4" fontId="94" fillId="65" borderId="62" applyNumberFormat="0" applyProtection="0">
      <alignment horizontal="left" vertical="center" indent="1"/>
    </xf>
    <xf numFmtId="4" fontId="94" fillId="65" borderId="62" applyNumberFormat="0" applyProtection="0">
      <alignment horizontal="left" vertical="center" indent="1"/>
    </xf>
    <xf numFmtId="4" fontId="94" fillId="65" borderId="62" applyNumberFormat="0" applyProtection="0">
      <alignment horizontal="left" vertical="center" indent="1"/>
    </xf>
    <xf numFmtId="4" fontId="94" fillId="65" borderId="62" applyNumberFormat="0" applyProtection="0">
      <alignment horizontal="left" vertical="center" indent="1"/>
    </xf>
    <xf numFmtId="4" fontId="94" fillId="65" borderId="62" applyNumberFormat="0" applyProtection="0">
      <alignment horizontal="left" vertical="center" indent="1"/>
    </xf>
    <xf numFmtId="4" fontId="5" fillId="87" borderId="62" applyNumberFormat="0" applyProtection="0">
      <alignment horizontal="left" vertical="center" indent="1"/>
    </xf>
    <xf numFmtId="4" fontId="5" fillId="87" borderId="62" applyNumberFormat="0" applyProtection="0">
      <alignment horizontal="left" vertical="center" indent="1"/>
    </xf>
    <xf numFmtId="4" fontId="94" fillId="65" borderId="62" applyNumberFormat="0" applyProtection="0">
      <alignment horizontal="left" vertical="center" indent="1"/>
    </xf>
    <xf numFmtId="4" fontId="5" fillId="87" borderId="62" applyNumberFormat="0" applyProtection="0">
      <alignment horizontal="left" vertical="center" indent="1"/>
    </xf>
    <xf numFmtId="4" fontId="5" fillId="87" borderId="62" applyNumberFormat="0" applyProtection="0">
      <alignment horizontal="left" vertical="center" indent="1"/>
    </xf>
    <xf numFmtId="4" fontId="94" fillId="65" borderId="62" applyNumberFormat="0" applyProtection="0">
      <alignment horizontal="left" vertical="center" indent="1"/>
    </xf>
    <xf numFmtId="4" fontId="94" fillId="65" borderId="62" applyNumberFormat="0" applyProtection="0">
      <alignment horizontal="left" vertical="center" indent="1"/>
    </xf>
    <xf numFmtId="0" fontId="5" fillId="49" borderId="62" applyNumberFormat="0" applyProtection="0">
      <alignment horizontal="left" vertical="top" indent="1"/>
    </xf>
    <xf numFmtId="0" fontId="5" fillId="49" borderId="62" applyNumberFormat="0" applyProtection="0">
      <alignment horizontal="left" vertical="top" indent="1"/>
    </xf>
    <xf numFmtId="0" fontId="5" fillId="49" borderId="62" applyNumberFormat="0" applyProtection="0">
      <alignment horizontal="left" vertical="top" indent="1"/>
    </xf>
    <xf numFmtId="0" fontId="5" fillId="49" borderId="62" applyNumberFormat="0" applyProtection="0">
      <alignment horizontal="left" vertical="top" indent="1"/>
    </xf>
    <xf numFmtId="0" fontId="5" fillId="49" borderId="62" applyNumberFormat="0" applyProtection="0">
      <alignment horizontal="left" vertical="top" indent="1"/>
    </xf>
    <xf numFmtId="0" fontId="5" fillId="49" borderId="62" applyNumberFormat="0" applyProtection="0">
      <alignment horizontal="left" vertical="top" indent="1"/>
    </xf>
    <xf numFmtId="0" fontId="5" fillId="49" borderId="62" applyNumberFormat="0" applyProtection="0">
      <alignment horizontal="left" vertical="top" indent="1"/>
    </xf>
    <xf numFmtId="0" fontId="5" fillId="49" borderId="62" applyNumberFormat="0" applyProtection="0">
      <alignment horizontal="left" vertical="top" indent="1"/>
    </xf>
    <xf numFmtId="0" fontId="5" fillId="49" borderId="62" applyNumberFormat="0" applyProtection="0">
      <alignment horizontal="left" vertical="top" indent="1"/>
    </xf>
    <xf numFmtId="0" fontId="5" fillId="49" borderId="62" applyNumberFormat="0" applyProtection="0">
      <alignment horizontal="left" vertical="top" indent="1"/>
    </xf>
    <xf numFmtId="0" fontId="5" fillId="49" borderId="62" applyNumberFormat="0" applyProtection="0">
      <alignment horizontal="left" vertical="top" indent="1"/>
    </xf>
    <xf numFmtId="0" fontId="5" fillId="49" borderId="62" applyNumberFormat="0" applyProtection="0">
      <alignment horizontal="left" vertical="top" indent="1"/>
    </xf>
    <xf numFmtId="0" fontId="5" fillId="49" borderId="62" applyNumberFormat="0" applyProtection="0">
      <alignment horizontal="left" vertical="top" indent="1"/>
    </xf>
    <xf numFmtId="0" fontId="5" fillId="49" borderId="62" applyNumberFormat="0" applyProtection="0">
      <alignment horizontal="left" vertical="top" indent="1"/>
    </xf>
    <xf numFmtId="0" fontId="5" fillId="49" borderId="62" applyNumberFormat="0" applyProtection="0">
      <alignment horizontal="left" vertical="top" indent="1"/>
    </xf>
    <xf numFmtId="0" fontId="5" fillId="49" borderId="62" applyNumberFormat="0" applyProtection="0">
      <alignment horizontal="left" vertical="top" indent="1"/>
    </xf>
    <xf numFmtId="0" fontId="5" fillId="49" borderId="62" applyNumberFormat="0" applyProtection="0">
      <alignment horizontal="left" vertical="top" indent="1"/>
    </xf>
    <xf numFmtId="0" fontId="5" fillId="49" borderId="62" applyNumberFormat="0" applyProtection="0">
      <alignment horizontal="left" vertical="top" indent="1"/>
    </xf>
    <xf numFmtId="0" fontId="5" fillId="49" borderId="62" applyNumberFormat="0" applyProtection="0">
      <alignment horizontal="left" vertical="top" indent="1"/>
    </xf>
    <xf numFmtId="0" fontId="5" fillId="49" borderId="62" applyNumberFormat="0" applyProtection="0">
      <alignment horizontal="left" vertical="top" indent="1"/>
    </xf>
    <xf numFmtId="0" fontId="5" fillId="49" borderId="62" applyNumberFormat="0" applyProtection="0">
      <alignment horizontal="left" vertical="top" indent="1"/>
    </xf>
    <xf numFmtId="0" fontId="5" fillId="49" borderId="62" applyNumberFormat="0" applyProtection="0">
      <alignment horizontal="left" vertical="top" indent="1"/>
    </xf>
    <xf numFmtId="0" fontId="5" fillId="49" borderId="62" applyNumberFormat="0" applyProtection="0">
      <alignment horizontal="left" vertical="top" indent="1"/>
    </xf>
    <xf numFmtId="4" fontId="99" fillId="49" borderId="63" applyNumberFormat="0" applyProtection="0">
      <alignment horizontal="left" vertical="center" indent="1"/>
    </xf>
    <xf numFmtId="4" fontId="99" fillId="49" borderId="63" applyNumberFormat="0" applyProtection="0">
      <alignment horizontal="left" vertical="center" indent="1"/>
    </xf>
    <xf numFmtId="4" fontId="99" fillId="49" borderId="63" applyNumberFormat="0" applyProtection="0">
      <alignment horizontal="left" vertical="center" indent="1"/>
    </xf>
    <xf numFmtId="4" fontId="99" fillId="49" borderId="63" applyNumberFormat="0" applyProtection="0">
      <alignment horizontal="left" vertical="center" indent="1"/>
    </xf>
    <xf numFmtId="4" fontId="99" fillId="49" borderId="63" applyNumberFormat="0" applyProtection="0">
      <alignment horizontal="left" vertical="center" indent="1"/>
    </xf>
    <xf numFmtId="4" fontId="99" fillId="49" borderId="63" applyNumberFormat="0" applyProtection="0">
      <alignment horizontal="left" vertical="center" indent="1"/>
    </xf>
    <xf numFmtId="4" fontId="99" fillId="49" borderId="63" applyNumberFormat="0" applyProtection="0">
      <alignment horizontal="left" vertical="center" indent="1"/>
    </xf>
    <xf numFmtId="4" fontId="99" fillId="49" borderId="63" applyNumberFormat="0" applyProtection="0">
      <alignment horizontal="left" vertical="center" indent="1"/>
    </xf>
    <xf numFmtId="4" fontId="99" fillId="49" borderId="63" applyNumberFormat="0" applyProtection="0">
      <alignment horizontal="left" vertical="center" indent="1"/>
    </xf>
    <xf numFmtId="4" fontId="99" fillId="49" borderId="63" applyNumberFormat="0" applyProtection="0">
      <alignment horizontal="left" vertical="center" indent="1"/>
    </xf>
    <xf numFmtId="4" fontId="99" fillId="49" borderId="63" applyNumberFormat="0" applyProtection="0">
      <alignment horizontal="left" vertical="center" indent="1"/>
    </xf>
    <xf numFmtId="4" fontId="99" fillId="49" borderId="63" applyNumberFormat="0" applyProtection="0">
      <alignment horizontal="left" vertical="center" indent="1"/>
    </xf>
    <xf numFmtId="4" fontId="99" fillId="49" borderId="63" applyNumberFormat="0" applyProtection="0">
      <alignment horizontal="left" vertical="center" indent="1"/>
    </xf>
    <xf numFmtId="4" fontId="99" fillId="49" borderId="63" applyNumberFormat="0" applyProtection="0">
      <alignment horizontal="left" vertical="center" indent="1"/>
    </xf>
    <xf numFmtId="4" fontId="99" fillId="49" borderId="63" applyNumberFormat="0" applyProtection="0">
      <alignment horizontal="left" vertical="center" indent="1"/>
    </xf>
    <xf numFmtId="4" fontId="99" fillId="49" borderId="63" applyNumberFormat="0" applyProtection="0">
      <alignment horizontal="left" vertical="center" indent="1"/>
    </xf>
    <xf numFmtId="4" fontId="99" fillId="49" borderId="63" applyNumberFormat="0" applyProtection="0">
      <alignment horizontal="left" vertical="center" indent="1"/>
    </xf>
    <xf numFmtId="4" fontId="99" fillId="49" borderId="63" applyNumberFormat="0" applyProtection="0">
      <alignment horizontal="left" vertical="center" indent="1"/>
    </xf>
    <xf numFmtId="4" fontId="99" fillId="49" borderId="63" applyNumberFormat="0" applyProtection="0">
      <alignment horizontal="left" vertical="center" indent="1"/>
    </xf>
    <xf numFmtId="4" fontId="99" fillId="49" borderId="63" applyNumberFormat="0" applyProtection="0">
      <alignment horizontal="left" vertical="center" indent="1"/>
    </xf>
    <xf numFmtId="4" fontId="99" fillId="49" borderId="63" applyNumberFormat="0" applyProtection="0">
      <alignment horizontal="left" vertical="center" indent="1"/>
    </xf>
    <xf numFmtId="4" fontId="100" fillId="66" borderId="62" applyNumberFormat="0" applyProtection="0">
      <alignment horizontal="right" vertical="center"/>
    </xf>
    <xf numFmtId="4" fontId="162" fillId="86" borderId="62" applyNumberFormat="0" applyProtection="0">
      <alignment horizontal="right" vertical="center"/>
    </xf>
    <xf numFmtId="4" fontId="162" fillId="86" borderId="62" applyNumberFormat="0" applyProtection="0">
      <alignment horizontal="right" vertical="center"/>
    </xf>
    <xf numFmtId="4" fontId="162" fillId="86" borderId="62" applyNumberFormat="0" applyProtection="0">
      <alignment horizontal="right" vertical="center"/>
    </xf>
    <xf numFmtId="4" fontId="162" fillId="86" borderId="62" applyNumberFormat="0" applyProtection="0">
      <alignment horizontal="right" vertical="center"/>
    </xf>
    <xf numFmtId="4" fontId="162" fillId="86" borderId="62" applyNumberFormat="0" applyProtection="0">
      <alignment horizontal="right" vertical="center"/>
    </xf>
    <xf numFmtId="4" fontId="100" fillId="66" borderId="62" applyNumberFormat="0" applyProtection="0">
      <alignment horizontal="right" vertical="center"/>
    </xf>
    <xf numFmtId="4" fontId="162" fillId="86" borderId="62" applyNumberFormat="0" applyProtection="0">
      <alignment horizontal="right" vertical="center"/>
    </xf>
    <xf numFmtId="4" fontId="162" fillId="86" borderId="62" applyNumberFormat="0" applyProtection="0">
      <alignment horizontal="right" vertical="center"/>
    </xf>
    <xf numFmtId="4" fontId="100" fillId="66" borderId="62" applyNumberFormat="0" applyProtection="0">
      <alignment horizontal="right" vertical="center"/>
    </xf>
    <xf numFmtId="4" fontId="100" fillId="66" borderId="62" applyNumberFormat="0" applyProtection="0">
      <alignment horizontal="right" vertical="center"/>
    </xf>
    <xf numFmtId="4" fontId="100" fillId="66" borderId="62" applyNumberFormat="0" applyProtection="0">
      <alignment horizontal="right" vertical="center"/>
    </xf>
    <xf numFmtId="4" fontId="100" fillId="66" borderId="62" applyNumberFormat="0" applyProtection="0">
      <alignment horizontal="right" vertical="center"/>
    </xf>
    <xf numFmtId="4" fontId="100" fillId="66" borderId="62" applyNumberFormat="0" applyProtection="0">
      <alignment horizontal="right" vertical="center"/>
    </xf>
    <xf numFmtId="4" fontId="100" fillId="66" borderId="62" applyNumberFormat="0" applyProtection="0">
      <alignment horizontal="right" vertical="center"/>
    </xf>
    <xf numFmtId="4" fontId="100" fillId="66" borderId="62" applyNumberFormat="0" applyProtection="0">
      <alignment horizontal="right" vertical="center"/>
    </xf>
    <xf numFmtId="4" fontId="100" fillId="66" borderId="62" applyNumberFormat="0" applyProtection="0">
      <alignment horizontal="right" vertical="center"/>
    </xf>
    <xf numFmtId="4" fontId="100" fillId="66" borderId="62" applyNumberFormat="0" applyProtection="0">
      <alignment horizontal="right" vertical="center"/>
    </xf>
    <xf numFmtId="4" fontId="100" fillId="66" borderId="62" applyNumberFormat="0" applyProtection="0">
      <alignment horizontal="right" vertical="center"/>
    </xf>
    <xf numFmtId="4" fontId="162" fillId="86" borderId="62" applyNumberFormat="0" applyProtection="0">
      <alignment horizontal="right" vertical="center"/>
    </xf>
    <xf numFmtId="4" fontId="162" fillId="86" borderId="62" applyNumberFormat="0" applyProtection="0">
      <alignment horizontal="right" vertical="center"/>
    </xf>
    <xf numFmtId="4" fontId="100" fillId="66" borderId="62" applyNumberFormat="0" applyProtection="0">
      <alignment horizontal="right" vertical="center"/>
    </xf>
    <xf numFmtId="4" fontId="162" fillId="86" borderId="62" applyNumberFormat="0" applyProtection="0">
      <alignment horizontal="right" vertical="center"/>
    </xf>
    <xf numFmtId="4" fontId="162" fillId="86" borderId="62" applyNumberFormat="0" applyProtection="0">
      <alignment horizontal="right" vertical="center"/>
    </xf>
    <xf numFmtId="4" fontId="100" fillId="66" borderId="62" applyNumberFormat="0" applyProtection="0">
      <alignment horizontal="right" vertical="center"/>
    </xf>
    <xf numFmtId="4" fontId="100" fillId="66" borderId="62" applyNumberFormat="0" applyProtection="0">
      <alignment horizontal="right" vertical="center"/>
    </xf>
    <xf numFmtId="244" fontId="103" fillId="0" borderId="64">
      <alignment horizontal="right" vertical="center"/>
    </xf>
    <xf numFmtId="244" fontId="103" fillId="0" borderId="64">
      <alignment horizontal="right" vertical="center"/>
    </xf>
    <xf numFmtId="244" fontId="103" fillId="0" borderId="64">
      <alignment horizontal="right" vertical="center"/>
    </xf>
    <xf numFmtId="244" fontId="103" fillId="0" borderId="64">
      <alignment horizontal="right" vertical="center"/>
    </xf>
    <xf numFmtId="244" fontId="103" fillId="0" borderId="64">
      <alignment horizontal="right" vertical="center"/>
    </xf>
    <xf numFmtId="244" fontId="103" fillId="0" borderId="64">
      <alignment horizontal="right" vertical="center"/>
    </xf>
    <xf numFmtId="244" fontId="103" fillId="0" borderId="64">
      <alignment horizontal="right" vertical="center"/>
    </xf>
    <xf numFmtId="244" fontId="103" fillId="0" borderId="64">
      <alignment horizontal="right" vertical="center"/>
    </xf>
    <xf numFmtId="0" fontId="174" fillId="0" borderId="0" applyNumberFormat="0" applyFill="0" applyBorder="0" applyAlignment="0" applyProtection="0"/>
    <xf numFmtId="0" fontId="199" fillId="0" borderId="0" applyNumberFormat="0" applyFill="0" applyBorder="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alignment vertical="center"/>
    </xf>
    <xf numFmtId="0" fontId="109" fillId="0" borderId="65" applyNumberFormat="0" applyFill="0" applyAlignment="0" applyProtection="0">
      <alignment vertical="center"/>
    </xf>
    <xf numFmtId="0" fontId="109" fillId="0" borderId="65" applyNumberFormat="0" applyFill="0" applyAlignment="0" applyProtection="0">
      <alignment vertical="center"/>
    </xf>
    <xf numFmtId="0" fontId="109" fillId="0" borderId="65" applyNumberFormat="0" applyFill="0" applyAlignment="0" applyProtection="0">
      <alignment vertical="center"/>
    </xf>
    <xf numFmtId="0" fontId="109" fillId="0" borderId="65" applyNumberFormat="0" applyFill="0" applyAlignment="0" applyProtection="0">
      <alignment vertical="center"/>
    </xf>
    <xf numFmtId="0" fontId="109" fillId="0" borderId="65" applyNumberFormat="0" applyFill="0" applyAlignment="0" applyProtection="0">
      <alignment vertical="center"/>
    </xf>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5" fillId="0" borderId="58"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109" fillId="0" borderId="65" applyNumberFormat="0" applyFill="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0" fontId="90" fillId="42" borderId="61" applyNumberFormat="0" applyAlignment="0" applyProtection="0"/>
    <xf numFmtId="222" fontId="103" fillId="0" borderId="49"/>
    <xf numFmtId="222" fontId="103" fillId="0" borderId="49"/>
    <xf numFmtId="222" fontId="103" fillId="0" borderId="49"/>
    <xf numFmtId="222" fontId="103" fillId="0" borderId="49"/>
    <xf numFmtId="222" fontId="103" fillId="0" borderId="49"/>
    <xf numFmtId="222" fontId="103" fillId="0" borderId="49"/>
    <xf numFmtId="222" fontId="103" fillId="0" borderId="49"/>
    <xf numFmtId="222" fontId="103" fillId="0" borderId="49"/>
    <xf numFmtId="222" fontId="103" fillId="0" borderId="49"/>
    <xf numFmtId="222" fontId="103" fillId="0" borderId="49"/>
    <xf numFmtId="222" fontId="103" fillId="0" borderId="49"/>
    <xf numFmtId="222" fontId="103" fillId="0" borderId="49"/>
    <xf numFmtId="222" fontId="103" fillId="0" borderId="49"/>
    <xf numFmtId="5" fontId="110" fillId="67" borderId="66">
      <alignment vertical="top"/>
    </xf>
    <xf numFmtId="5" fontId="110" fillId="67" borderId="66">
      <alignment vertical="top"/>
    </xf>
    <xf numFmtId="5" fontId="110" fillId="67" borderId="66">
      <alignment vertical="top"/>
    </xf>
    <xf numFmtId="5" fontId="110" fillId="67" borderId="66">
      <alignment vertical="top"/>
    </xf>
    <xf numFmtId="5" fontId="110" fillId="67" borderId="66">
      <alignment vertical="top"/>
    </xf>
    <xf numFmtId="5" fontId="110" fillId="67" borderId="66">
      <alignment vertical="top"/>
    </xf>
    <xf numFmtId="5" fontId="110" fillId="67" borderId="66">
      <alignment vertical="top"/>
    </xf>
    <xf numFmtId="5" fontId="110" fillId="67" borderId="66">
      <alignment vertical="top"/>
    </xf>
    <xf numFmtId="5" fontId="110" fillId="67" borderId="66">
      <alignment vertical="top"/>
    </xf>
    <xf numFmtId="5" fontId="110" fillId="67" borderId="66">
      <alignment vertical="top"/>
    </xf>
    <xf numFmtId="5" fontId="110" fillId="67" borderId="66">
      <alignment vertical="top"/>
    </xf>
    <xf numFmtId="5" fontId="110" fillId="67" borderId="66">
      <alignment vertical="top"/>
    </xf>
    <xf numFmtId="5" fontId="110" fillId="67" borderId="66">
      <alignment vertical="top"/>
    </xf>
    <xf numFmtId="5" fontId="110" fillId="67" borderId="66">
      <alignment vertical="top"/>
    </xf>
    <xf numFmtId="5" fontId="110" fillId="67" borderId="66">
      <alignment vertical="top"/>
    </xf>
    <xf numFmtId="5" fontId="110" fillId="67" borderId="66">
      <alignment vertical="top"/>
    </xf>
    <xf numFmtId="5" fontId="110" fillId="67" borderId="66">
      <alignment vertical="top"/>
    </xf>
    <xf numFmtId="0" fontId="111" fillId="68" borderId="49">
      <alignment horizontal="left" vertical="center"/>
    </xf>
    <xf numFmtId="0" fontId="111" fillId="68" borderId="49">
      <alignment horizontal="left" vertical="center"/>
    </xf>
    <xf numFmtId="0" fontId="111" fillId="68" borderId="49">
      <alignment horizontal="left" vertical="center"/>
    </xf>
    <xf numFmtId="0" fontId="111" fillId="68" borderId="49">
      <alignment horizontal="left" vertical="center"/>
    </xf>
    <xf numFmtId="0" fontId="111" fillId="68" borderId="49">
      <alignment horizontal="left" vertical="center"/>
    </xf>
    <xf numFmtId="0" fontId="111" fillId="68" borderId="49">
      <alignment horizontal="left" vertical="center"/>
    </xf>
    <xf numFmtId="0" fontId="111" fillId="68" borderId="49">
      <alignment horizontal="left" vertical="center"/>
    </xf>
    <xf numFmtId="0" fontId="111" fillId="68" borderId="49">
      <alignment horizontal="left" vertical="center"/>
    </xf>
    <xf numFmtId="0" fontId="111" fillId="68" borderId="49">
      <alignment horizontal="left" vertical="center"/>
    </xf>
    <xf numFmtId="0" fontId="111" fillId="68" borderId="49">
      <alignment horizontal="left" vertical="center"/>
    </xf>
    <xf numFmtId="0" fontId="111" fillId="68" borderId="49">
      <alignment horizontal="left" vertical="center"/>
    </xf>
    <xf numFmtId="0" fontId="111" fillId="68" borderId="49">
      <alignment horizontal="left" vertical="center"/>
    </xf>
    <xf numFmtId="0" fontId="111" fillId="68" borderId="49">
      <alignment horizontal="left" vertical="center"/>
    </xf>
    <xf numFmtId="6" fontId="112" fillId="53" borderId="66"/>
    <xf numFmtId="6" fontId="112" fillId="53" borderId="66"/>
    <xf numFmtId="6" fontId="112" fillId="53" borderId="66"/>
    <xf numFmtId="6" fontId="112" fillId="53" borderId="66"/>
    <xf numFmtId="6" fontId="112" fillId="53" borderId="66"/>
    <xf numFmtId="6" fontId="112" fillId="53" borderId="66"/>
    <xf numFmtId="6" fontId="112" fillId="53" borderId="66"/>
    <xf numFmtId="6" fontId="112" fillId="53" borderId="66"/>
    <xf numFmtId="6" fontId="112" fillId="53" borderId="66"/>
    <xf numFmtId="6" fontId="112" fillId="53" borderId="66"/>
    <xf numFmtId="6" fontId="112" fillId="53" borderId="66"/>
    <xf numFmtId="6" fontId="112" fillId="53" borderId="66"/>
    <xf numFmtId="6" fontId="112" fillId="53" borderId="66"/>
    <xf numFmtId="6" fontId="112" fillId="53" borderId="66"/>
    <xf numFmtId="6" fontId="112" fillId="53" borderId="66"/>
    <xf numFmtId="5" fontId="74" fillId="0" borderId="66">
      <alignment horizontal="left" vertical="top"/>
    </xf>
    <xf numFmtId="5" fontId="74" fillId="0" borderId="66">
      <alignment horizontal="left" vertical="top"/>
    </xf>
    <xf numFmtId="5" fontId="74" fillId="0" borderId="66">
      <alignment horizontal="left" vertical="top"/>
    </xf>
    <xf numFmtId="5" fontId="74" fillId="0" borderId="66">
      <alignment horizontal="left" vertical="top"/>
    </xf>
    <xf numFmtId="5" fontId="74" fillId="0" borderId="66">
      <alignment horizontal="left" vertical="top"/>
    </xf>
    <xf numFmtId="5" fontId="74" fillId="0" borderId="66">
      <alignment horizontal="left" vertical="top"/>
    </xf>
    <xf numFmtId="5" fontId="74" fillId="0" borderId="66">
      <alignment horizontal="left" vertical="top"/>
    </xf>
    <xf numFmtId="5" fontId="74" fillId="0" borderId="66">
      <alignment horizontal="left" vertical="top"/>
    </xf>
    <xf numFmtId="5" fontId="74" fillId="0" borderId="66">
      <alignment horizontal="left" vertical="top"/>
    </xf>
    <xf numFmtId="5" fontId="74" fillId="0" borderId="66">
      <alignment horizontal="left" vertical="top"/>
    </xf>
    <xf numFmtId="5" fontId="74" fillId="0" borderId="66">
      <alignment horizontal="left" vertical="top"/>
    </xf>
    <xf numFmtId="5" fontId="74" fillId="0" borderId="66">
      <alignment horizontal="left" vertical="top"/>
    </xf>
    <xf numFmtId="5" fontId="74" fillId="0" borderId="66">
      <alignment horizontal="left" vertical="top"/>
    </xf>
    <xf numFmtId="5" fontId="74" fillId="0" borderId="66">
      <alignment horizontal="left" vertical="top"/>
    </xf>
    <xf numFmtId="5" fontId="74" fillId="0" borderId="66">
      <alignment horizontal="left" vertical="top"/>
    </xf>
    <xf numFmtId="0" fontId="185" fillId="0" borderId="0" applyNumberFormat="0" applyFill="0" applyBorder="0" applyAlignment="0" applyProtection="0"/>
    <xf numFmtId="0" fontId="33" fillId="52" borderId="60" applyNumberFormat="0" applyFont="0" applyAlignment="0" applyProtection="0">
      <alignment vertical="center"/>
    </xf>
    <xf numFmtId="0" fontId="33" fillId="52" borderId="60" applyNumberFormat="0" applyFont="0" applyAlignment="0" applyProtection="0">
      <alignment vertical="center"/>
    </xf>
    <xf numFmtId="0" fontId="33" fillId="52" borderId="60" applyNumberFormat="0" applyFont="0" applyAlignment="0" applyProtection="0">
      <alignment vertical="center"/>
    </xf>
    <xf numFmtId="0" fontId="33" fillId="52" borderId="60" applyNumberFormat="0" applyFont="0" applyAlignment="0" applyProtection="0">
      <alignment vertical="center"/>
    </xf>
    <xf numFmtId="0" fontId="33" fillId="52" borderId="60" applyNumberFormat="0" applyFont="0" applyAlignment="0" applyProtection="0">
      <alignment vertical="center"/>
    </xf>
    <xf numFmtId="0" fontId="33" fillId="52" borderId="60" applyNumberFormat="0" applyFont="0" applyAlignment="0" applyProtection="0">
      <alignment vertical="center"/>
    </xf>
    <xf numFmtId="0" fontId="33" fillId="52" borderId="60" applyNumberFormat="0" applyFont="0" applyAlignment="0" applyProtection="0">
      <alignment vertical="center"/>
    </xf>
    <xf numFmtId="0" fontId="33" fillId="52" borderId="60" applyNumberFormat="0" applyFont="0" applyAlignment="0" applyProtection="0">
      <alignment vertical="center"/>
    </xf>
    <xf numFmtId="0" fontId="33" fillId="52" borderId="60" applyNumberFormat="0" applyFont="0" applyAlignment="0" applyProtection="0">
      <alignment vertical="center"/>
    </xf>
    <xf numFmtId="0" fontId="33" fillId="52" borderId="60" applyNumberFormat="0" applyFont="0" applyAlignment="0" applyProtection="0">
      <alignment vertical="center"/>
    </xf>
    <xf numFmtId="0" fontId="33" fillId="52" borderId="60" applyNumberFormat="0" applyFont="0" applyAlignment="0" applyProtection="0">
      <alignment vertical="center"/>
    </xf>
    <xf numFmtId="0" fontId="33" fillId="52" borderId="60" applyNumberFormat="0" applyFont="0" applyAlignment="0" applyProtection="0">
      <alignment vertical="center"/>
    </xf>
    <xf numFmtId="0" fontId="33" fillId="52" borderId="60" applyNumberFormat="0" applyFont="0" applyAlignment="0" applyProtection="0">
      <alignment vertical="center"/>
    </xf>
    <xf numFmtId="0" fontId="33" fillId="52" borderId="60" applyNumberFormat="0" applyFont="0" applyAlignment="0" applyProtection="0">
      <alignment vertical="center"/>
    </xf>
    <xf numFmtId="0" fontId="33" fillId="52" borderId="60" applyNumberFormat="0" applyFont="0" applyAlignment="0" applyProtection="0">
      <alignment vertical="center"/>
    </xf>
    <xf numFmtId="0" fontId="33" fillId="52" borderId="60" applyNumberFormat="0" applyFont="0" applyAlignment="0" applyProtection="0">
      <alignment vertical="center"/>
    </xf>
    <xf numFmtId="0" fontId="33" fillId="52" borderId="60" applyNumberFormat="0" applyFon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7" fillId="16" borderId="59"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28" fillId="42" borderId="61"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5" fillId="42" borderId="59" applyNumberFormat="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0" fontId="138" fillId="0" borderId="65" applyNumberFormat="0" applyFill="0" applyAlignment="0" applyProtection="0">
      <alignmen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19" fontId="103" fillId="0" borderId="68">
      <alignment horizontal="right" vertical="center"/>
    </xf>
    <xf numFmtId="220" fontId="103" fillId="0" borderId="68">
      <alignment horizontal="center"/>
    </xf>
    <xf numFmtId="220" fontId="103" fillId="0" borderId="68">
      <alignment horizontal="center"/>
    </xf>
    <xf numFmtId="220" fontId="103" fillId="0" borderId="68">
      <alignment horizontal="center"/>
    </xf>
    <xf numFmtId="220" fontId="103" fillId="0" borderId="68">
      <alignment horizontal="center"/>
    </xf>
    <xf numFmtId="220" fontId="103" fillId="0" borderId="68">
      <alignment horizontal="center"/>
    </xf>
    <xf numFmtId="220" fontId="103" fillId="0" borderId="68">
      <alignment horizontal="center"/>
    </xf>
    <xf numFmtId="220" fontId="103" fillId="0" borderId="68">
      <alignment horizontal="center"/>
    </xf>
    <xf numFmtId="220" fontId="103" fillId="0" borderId="68">
      <alignment horizontal="center"/>
    </xf>
    <xf numFmtId="220" fontId="103" fillId="0" borderId="68">
      <alignment horizontal="center"/>
    </xf>
    <xf numFmtId="220" fontId="103" fillId="0" borderId="68">
      <alignment horizontal="center"/>
    </xf>
    <xf numFmtId="220" fontId="103" fillId="0" borderId="68">
      <alignment horizontal="center"/>
    </xf>
    <xf numFmtId="220" fontId="103" fillId="0" borderId="68">
      <alignment horizontal="center"/>
    </xf>
    <xf numFmtId="220" fontId="103" fillId="0" borderId="68">
      <alignment horizontal="center"/>
    </xf>
    <xf numFmtId="220" fontId="103" fillId="0" borderId="68">
      <alignment horizontal="center"/>
    </xf>
    <xf numFmtId="220" fontId="103" fillId="0" borderId="68">
      <alignment horizontal="center"/>
    </xf>
    <xf numFmtId="220" fontId="103" fillId="0" borderId="68">
      <alignment horizontal="center"/>
    </xf>
    <xf numFmtId="220" fontId="103" fillId="0" borderId="68">
      <alignment horizontal="center"/>
    </xf>
    <xf numFmtId="220" fontId="103" fillId="0" borderId="68">
      <alignment horizontal="center"/>
    </xf>
    <xf numFmtId="222" fontId="103" fillId="0" borderId="67"/>
    <xf numFmtId="222" fontId="103" fillId="0" borderId="67"/>
    <xf numFmtId="222" fontId="103" fillId="0" borderId="67"/>
    <xf numFmtId="222" fontId="103" fillId="0" borderId="67"/>
    <xf numFmtId="222" fontId="103" fillId="0" borderId="67"/>
    <xf numFmtId="222" fontId="103" fillId="0" borderId="67"/>
    <xf numFmtId="222" fontId="103" fillId="0" borderId="67"/>
    <xf numFmtId="222" fontId="103" fillId="0" borderId="67"/>
    <xf numFmtId="222" fontId="103" fillId="0" borderId="67"/>
    <xf numFmtId="222" fontId="103" fillId="0" borderId="67"/>
    <xf numFmtId="222" fontId="103" fillId="0" borderId="67"/>
    <xf numFmtId="222" fontId="103" fillId="0" borderId="67"/>
    <xf numFmtId="222" fontId="103" fillId="0" borderId="67"/>
    <xf numFmtId="0" fontId="111" fillId="68" borderId="67">
      <alignment horizontal="left" vertical="center"/>
    </xf>
    <xf numFmtId="0" fontId="111" fillId="68" borderId="67">
      <alignment horizontal="left" vertical="center"/>
    </xf>
    <xf numFmtId="0" fontId="111" fillId="68" borderId="67">
      <alignment horizontal="left" vertical="center"/>
    </xf>
    <xf numFmtId="0" fontId="111" fillId="68" borderId="67">
      <alignment horizontal="left" vertical="center"/>
    </xf>
    <xf numFmtId="0" fontId="111" fillId="68" borderId="67">
      <alignment horizontal="left" vertical="center"/>
    </xf>
    <xf numFmtId="0" fontId="111" fillId="68" borderId="67">
      <alignment horizontal="left" vertical="center"/>
    </xf>
    <xf numFmtId="0" fontId="111" fillId="68" borderId="67">
      <alignment horizontal="left" vertical="center"/>
    </xf>
    <xf numFmtId="0" fontId="111" fillId="68" borderId="67">
      <alignment horizontal="left" vertical="center"/>
    </xf>
    <xf numFmtId="0" fontId="111" fillId="68" borderId="67">
      <alignment horizontal="left" vertical="center"/>
    </xf>
    <xf numFmtId="0" fontId="111" fillId="68" borderId="67">
      <alignment horizontal="left" vertical="center"/>
    </xf>
    <xf numFmtId="0" fontId="111" fillId="68" borderId="67">
      <alignment horizontal="left" vertical="center"/>
    </xf>
    <xf numFmtId="0" fontId="111" fillId="68" borderId="67">
      <alignment horizontal="left" vertical="center"/>
    </xf>
    <xf numFmtId="0" fontId="111" fillId="68" borderId="67">
      <alignment horizontal="left" vertical="center"/>
    </xf>
  </cellStyleXfs>
  <cellXfs count="277">
    <xf numFmtId="0" fontId="0" fillId="0" borderId="0" xfId="0"/>
    <xf numFmtId="16" fontId="3" fillId="3" borderId="2" xfId="4" applyNumberFormat="1" applyFont="1" applyFill="1" applyBorder="1" applyAlignment="1">
      <alignment horizontal="center" vertical="top"/>
    </xf>
    <xf numFmtId="0" fontId="4" fillId="3" borderId="2" xfId="4" applyFont="1" applyFill="1" applyBorder="1" applyAlignment="1">
      <alignment horizontal="center" vertical="center"/>
    </xf>
    <xf numFmtId="0" fontId="13" fillId="0" borderId="0" xfId="0" applyFont="1" applyFill="1" applyBorder="1" applyAlignment="1">
      <alignment horizontal="left"/>
    </xf>
    <xf numFmtId="0" fontId="14" fillId="0" borderId="0" xfId="0" applyFont="1" applyFill="1" applyBorder="1" applyAlignment="1">
      <alignment horizontal="right"/>
    </xf>
    <xf numFmtId="0" fontId="13" fillId="0" borderId="0" xfId="0" applyFont="1" applyFill="1" applyBorder="1" applyAlignment="1">
      <alignment horizontal="left" vertical="center" wrapText="1"/>
    </xf>
    <xf numFmtId="0" fontId="6" fillId="3" borderId="0" xfId="3" applyFont="1" applyFill="1"/>
    <xf numFmtId="0" fontId="4" fillId="3" borderId="0" xfId="3" applyFont="1" applyFill="1"/>
    <xf numFmtId="0" fontId="4" fillId="3" borderId="0" xfId="3" applyFont="1" applyFill="1" applyAlignment="1">
      <alignment vertical="top" wrapText="1"/>
    </xf>
    <xf numFmtId="0" fontId="7" fillId="3" borderId="0" xfId="3" applyFont="1" applyFill="1" applyAlignment="1">
      <alignment horizontal="center" vertical="center"/>
    </xf>
    <xf numFmtId="0" fontId="4" fillId="3" borderId="8" xfId="3" applyFont="1" applyFill="1" applyBorder="1" applyAlignment="1">
      <alignment horizontal="center" wrapText="1"/>
    </xf>
    <xf numFmtId="0" fontId="4" fillId="3" borderId="9" xfId="3" applyFont="1" applyFill="1" applyBorder="1" applyAlignment="1">
      <alignment horizontal="center" wrapText="1"/>
    </xf>
    <xf numFmtId="0" fontId="0" fillId="0" borderId="0" xfId="0"/>
    <xf numFmtId="0" fontId="12" fillId="3" borderId="0" xfId="0" applyFont="1" applyFill="1" applyBorder="1" applyAlignment="1">
      <alignment vertical="center" wrapText="1"/>
    </xf>
    <xf numFmtId="16" fontId="3" fillId="3" borderId="14" xfId="4" applyNumberFormat="1" applyFont="1" applyFill="1" applyBorder="1" applyAlignment="1">
      <alignment horizontal="center" vertical="center" wrapText="1"/>
    </xf>
    <xf numFmtId="0" fontId="6" fillId="3" borderId="0" xfId="3" applyFont="1" applyFill="1" applyAlignment="1">
      <alignment horizontal="center" vertical="center"/>
    </xf>
    <xf numFmtId="0" fontId="11" fillId="3" borderId="3" xfId="0" applyFont="1" applyFill="1" applyBorder="1" applyAlignment="1">
      <alignment vertical="center"/>
    </xf>
    <xf numFmtId="0" fontId="11" fillId="3" borderId="10" xfId="0" applyFont="1" applyFill="1" applyBorder="1" applyAlignment="1">
      <alignment vertical="center"/>
    </xf>
    <xf numFmtId="0" fontId="11" fillId="3" borderId="4" xfId="0" applyFont="1" applyFill="1" applyBorder="1" applyAlignment="1">
      <alignment vertical="center"/>
    </xf>
    <xf numFmtId="0" fontId="11" fillId="3" borderId="3" xfId="0" applyFont="1" applyFill="1" applyBorder="1" applyAlignment="1">
      <alignment vertical="center" wrapText="1"/>
    </xf>
    <xf numFmtId="0" fontId="11" fillId="3" borderId="10" xfId="0" applyFont="1" applyFill="1" applyBorder="1" applyAlignment="1">
      <alignment vertical="center" wrapText="1"/>
    </xf>
    <xf numFmtId="0" fontId="11" fillId="3" borderId="4" xfId="0" applyFont="1" applyFill="1" applyBorder="1" applyAlignment="1">
      <alignment vertical="center" wrapText="1"/>
    </xf>
    <xf numFmtId="0" fontId="11" fillId="3" borderId="2" xfId="0" applyFont="1" applyFill="1" applyBorder="1" applyAlignment="1">
      <alignment horizontal="center" vertical="center" wrapText="1"/>
    </xf>
    <xf numFmtId="165" fontId="11" fillId="3" borderId="5" xfId="0" applyNumberFormat="1" applyFont="1" applyFill="1" applyBorder="1" applyAlignment="1">
      <alignment horizontal="center" vertical="center" wrapText="1"/>
    </xf>
    <xf numFmtId="0" fontId="10" fillId="0" borderId="0" xfId="0" applyFont="1" applyBorder="1"/>
    <xf numFmtId="0" fontId="10" fillId="0" borderId="0" xfId="0" applyFont="1"/>
    <xf numFmtId="0" fontId="11" fillId="3" borderId="3" xfId="0" applyFont="1" applyFill="1" applyBorder="1" applyAlignment="1">
      <alignment horizontal="left" vertical="center"/>
    </xf>
    <xf numFmtId="0" fontId="11" fillId="3" borderId="10" xfId="0" applyFont="1" applyFill="1" applyBorder="1" applyAlignment="1">
      <alignment horizontal="left" vertical="center"/>
    </xf>
    <xf numFmtId="0" fontId="11" fillId="3" borderId="10" xfId="0" applyFont="1" applyFill="1" applyBorder="1" applyAlignment="1">
      <alignment horizontal="center" vertical="center" wrapText="1"/>
    </xf>
    <xf numFmtId="0" fontId="11" fillId="3" borderId="10" xfId="0" applyFont="1" applyFill="1" applyBorder="1" applyAlignment="1">
      <alignment horizontal="center" vertical="center"/>
    </xf>
    <xf numFmtId="0" fontId="11" fillId="3" borderId="4" xfId="0" applyFont="1" applyFill="1" applyBorder="1" applyAlignment="1">
      <alignment horizontal="center" vertical="center" wrapText="1"/>
    </xf>
    <xf numFmtId="0" fontId="4" fillId="0" borderId="2" xfId="0" applyFont="1" applyFill="1" applyBorder="1"/>
    <xf numFmtId="0" fontId="10" fillId="4" borderId="0" xfId="0" applyFont="1" applyFill="1" applyBorder="1"/>
    <xf numFmtId="0" fontId="10" fillId="0" borderId="2" xfId="0" applyFont="1" applyBorder="1"/>
    <xf numFmtId="0" fontId="3" fillId="3" borderId="3" xfId="4" applyFont="1" applyFill="1" applyBorder="1" applyAlignment="1">
      <alignment vertical="center"/>
    </xf>
    <xf numFmtId="0" fontId="3" fillId="3" borderId="10" xfId="4" applyFont="1" applyFill="1" applyBorder="1" applyAlignment="1">
      <alignment vertical="center"/>
    </xf>
    <xf numFmtId="0" fontId="3" fillId="3" borderId="4" xfId="4" applyFont="1" applyFill="1" applyBorder="1" applyAlignment="1">
      <alignment horizontal="right" vertical="center"/>
    </xf>
    <xf numFmtId="9" fontId="3" fillId="3" borderId="2" xfId="5"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3" fillId="3" borderId="2" xfId="4" applyFont="1" applyFill="1" applyBorder="1" applyAlignment="1">
      <alignment horizontal="center" vertical="top" wrapText="1"/>
    </xf>
    <xf numFmtId="0" fontId="1" fillId="3" borderId="2" xfId="4" applyFont="1" applyFill="1" applyBorder="1" applyAlignment="1">
      <alignment horizontal="right" vertical="center"/>
    </xf>
    <xf numFmtId="1" fontId="3" fillId="3" borderId="2" xfId="4" applyNumberFormat="1" applyFont="1" applyFill="1" applyBorder="1" applyAlignment="1">
      <alignment horizontal="center" vertical="center" wrapText="1"/>
    </xf>
    <xf numFmtId="0" fontId="10" fillId="3" borderId="0" xfId="0" applyFont="1" applyFill="1" applyAlignment="1">
      <alignment wrapText="1"/>
    </xf>
    <xf numFmtId="0" fontId="17" fillId="3" borderId="0" xfId="0" applyFont="1" applyFill="1" applyAlignment="1"/>
    <xf numFmtId="0" fontId="4" fillId="3" borderId="0" xfId="4" applyFont="1" applyFill="1"/>
    <xf numFmtId="0" fontId="4" fillId="3" borderId="0" xfId="4" applyFont="1" applyFill="1" applyAlignment="1">
      <alignment vertical="top"/>
    </xf>
    <xf numFmtId="0" fontId="4" fillId="0" borderId="2" xfId="0" applyFont="1" applyFill="1" applyBorder="1" applyAlignment="1">
      <alignment vertical="center"/>
    </xf>
    <xf numFmtId="0" fontId="11" fillId="3" borderId="5" xfId="0" applyFont="1" applyFill="1" applyBorder="1" applyAlignment="1">
      <alignment vertical="center" wrapText="1"/>
    </xf>
    <xf numFmtId="165" fontId="11" fillId="3" borderId="16" xfId="0" applyNumberFormat="1" applyFont="1" applyFill="1" applyBorder="1" applyAlignment="1">
      <alignment horizontal="center" vertical="center" wrapText="1"/>
    </xf>
    <xf numFmtId="0" fontId="11" fillId="3" borderId="17" xfId="0" applyFont="1" applyFill="1" applyBorder="1" applyAlignment="1">
      <alignment vertical="center" wrapText="1"/>
    </xf>
    <xf numFmtId="0" fontId="11" fillId="3" borderId="15" xfId="0" applyFont="1" applyFill="1" applyBorder="1" applyAlignment="1">
      <alignment vertical="center" wrapText="1"/>
    </xf>
    <xf numFmtId="0" fontId="11" fillId="3" borderId="18" xfId="0" applyFont="1" applyFill="1" applyBorder="1" applyAlignment="1">
      <alignment vertical="center" wrapText="1"/>
    </xf>
    <xf numFmtId="0" fontId="11" fillId="3" borderId="2" xfId="0" applyFont="1" applyFill="1" applyBorder="1" applyAlignment="1">
      <alignment vertical="center" wrapText="1"/>
    </xf>
    <xf numFmtId="0" fontId="4" fillId="0" borderId="2" xfId="0" quotePrefix="1" applyFont="1" applyFill="1" applyBorder="1"/>
    <xf numFmtId="0" fontId="10" fillId="3" borderId="0" xfId="0" applyFont="1" applyFill="1"/>
    <xf numFmtId="0" fontId="11" fillId="3" borderId="10" xfId="0" applyFont="1" applyFill="1" applyBorder="1" applyAlignment="1">
      <alignment horizontal="left" vertical="center" wrapText="1"/>
    </xf>
    <xf numFmtId="0" fontId="11" fillId="3" borderId="4" xfId="0" applyFont="1" applyFill="1" applyBorder="1" applyAlignment="1">
      <alignment horizontal="left" vertical="center" wrapText="1"/>
    </xf>
    <xf numFmtId="9" fontId="11" fillId="3" borderId="2" xfId="0" applyNumberFormat="1" applyFont="1" applyFill="1" applyBorder="1" applyAlignment="1">
      <alignment vertical="center" wrapText="1"/>
    </xf>
    <xf numFmtId="0" fontId="11" fillId="3" borderId="0" xfId="0" applyFont="1" applyFill="1" applyBorder="1" applyAlignment="1">
      <alignment horizontal="left" vertical="center" wrapText="1"/>
    </xf>
    <xf numFmtId="0" fontId="0" fillId="3" borderId="0" xfId="0" applyFill="1" applyAlignment="1">
      <alignment wrapText="1"/>
    </xf>
    <xf numFmtId="0" fontId="0" fillId="3" borderId="0" xfId="0" applyFill="1"/>
    <xf numFmtId="0" fontId="15" fillId="3" borderId="0" xfId="0" applyFont="1" applyFill="1"/>
    <xf numFmtId="0" fontId="20" fillId="3" borderId="0" xfId="0" applyFont="1" applyFill="1"/>
    <xf numFmtId="0" fontId="15" fillId="3" borderId="0" xfId="0" applyFont="1" applyFill="1" applyAlignment="1"/>
    <xf numFmtId="0" fontId="0" fillId="3" borderId="0" xfId="0" applyFill="1" applyAlignment="1"/>
    <xf numFmtId="9" fontId="10" fillId="3" borderId="5" xfId="5" applyFont="1" applyFill="1" applyBorder="1"/>
    <xf numFmtId="0" fontId="10" fillId="3" borderId="2" xfId="0" applyFont="1" applyFill="1" applyBorder="1"/>
    <xf numFmtId="0" fontId="10" fillId="0" borderId="2" xfId="0" applyFont="1" applyFill="1" applyBorder="1"/>
    <xf numFmtId="0" fontId="21" fillId="2" borderId="0" xfId="6" applyFont="1" applyFill="1"/>
    <xf numFmtId="0" fontId="4" fillId="2" borderId="0" xfId="7" applyFont="1" applyFill="1"/>
    <xf numFmtId="0" fontId="4" fillId="2" borderId="0" xfId="6" applyFont="1" applyFill="1"/>
    <xf numFmtId="0" fontId="10" fillId="2" borderId="0" xfId="8" applyFont="1" applyFill="1" applyAlignment="1">
      <alignment horizontal="left"/>
    </xf>
    <xf numFmtId="0" fontId="11" fillId="2" borderId="19" xfId="8" applyFont="1" applyFill="1" applyBorder="1" applyAlignment="1">
      <alignment horizontal="left" vertical="center" wrapText="1"/>
    </xf>
    <xf numFmtId="0" fontId="11" fillId="2" borderId="20" xfId="8" applyFont="1" applyFill="1" applyBorder="1" applyAlignment="1">
      <alignment vertical="center" wrapText="1"/>
    </xf>
    <xf numFmtId="0" fontId="11" fillId="2" borderId="21" xfId="8" applyFont="1" applyFill="1" applyBorder="1" applyAlignment="1">
      <alignment horizontal="center" vertical="center" wrapText="1"/>
    </xf>
    <xf numFmtId="15" fontId="4" fillId="0" borderId="2" xfId="6" applyNumberFormat="1" applyFont="1" applyFill="1" applyBorder="1" applyAlignment="1">
      <alignment horizontal="left" vertical="center"/>
    </xf>
    <xf numFmtId="0" fontId="4" fillId="0" borderId="2" xfId="9" applyFont="1" applyFill="1" applyBorder="1" applyAlignment="1">
      <alignment horizontal="left" vertical="center" wrapText="1"/>
    </xf>
    <xf numFmtId="0" fontId="4" fillId="0" borderId="2" xfId="10" applyFont="1" applyFill="1" applyBorder="1" applyAlignment="1" applyProtection="1">
      <alignment horizontal="left" vertical="center" wrapText="1"/>
    </xf>
    <xf numFmtId="0" fontId="1" fillId="0" borderId="2" xfId="11" applyFont="1" applyFill="1" applyBorder="1" applyAlignment="1">
      <alignment horizontal="center"/>
    </xf>
    <xf numFmtId="0" fontId="10" fillId="3" borderId="0" xfId="8" applyFont="1" applyFill="1" applyAlignment="1">
      <alignment horizontal="left"/>
    </xf>
    <xf numFmtId="15" fontId="4" fillId="0" borderId="6" xfId="6" applyNumberFormat="1" applyFont="1" applyFill="1" applyBorder="1" applyAlignment="1">
      <alignment horizontal="left" vertical="center"/>
    </xf>
    <xf numFmtId="0" fontId="4" fillId="0" borderId="6" xfId="9" applyFont="1" applyFill="1" applyBorder="1" applyAlignment="1">
      <alignment horizontal="left" vertical="center" wrapText="1"/>
    </xf>
    <xf numFmtId="0" fontId="4" fillId="0" borderId="6" xfId="10" applyFont="1" applyFill="1" applyBorder="1" applyAlignment="1" applyProtection="1">
      <alignment horizontal="left" vertical="center" wrapText="1"/>
    </xf>
    <xf numFmtId="0" fontId="1" fillId="0" borderId="6" xfId="11" applyFont="1" applyFill="1" applyBorder="1" applyAlignment="1">
      <alignment horizontal="center"/>
    </xf>
    <xf numFmtId="166" fontId="4" fillId="0" borderId="22" xfId="6" applyNumberFormat="1" applyFont="1" applyFill="1" applyBorder="1"/>
    <xf numFmtId="0" fontId="4" fillId="0" borderId="22" xfId="12" applyFont="1" applyFill="1" applyBorder="1" applyAlignment="1" applyProtection="1">
      <alignment horizontal="center"/>
    </xf>
    <xf numFmtId="0" fontId="4" fillId="0" borderId="22" xfId="6" applyFont="1" applyFill="1" applyBorder="1" applyAlignment="1">
      <alignment horizontal="center"/>
    </xf>
    <xf numFmtId="3" fontId="4" fillId="0" borderId="22" xfId="7" applyNumberFormat="1" applyFont="1" applyFill="1" applyBorder="1"/>
    <xf numFmtId="0" fontId="4" fillId="3" borderId="0" xfId="6" applyFont="1" applyFill="1"/>
    <xf numFmtId="0" fontId="3" fillId="2" borderId="0" xfId="6" applyFont="1" applyFill="1"/>
    <xf numFmtId="0" fontId="24" fillId="2" borderId="0" xfId="6" applyFont="1" applyFill="1"/>
    <xf numFmtId="0" fontId="4" fillId="2" borderId="0" xfId="0" applyFont="1" applyFill="1" applyAlignment="1">
      <alignment horizontal="left"/>
    </xf>
    <xf numFmtId="0" fontId="16" fillId="3" borderId="7" xfId="2" applyFont="1" applyFill="1" applyBorder="1" applyAlignment="1" applyProtection="1">
      <alignment vertical="top" wrapText="1"/>
    </xf>
    <xf numFmtId="0" fontId="16" fillId="3" borderId="1" xfId="2" applyFont="1" applyFill="1" applyBorder="1" applyAlignment="1" applyProtection="1">
      <alignment vertical="top" wrapText="1"/>
    </xf>
    <xf numFmtId="0" fontId="16" fillId="3" borderId="1" xfId="2" applyFont="1" applyFill="1" applyBorder="1" applyAlignment="1" applyProtection="1">
      <alignment horizontal="left" vertical="top" wrapText="1"/>
    </xf>
    <xf numFmtId="0" fontId="4" fillId="3" borderId="2" xfId="3" applyFont="1" applyFill="1" applyBorder="1" applyAlignment="1">
      <alignment wrapText="1"/>
    </xf>
    <xf numFmtId="0" fontId="139" fillId="70" borderId="2" xfId="0" applyFont="1" applyFill="1" applyBorder="1" applyAlignment="1">
      <alignment horizontal="center" vertical="center"/>
    </xf>
    <xf numFmtId="0" fontId="139" fillId="70" borderId="2" xfId="0" applyFont="1" applyFill="1" applyBorder="1" applyAlignment="1">
      <alignment horizontal="center" vertical="center" wrapText="1"/>
    </xf>
    <xf numFmtId="0" fontId="15" fillId="3" borderId="0" xfId="0" applyFont="1" applyFill="1" applyBorder="1" applyAlignment="1">
      <alignment wrapText="1"/>
    </xf>
    <xf numFmtId="166" fontId="10" fillId="0" borderId="2" xfId="0" applyNumberFormat="1" applyFont="1" applyBorder="1"/>
    <xf numFmtId="44" fontId="10" fillId="0" borderId="2" xfId="0" applyNumberFormat="1" applyFont="1" applyBorder="1"/>
    <xf numFmtId="0" fontId="142" fillId="71" borderId="41" xfId="0" applyFont="1" applyFill="1" applyBorder="1" applyAlignment="1">
      <alignment wrapText="1"/>
    </xf>
    <xf numFmtId="0" fontId="142" fillId="71" borderId="0" xfId="0" applyFont="1" applyFill="1" applyBorder="1" applyAlignment="1">
      <alignment wrapText="1"/>
    </xf>
    <xf numFmtId="0" fontId="142" fillId="71" borderId="25" xfId="0" applyFont="1" applyFill="1" applyBorder="1" applyAlignment="1">
      <alignment wrapText="1"/>
    </xf>
    <xf numFmtId="0" fontId="142" fillId="71" borderId="0" xfId="3440" applyFont="1" applyFill="1" applyBorder="1" applyAlignment="1">
      <alignment wrapText="1"/>
    </xf>
    <xf numFmtId="0" fontId="142" fillId="71" borderId="0" xfId="3440" applyFont="1" applyFill="1" applyBorder="1" applyAlignment="1"/>
    <xf numFmtId="0" fontId="0" fillId="0" borderId="0" xfId="0" applyFont="1"/>
    <xf numFmtId="0" fontId="0" fillId="0" borderId="41" xfId="0" applyFont="1" applyBorder="1"/>
    <xf numFmtId="0" fontId="0" fillId="0" borderId="0" xfId="0" applyFont="1" applyBorder="1"/>
    <xf numFmtId="0" fontId="0" fillId="0" borderId="25" xfId="0" applyFont="1" applyBorder="1"/>
    <xf numFmtId="0" fontId="0" fillId="0" borderId="0" xfId="0" applyFont="1" applyFill="1" applyBorder="1"/>
    <xf numFmtId="0" fontId="0" fillId="0" borderId="25" xfId="0" applyFont="1" applyBorder="1" applyAlignment="1">
      <alignment wrapText="1"/>
    </xf>
    <xf numFmtId="0" fontId="143" fillId="0" borderId="0" xfId="3440" applyFont="1" applyBorder="1" applyAlignment="1">
      <alignment wrapText="1"/>
    </xf>
    <xf numFmtId="0" fontId="0" fillId="0" borderId="0" xfId="3440" applyFont="1" applyBorder="1" applyAlignment="1">
      <alignment wrapText="1"/>
    </xf>
    <xf numFmtId="0" fontId="143" fillId="0" borderId="0" xfId="3440" applyFont="1" applyBorder="1"/>
    <xf numFmtId="0" fontId="0" fillId="0" borderId="0" xfId="3440" applyFont="1" applyBorder="1"/>
    <xf numFmtId="0" fontId="143" fillId="0" borderId="0" xfId="3440" applyFont="1"/>
    <xf numFmtId="0" fontId="15" fillId="0" borderId="0" xfId="0" applyFont="1"/>
    <xf numFmtId="0" fontId="4" fillId="3" borderId="44" xfId="3" applyFont="1" applyFill="1" applyBorder="1" applyAlignment="1">
      <alignment horizontal="center" wrapText="1"/>
    </xf>
    <xf numFmtId="0" fontId="16" fillId="3" borderId="45" xfId="2" applyFont="1" applyFill="1" applyBorder="1" applyAlignment="1" applyProtection="1">
      <alignment vertical="top" wrapText="1"/>
    </xf>
    <xf numFmtId="0" fontId="17" fillId="4" borderId="2" xfId="0" applyFont="1" applyFill="1" applyBorder="1" applyAlignment="1"/>
    <xf numFmtId="0" fontId="17" fillId="3" borderId="2" xfId="0" applyFont="1" applyFill="1" applyBorder="1" applyAlignment="1">
      <alignment horizontal="center" vertical="center"/>
    </xf>
    <xf numFmtId="0" fontId="0" fillId="0" borderId="2" xfId="0" applyFill="1" applyBorder="1" applyAlignment="1">
      <alignment vertical="center"/>
    </xf>
    <xf numFmtId="0" fontId="165" fillId="0" borderId="2" xfId="0" applyFont="1" applyFill="1" applyBorder="1"/>
    <xf numFmtId="184" fontId="0" fillId="4" borderId="2" xfId="8458" applyNumberFormat="1" applyFont="1" applyFill="1" applyBorder="1" applyAlignment="1">
      <alignment horizontal="center" vertical="center"/>
    </xf>
    <xf numFmtId="0" fontId="17" fillId="3" borderId="0" xfId="0" applyFont="1" applyFill="1" applyBorder="1" applyAlignment="1">
      <alignment horizontal="center" vertical="center" wrapText="1"/>
    </xf>
    <xf numFmtId="0" fontId="164" fillId="4" borderId="0" xfId="0" applyFont="1" applyFill="1" applyBorder="1" applyAlignment="1">
      <alignment horizontal="left" vertical="center" wrapText="1"/>
    </xf>
    <xf numFmtId="0" fontId="11" fillId="3" borderId="42" xfId="0" applyFont="1" applyFill="1" applyBorder="1" applyAlignment="1">
      <alignment horizontal="center" vertical="center" wrapText="1"/>
    </xf>
    <xf numFmtId="0" fontId="167" fillId="0" borderId="2" xfId="0" applyFont="1" applyFill="1" applyBorder="1"/>
    <xf numFmtId="0" fontId="168" fillId="0" borderId="2" xfId="0" applyFont="1" applyFill="1" applyBorder="1" applyAlignment="1">
      <alignment vertical="center"/>
    </xf>
    <xf numFmtId="0" fontId="166" fillId="0" borderId="2" xfId="0" quotePrefix="1" applyFont="1" applyFill="1" applyBorder="1"/>
    <xf numFmtId="1" fontId="169" fillId="3" borderId="2" xfId="5" applyNumberFormat="1" applyFont="1" applyFill="1" applyBorder="1"/>
    <xf numFmtId="9" fontId="166" fillId="3" borderId="2" xfId="5" applyFont="1" applyFill="1" applyBorder="1" applyAlignment="1">
      <alignment horizontal="center"/>
    </xf>
    <xf numFmtId="0" fontId="166" fillId="0" borderId="2" xfId="0" applyFont="1" applyFill="1" applyBorder="1" applyAlignment="1">
      <alignment vertical="center"/>
    </xf>
    <xf numFmtId="164" fontId="166" fillId="0" borderId="2" xfId="4" applyNumberFormat="1" applyFont="1" applyFill="1" applyBorder="1" applyAlignment="1">
      <alignment horizontal="center" vertical="center"/>
    </xf>
    <xf numFmtId="9" fontId="170" fillId="3" borderId="2" xfId="5" applyFont="1" applyFill="1" applyBorder="1" applyAlignment="1">
      <alignment horizontal="center" vertical="center" wrapText="1"/>
    </xf>
    <xf numFmtId="0" fontId="166" fillId="3" borderId="0" xfId="4" applyFont="1" applyFill="1"/>
    <xf numFmtId="0" fontId="169" fillId="0" borderId="2" xfId="0" applyFont="1" applyBorder="1"/>
    <xf numFmtId="0" fontId="168" fillId="0" borderId="0" xfId="0" applyFont="1"/>
    <xf numFmtId="0" fontId="166" fillId="0" borderId="5" xfId="0" quotePrefix="1" applyFont="1" applyFill="1" applyBorder="1"/>
    <xf numFmtId="9" fontId="169" fillId="3" borderId="5" xfId="5" applyFont="1" applyFill="1" applyBorder="1"/>
    <xf numFmtId="0" fontId="169" fillId="3" borderId="2" xfId="0" applyFont="1" applyFill="1" applyBorder="1"/>
    <xf numFmtId="0" fontId="169" fillId="0" borderId="2" xfId="0" applyFont="1" applyFill="1" applyBorder="1"/>
    <xf numFmtId="0" fontId="169" fillId="3" borderId="0" xfId="0" applyFont="1" applyFill="1"/>
    <xf numFmtId="166" fontId="171" fillId="89" borderId="2" xfId="0" applyNumberFormat="1" applyFont="1" applyFill="1" applyBorder="1" applyAlignment="1">
      <alignment vertical="center" wrapText="1"/>
    </xf>
    <xf numFmtId="44" fontId="171" fillId="89" borderId="2" xfId="0" applyNumberFormat="1" applyFont="1" applyFill="1" applyBorder="1" applyAlignment="1">
      <alignment vertical="center" wrapText="1"/>
    </xf>
    <xf numFmtId="0" fontId="171" fillId="89" borderId="2" xfId="0" applyFont="1" applyFill="1" applyBorder="1" applyAlignment="1">
      <alignment vertical="center" wrapText="1"/>
    </xf>
    <xf numFmtId="0" fontId="169" fillId="0" borderId="0" xfId="0" applyFont="1"/>
    <xf numFmtId="0" fontId="170" fillId="4" borderId="2" xfId="0" applyFont="1" applyFill="1" applyBorder="1" applyAlignment="1">
      <alignment wrapText="1"/>
    </xf>
    <xf numFmtId="166" fontId="171" fillId="4" borderId="2" xfId="0" applyNumberFormat="1" applyFont="1" applyFill="1" applyBorder="1" applyAlignment="1">
      <alignment vertical="center" wrapText="1"/>
    </xf>
    <xf numFmtId="44" fontId="171" fillId="4" borderId="2" xfId="0" applyNumberFormat="1" applyFont="1" applyFill="1" applyBorder="1" applyAlignment="1">
      <alignment vertical="center" wrapText="1"/>
    </xf>
    <xf numFmtId="16" fontId="165" fillId="0" borderId="2" xfId="0" applyNumberFormat="1" applyFont="1" applyFill="1" applyBorder="1"/>
    <xf numFmtId="0" fontId="4" fillId="0" borderId="0" xfId="0" applyFont="1" applyFill="1" applyBorder="1"/>
    <xf numFmtId="0" fontId="4" fillId="0" borderId="0" xfId="0" applyFont="1" applyFill="1" applyBorder="1" applyAlignment="1">
      <alignment horizontal="center"/>
    </xf>
    <xf numFmtId="0" fontId="4" fillId="0" borderId="0" xfId="0" applyFont="1" applyFill="1" applyBorder="1" applyAlignment="1" applyProtection="1">
      <alignment horizontal="center"/>
    </xf>
    <xf numFmtId="1" fontId="10" fillId="3" borderId="0" xfId="5" applyNumberFormat="1" applyFont="1" applyFill="1" applyBorder="1"/>
    <xf numFmtId="9" fontId="4" fillId="3" borderId="0" xfId="5" applyFont="1" applyFill="1" applyBorder="1" applyAlignment="1">
      <alignment horizontal="center"/>
    </xf>
    <xf numFmtId="0" fontId="4" fillId="90" borderId="2" xfId="0" applyFont="1" applyFill="1" applyBorder="1"/>
    <xf numFmtId="0" fontId="165" fillId="90" borderId="2" xfId="0" applyFont="1" applyFill="1" applyBorder="1"/>
    <xf numFmtId="0" fontId="0" fillId="90" borderId="2" xfId="0" applyFill="1" applyBorder="1" applyAlignment="1">
      <alignment vertical="center"/>
    </xf>
    <xf numFmtId="0" fontId="166" fillId="0" borderId="16" xfId="0" applyFont="1" applyFill="1" applyBorder="1" applyAlignment="1" applyProtection="1">
      <alignment horizontal="center"/>
    </xf>
    <xf numFmtId="14" fontId="172" fillId="0" borderId="2" xfId="2508" quotePrefix="1" applyNumberFormat="1" applyFont="1" applyFill="1" applyBorder="1" applyAlignment="1" applyProtection="1">
      <alignment horizontal="center" vertical="center"/>
      <protection locked="0"/>
    </xf>
    <xf numFmtId="246" fontId="0" fillId="0" borderId="2" xfId="0" applyNumberFormat="1" applyBorder="1" applyAlignment="1">
      <alignment horizontal="center"/>
    </xf>
    <xf numFmtId="0" fontId="169" fillId="89" borderId="2" xfId="0" applyFont="1" applyFill="1" applyBorder="1"/>
    <xf numFmtId="0" fontId="10" fillId="89" borderId="2" xfId="0" applyFont="1" applyFill="1" applyBorder="1"/>
    <xf numFmtId="9" fontId="4" fillId="3" borderId="2" xfId="5" applyFont="1" applyFill="1" applyBorder="1" applyAlignment="1">
      <alignment horizontal="center"/>
    </xf>
    <xf numFmtId="1" fontId="10" fillId="3" borderId="2" xfId="5" applyNumberFormat="1" applyFont="1" applyFill="1" applyBorder="1"/>
    <xf numFmtId="49" fontId="8" fillId="0" borderId="2" xfId="0" applyNumberFormat="1" applyFont="1" applyBorder="1" applyAlignment="1">
      <alignment horizontal="center"/>
    </xf>
    <xf numFmtId="246" fontId="8" fillId="0" borderId="2" xfId="0" applyNumberFormat="1" applyFont="1" applyBorder="1" applyAlignment="1">
      <alignment horizontal="center"/>
    </xf>
    <xf numFmtId="3" fontId="8" fillId="0" borderId="2" xfId="0" applyNumberFormat="1" applyFont="1" applyBorder="1" applyAlignment="1">
      <alignment horizontal="center"/>
    </xf>
    <xf numFmtId="0" fontId="10" fillId="89" borderId="0" xfId="0" applyFont="1" applyFill="1" applyAlignment="1">
      <alignment wrapText="1"/>
    </xf>
    <xf numFmtId="0" fontId="17" fillId="89" borderId="0" xfId="0" applyFont="1" applyFill="1" applyBorder="1" applyAlignment="1">
      <alignment horizontal="center" vertical="center" wrapText="1"/>
    </xf>
    <xf numFmtId="0" fontId="164" fillId="89" borderId="0" xfId="0" applyFont="1" applyFill="1" applyBorder="1" applyAlignment="1">
      <alignment horizontal="left" vertical="center" wrapText="1"/>
    </xf>
    <xf numFmtId="0" fontId="11" fillId="89" borderId="42" xfId="0" applyFont="1" applyFill="1" applyBorder="1" applyAlignment="1">
      <alignment horizontal="center" vertical="center" wrapText="1"/>
    </xf>
    <xf numFmtId="0" fontId="4" fillId="89" borderId="0" xfId="0" applyFont="1" applyFill="1" applyBorder="1" applyAlignment="1" applyProtection="1">
      <alignment horizontal="center"/>
    </xf>
    <xf numFmtId="0" fontId="10" fillId="89" borderId="0" xfId="0" applyFont="1" applyFill="1"/>
    <xf numFmtId="184" fontId="15" fillId="0" borderId="49" xfId="8458" applyNumberFormat="1" applyFont="1" applyBorder="1" applyAlignment="1">
      <alignment vertical="center"/>
    </xf>
    <xf numFmtId="166" fontId="0" fillId="0" borderId="49" xfId="0" applyNumberFormat="1" applyBorder="1" applyAlignment="1">
      <alignment vertical="center"/>
    </xf>
    <xf numFmtId="14" fontId="187" fillId="0" borderId="49" xfId="2508" quotePrefix="1" applyNumberFormat="1" applyFont="1" applyFill="1" applyBorder="1" applyAlignment="1" applyProtection="1">
      <alignment horizontal="left" vertical="center"/>
      <protection locked="0"/>
    </xf>
    <xf numFmtId="0" fontId="172" fillId="0" borderId="49" xfId="0" quotePrefix="1" applyFont="1" applyFill="1" applyBorder="1" applyAlignment="1">
      <alignment horizontal="center" vertical="center"/>
    </xf>
    <xf numFmtId="14" fontId="191" fillId="0" borderId="49" xfId="2508" quotePrefix="1" applyNumberFormat="1" applyFont="1" applyFill="1" applyBorder="1" applyAlignment="1" applyProtection="1">
      <alignment horizontal="left" vertical="center"/>
      <protection locked="0"/>
    </xf>
    <xf numFmtId="0" fontId="188" fillId="0" borderId="67" xfId="0" applyFont="1" applyBorder="1" applyAlignment="1">
      <alignment horizontal="left" vertical="center" wrapText="1"/>
    </xf>
    <xf numFmtId="0" fontId="189" fillId="0" borderId="67" xfId="0" applyFont="1" applyFill="1" applyBorder="1" applyAlignment="1">
      <alignment horizontal="left" vertical="center"/>
    </xf>
    <xf numFmtId="0" fontId="192" fillId="0" borderId="67" xfId="0" applyFont="1" applyBorder="1" applyAlignment="1">
      <alignment horizontal="left" vertical="center" wrapText="1"/>
    </xf>
    <xf numFmtId="0" fontId="193" fillId="0" borderId="67" xfId="0" applyFont="1" applyFill="1" applyBorder="1" applyAlignment="1">
      <alignment horizontal="left" vertical="center"/>
    </xf>
    <xf numFmtId="0" fontId="165" fillId="4" borderId="67" xfId="0" applyFont="1" applyFill="1" applyBorder="1"/>
    <xf numFmtId="0" fontId="189" fillId="0" borderId="67" xfId="0" applyFont="1" applyFill="1" applyBorder="1" applyAlignment="1">
      <alignment vertical="center"/>
    </xf>
    <xf numFmtId="0" fontId="200" fillId="3" borderId="0" xfId="0" applyFont="1" applyFill="1" applyAlignment="1"/>
    <xf numFmtId="0" fontId="148" fillId="3" borderId="0" xfId="0" applyFont="1" applyFill="1" applyAlignment="1">
      <alignment wrapText="1"/>
    </xf>
    <xf numFmtId="0" fontId="148" fillId="0" borderId="0" xfId="0" applyFont="1" applyFill="1" applyAlignment="1">
      <alignment wrapText="1"/>
    </xf>
    <xf numFmtId="0" fontId="201" fillId="3" borderId="68" xfId="0" applyFont="1" applyFill="1" applyBorder="1" applyAlignment="1">
      <alignment vertical="center"/>
    </xf>
    <xf numFmtId="0" fontId="201" fillId="3" borderId="69" xfId="0" applyFont="1" applyFill="1" applyBorder="1" applyAlignment="1">
      <alignment vertical="center"/>
    </xf>
    <xf numFmtId="0" fontId="201" fillId="3" borderId="70" xfId="0" applyFont="1" applyFill="1" applyBorder="1" applyAlignment="1">
      <alignment vertical="center"/>
    </xf>
    <xf numFmtId="0" fontId="201" fillId="3" borderId="68" xfId="0" applyFont="1" applyFill="1" applyBorder="1" applyAlignment="1">
      <alignment vertical="center" wrapText="1"/>
    </xf>
    <xf numFmtId="0" fontId="201" fillId="3" borderId="69" xfId="0" applyFont="1" applyFill="1" applyBorder="1" applyAlignment="1">
      <alignment vertical="center" wrapText="1"/>
    </xf>
    <xf numFmtId="0" fontId="201" fillId="3" borderId="70" xfId="0" applyFont="1" applyFill="1" applyBorder="1" applyAlignment="1">
      <alignment vertical="center" wrapText="1"/>
    </xf>
    <xf numFmtId="0" fontId="148" fillId="0" borderId="0" xfId="0" applyFont="1" applyAlignment="1">
      <alignment wrapText="1"/>
    </xf>
    <xf numFmtId="0" fontId="15" fillId="3" borderId="67" xfId="0" applyFont="1" applyFill="1" applyBorder="1" applyAlignment="1">
      <alignment horizontal="center" vertical="center" wrapText="1"/>
    </xf>
    <xf numFmtId="0" fontId="0" fillId="0" borderId="0" xfId="0" applyFont="1" applyAlignment="1">
      <alignment wrapText="1"/>
    </xf>
    <xf numFmtId="14" fontId="187" fillId="0" borderId="67" xfId="2508" quotePrefix="1" applyNumberFormat="1" applyFont="1" applyFill="1" applyBorder="1" applyAlignment="1" applyProtection="1">
      <alignment horizontal="left" vertical="center"/>
      <protection locked="0"/>
    </xf>
    <xf numFmtId="0" fontId="187" fillId="0" borderId="67" xfId="0" applyFont="1" applyFill="1" applyBorder="1" applyAlignment="1">
      <alignment horizontal="left" vertical="center" wrapText="1"/>
    </xf>
    <xf numFmtId="0" fontId="148" fillId="4" borderId="67" xfId="0" applyFont="1" applyFill="1" applyBorder="1" applyAlignment="1">
      <alignment horizontal="left" vertical="center" wrapText="1"/>
    </xf>
    <xf numFmtId="0" fontId="202" fillId="0" borderId="67" xfId="0" applyFont="1" applyBorder="1" applyAlignment="1">
      <alignment horizontal="left" vertical="center" wrapText="1"/>
    </xf>
    <xf numFmtId="0" fontId="11" fillId="4" borderId="67" xfId="0" applyFont="1" applyFill="1" applyBorder="1" applyAlignment="1">
      <alignment horizontal="center" vertical="center" wrapText="1"/>
    </xf>
    <xf numFmtId="0" fontId="190" fillId="0" borderId="67" xfId="2" applyFont="1" applyBorder="1" applyAlignment="1" applyProtection="1">
      <alignment horizontal="left" vertical="center" wrapText="1"/>
    </xf>
    <xf numFmtId="49" fontId="0" fillId="0" borderId="67" xfId="0" applyNumberFormat="1" applyFont="1" applyBorder="1" applyAlignment="1">
      <alignment horizontal="left" vertical="center" wrapText="1"/>
    </xf>
    <xf numFmtId="0" fontId="190" fillId="4" borderId="67" xfId="8459" applyFill="1" applyBorder="1" applyAlignment="1">
      <alignment horizontal="center" vertical="center" wrapText="1"/>
    </xf>
    <xf numFmtId="14" fontId="11" fillId="4" borderId="67" xfId="0" applyNumberFormat="1" applyFont="1" applyFill="1" applyBorder="1" applyAlignment="1">
      <alignment horizontal="center" vertical="center" wrapText="1"/>
    </xf>
    <xf numFmtId="166" fontId="148" fillId="0" borderId="67" xfId="0" applyNumberFormat="1" applyFont="1" applyBorder="1" applyAlignment="1">
      <alignment horizontal="left" vertical="center" wrapText="1"/>
    </xf>
    <xf numFmtId="0" fontId="148" fillId="0" borderId="67" xfId="0" applyFont="1" applyBorder="1" applyAlignment="1">
      <alignment horizontal="left" vertical="center" wrapText="1"/>
    </xf>
    <xf numFmtId="1" fontId="148" fillId="0" borderId="67" xfId="0" applyNumberFormat="1" applyFont="1" applyBorder="1" applyAlignment="1">
      <alignment horizontal="left" vertical="center" wrapText="1"/>
    </xf>
    <xf numFmtId="0" fontId="148" fillId="0" borderId="67" xfId="0" quotePrefix="1" applyFont="1" applyBorder="1" applyAlignment="1">
      <alignment horizontal="left" vertical="center" wrapText="1"/>
    </xf>
    <xf numFmtId="0" fontId="148" fillId="0" borderId="0" xfId="0" applyFont="1" applyAlignment="1">
      <alignment horizontal="left" vertical="center" wrapText="1"/>
    </xf>
    <xf numFmtId="14" fontId="191" fillId="0" borderId="67" xfId="2508" quotePrefix="1" applyNumberFormat="1" applyFont="1" applyFill="1" applyBorder="1" applyAlignment="1" applyProtection="1">
      <alignment horizontal="left" vertical="center"/>
      <protection locked="0"/>
    </xf>
    <xf numFmtId="0" fontId="191" fillId="0" borderId="67" xfId="0" applyFont="1" applyFill="1" applyBorder="1" applyAlignment="1">
      <alignment horizontal="left" vertical="center" wrapText="1"/>
    </xf>
    <xf numFmtId="0" fontId="204" fillId="4" borderId="67" xfId="0" applyFont="1" applyFill="1" applyBorder="1" applyAlignment="1">
      <alignment horizontal="left" vertical="center" wrapText="1"/>
    </xf>
    <xf numFmtId="0" fontId="205" fillId="0" borderId="67" xfId="0" applyFont="1" applyBorder="1" applyAlignment="1">
      <alignment horizontal="left" vertical="center" wrapText="1"/>
    </xf>
    <xf numFmtId="0" fontId="171" fillId="4" borderId="67" xfId="0" applyFont="1" applyFill="1" applyBorder="1" applyAlignment="1">
      <alignment horizontal="center" vertical="center" wrapText="1"/>
    </xf>
    <xf numFmtId="0" fontId="206" fillId="0" borderId="67" xfId="2" applyFont="1" applyBorder="1" applyAlignment="1" applyProtection="1">
      <alignment horizontal="left" vertical="center" wrapText="1"/>
    </xf>
    <xf numFmtId="49" fontId="168" fillId="0" borderId="67" xfId="0" applyNumberFormat="1" applyFont="1" applyBorder="1" applyAlignment="1">
      <alignment horizontal="left" vertical="center" wrapText="1"/>
    </xf>
    <xf numFmtId="0" fontId="206" fillId="4" borderId="67" xfId="8459" applyFont="1" applyFill="1" applyBorder="1" applyAlignment="1">
      <alignment horizontal="center" vertical="center" wrapText="1"/>
    </xf>
    <xf numFmtId="14" fontId="171" fillId="4" borderId="67" xfId="0" applyNumberFormat="1" applyFont="1" applyFill="1" applyBorder="1" applyAlignment="1">
      <alignment horizontal="center" vertical="center" wrapText="1"/>
    </xf>
    <xf numFmtId="166" fontId="204" fillId="0" borderId="67" xfId="0" applyNumberFormat="1" applyFont="1" applyBorder="1" applyAlignment="1">
      <alignment horizontal="left" vertical="center" wrapText="1"/>
    </xf>
    <xf numFmtId="0" fontId="204" fillId="0" borderId="67" xfId="0" applyFont="1" applyBorder="1" applyAlignment="1">
      <alignment horizontal="left" vertical="center" wrapText="1"/>
    </xf>
    <xf numFmtId="1" fontId="204" fillId="0" borderId="67" xfId="0" applyNumberFormat="1" applyFont="1" applyBorder="1" applyAlignment="1">
      <alignment horizontal="left" vertical="center" wrapText="1"/>
    </xf>
    <xf numFmtId="0" fontId="204" fillId="0" borderId="67" xfId="0" quotePrefix="1" applyFont="1" applyBorder="1" applyAlignment="1">
      <alignment horizontal="left" vertical="center" wrapText="1"/>
    </xf>
    <xf numFmtId="0" fontId="204" fillId="0" borderId="0" xfId="0" applyFont="1" applyAlignment="1">
      <alignment horizontal="left" vertical="center" wrapText="1"/>
    </xf>
    <xf numFmtId="0" fontId="172" fillId="0" borderId="67" xfId="0" quotePrefix="1" applyFont="1" applyFill="1" applyBorder="1" applyAlignment="1">
      <alignment horizontal="center" vertical="center"/>
    </xf>
    <xf numFmtId="0" fontId="207" fillId="0" borderId="67" xfId="0" applyFont="1" applyFill="1" applyBorder="1" applyAlignment="1">
      <alignment wrapText="1"/>
    </xf>
    <xf numFmtId="0" fontId="208" fillId="0" borderId="67" xfId="0" applyFont="1" applyFill="1" applyBorder="1" applyAlignment="1">
      <alignment horizontal="center" vertical="center"/>
    </xf>
    <xf numFmtId="0" fontId="209" fillId="0" borderId="67" xfId="0" applyFont="1" applyBorder="1" applyAlignment="1">
      <alignment vertical="center"/>
    </xf>
    <xf numFmtId="0" fontId="9" fillId="0" borderId="67" xfId="2" applyBorder="1" applyAlignment="1" applyProtection="1">
      <alignment vertical="center" wrapText="1"/>
    </xf>
    <xf numFmtId="49" fontId="189" fillId="0" borderId="67" xfId="0" applyNumberFormat="1" applyFont="1" applyBorder="1" applyAlignment="1">
      <alignment horizontal="center" vertical="center"/>
    </xf>
    <xf numFmtId="0" fontId="0" fillId="0" borderId="67" xfId="0" applyFont="1" applyBorder="1"/>
    <xf numFmtId="17" fontId="0" fillId="0" borderId="67" xfId="0" applyNumberFormat="1" applyFont="1" applyBorder="1" applyAlignment="1">
      <alignment horizontal="center" vertical="top"/>
    </xf>
    <xf numFmtId="166" fontId="148" fillId="0" borderId="67" xfId="0" applyNumberFormat="1" applyFont="1" applyBorder="1" applyAlignment="1">
      <alignment wrapText="1"/>
    </xf>
    <xf numFmtId="0" fontId="148" fillId="0" borderId="67" xfId="0" applyFont="1" applyBorder="1" applyAlignment="1">
      <alignment wrapText="1"/>
    </xf>
    <xf numFmtId="1" fontId="148" fillId="0" borderId="67" xfId="0" applyNumberFormat="1" applyFont="1" applyBorder="1" applyAlignment="1">
      <alignment wrapText="1"/>
    </xf>
    <xf numFmtId="0" fontId="148" fillId="0" borderId="67" xfId="0" quotePrefix="1" applyFont="1" applyBorder="1" applyAlignment="1">
      <alignment wrapText="1"/>
    </xf>
    <xf numFmtId="0" fontId="0" fillId="0" borderId="67" xfId="0" applyFont="1" applyFill="1" applyBorder="1" applyAlignment="1">
      <alignment vertical="center"/>
    </xf>
    <xf numFmtId="0" fontId="148" fillId="0" borderId="0" xfId="0" applyFont="1" applyAlignment="1">
      <alignment horizontal="left" indent="3"/>
    </xf>
    <xf numFmtId="0" fontId="166" fillId="0" borderId="67" xfId="0" applyFont="1" applyFill="1" applyBorder="1" applyAlignment="1">
      <alignment horizontal="center"/>
    </xf>
    <xf numFmtId="0" fontId="166" fillId="0" borderId="67" xfId="0" applyFont="1" applyFill="1" applyBorder="1" applyAlignment="1" applyProtection="1">
      <alignment horizontal="center"/>
    </xf>
    <xf numFmtId="0" fontId="166" fillId="89" borderId="67" xfId="0" applyFont="1" applyFill="1" applyBorder="1" applyAlignment="1" applyProtection="1">
      <alignment horizontal="center"/>
    </xf>
    <xf numFmtId="1" fontId="169" fillId="3" borderId="67" xfId="5" applyNumberFormat="1" applyFont="1" applyFill="1" applyBorder="1"/>
    <xf numFmtId="9" fontId="166" fillId="3" borderId="67" xfId="5" applyFont="1" applyFill="1" applyBorder="1" applyAlignment="1">
      <alignment horizontal="center"/>
    </xf>
    <xf numFmtId="0" fontId="4" fillId="0" borderId="67" xfId="0" quotePrefix="1" applyFont="1" applyFill="1" applyBorder="1" applyAlignment="1">
      <alignment horizontal="left"/>
    </xf>
    <xf numFmtId="0" fontId="4" fillId="0" borderId="67" xfId="0" applyFont="1" applyFill="1" applyBorder="1" applyAlignment="1">
      <alignment horizontal="left"/>
    </xf>
    <xf numFmtId="0" fontId="4" fillId="4" borderId="67" xfId="0" applyFont="1" applyFill="1" applyBorder="1" applyAlignment="1">
      <alignment horizontal="center"/>
    </xf>
    <xf numFmtId="1" fontId="10" fillId="4" borderId="67" xfId="5" applyNumberFormat="1" applyFont="1" applyFill="1" applyBorder="1"/>
    <xf numFmtId="9" fontId="4" fillId="4" borderId="67" xfId="5" applyFont="1" applyFill="1" applyBorder="1" applyAlignment="1">
      <alignment horizontal="center"/>
    </xf>
    <xf numFmtId="9" fontId="4" fillId="3" borderId="67" xfId="5" applyFont="1" applyFill="1" applyBorder="1" applyAlignment="1">
      <alignment horizontal="center"/>
    </xf>
    <xf numFmtId="1" fontId="10" fillId="3" borderId="67" xfId="5" applyNumberFormat="1" applyFont="1" applyFill="1" applyBorder="1"/>
    <xf numFmtId="0" fontId="172" fillId="0" borderId="67" xfId="0" quotePrefix="1" applyFont="1" applyFill="1" applyBorder="1" applyAlignment="1">
      <alignment horizontal="left" vertical="center"/>
    </xf>
    <xf numFmtId="0" fontId="165" fillId="4" borderId="67" xfId="0" applyFont="1" applyFill="1" applyBorder="1" applyAlignment="1">
      <alignment horizontal="left"/>
    </xf>
    <xf numFmtId="16" fontId="165" fillId="0" borderId="2" xfId="0" quotePrefix="1" applyNumberFormat="1" applyFont="1" applyFill="1" applyBorder="1"/>
    <xf numFmtId="0" fontId="4" fillId="3" borderId="46" xfId="3" applyFont="1" applyFill="1" applyBorder="1" applyAlignment="1">
      <alignment horizontal="left" vertical="top" wrapText="1"/>
    </xf>
    <xf numFmtId="0" fontId="4" fillId="3" borderId="47" xfId="3" applyFont="1" applyFill="1" applyBorder="1" applyAlignment="1">
      <alignment horizontal="left" vertical="top" wrapText="1"/>
    </xf>
    <xf numFmtId="0" fontId="4" fillId="3" borderId="48" xfId="3" applyFont="1" applyFill="1" applyBorder="1" applyAlignment="1">
      <alignment horizontal="left" vertical="top" wrapText="1"/>
    </xf>
    <xf numFmtId="0" fontId="4" fillId="3" borderId="1" xfId="3" applyFont="1" applyFill="1" applyBorder="1" applyAlignment="1">
      <alignment vertical="top" wrapText="1"/>
    </xf>
    <xf numFmtId="0" fontId="4" fillId="3" borderId="11" xfId="3" applyFont="1" applyFill="1" applyBorder="1" applyAlignment="1">
      <alignment vertical="top" wrapText="1"/>
    </xf>
    <xf numFmtId="0" fontId="4" fillId="3" borderId="1" xfId="3" applyFont="1" applyFill="1" applyBorder="1" applyAlignment="1">
      <alignment horizontal="left" vertical="top" wrapText="1"/>
    </xf>
    <xf numFmtId="0" fontId="4" fillId="3" borderId="11" xfId="3" applyFont="1" applyFill="1" applyBorder="1" applyAlignment="1">
      <alignment horizontal="left" vertical="top" wrapText="1"/>
    </xf>
    <xf numFmtId="0" fontId="6" fillId="3" borderId="0" xfId="3" applyFont="1" applyFill="1" applyAlignment="1">
      <alignment horizontal="center" vertical="center"/>
    </xf>
    <xf numFmtId="0" fontId="4" fillId="3" borderId="7" xfId="3" applyFont="1" applyFill="1" applyBorder="1" applyAlignment="1">
      <alignment vertical="top" wrapText="1"/>
    </xf>
    <xf numFmtId="0" fontId="4" fillId="3" borderId="12" xfId="3" applyFont="1" applyFill="1" applyBorder="1" applyAlignment="1">
      <alignment vertical="top" wrapText="1"/>
    </xf>
    <xf numFmtId="0" fontId="164" fillId="4" borderId="2" xfId="0" applyFont="1" applyFill="1" applyBorder="1" applyAlignment="1">
      <alignment horizontal="left" vertical="center" wrapText="1"/>
    </xf>
    <xf numFmtId="0" fontId="17" fillId="3" borderId="2"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3" fillId="3" borderId="42" xfId="4" applyFont="1" applyFill="1" applyBorder="1" applyAlignment="1">
      <alignment horizontal="center" vertical="center"/>
    </xf>
    <xf numFmtId="9" fontId="4" fillId="0" borderId="0" xfId="5" applyFont="1" applyFill="1" applyBorder="1" applyAlignment="1">
      <alignment horizontal="center"/>
    </xf>
    <xf numFmtId="1" fontId="10" fillId="0" borderId="0" xfId="5" applyNumberFormat="1" applyFont="1" applyFill="1" applyBorder="1"/>
    <xf numFmtId="0" fontId="10" fillId="0" borderId="0" xfId="0" applyFont="1" applyFill="1" applyBorder="1"/>
  </cellXfs>
  <cellStyles count="12100">
    <cellStyle name="$" xfId="13"/>
    <cellStyle name="$m" xfId="14"/>
    <cellStyle name="$q" xfId="15"/>
    <cellStyle name="$q*" xfId="16"/>
    <cellStyle name="$qA" xfId="17"/>
    <cellStyle name="$qRange" xfId="18"/>
    <cellStyle name="??" xfId="19"/>
    <cellStyle name="?? [0.00]_ Att. 1- Cover" xfId="20"/>
    <cellStyle name="?? [0]" xfId="21"/>
    <cellStyle name="?? [0] 2" xfId="3441"/>
    <cellStyle name="?? [0] 3" xfId="3442"/>
    <cellStyle name="?? 2" xfId="3443"/>
    <cellStyle name="?? 3" xfId="3444"/>
    <cellStyle name="?? 4" xfId="3445"/>
    <cellStyle name="?? 5" xfId="3446"/>
    <cellStyle name="?? 6" xfId="3447"/>
    <cellStyle name="?? 7" xfId="3448"/>
    <cellStyle name="?_x001d_??%U©÷u&amp;H©÷9_x0008_? s_x000a__x0007__x0001__x0001_" xfId="22"/>
    <cellStyle name="???%U©÷u&amp;H©÷9? s_x000a_????????????????(u_x000d_?????????????????????????????!???????????           ?????           ?????????_x000d_C:\WINDOWS\country.sys_x000d_??????????????????????????????????????????????????????????????????????????????????????????????" xfId="3449"/>
    <cellStyle name="?_x001d_??%U©÷u&amp;H©÷9_x0008_?_x0009_s_x000a__x0007__x0001__x0001_" xfId="3450"/>
    <cellStyle name="???? [0.00]_PRODUCT DETAIL Q1" xfId="23"/>
    <cellStyle name="????_PRODUCT DETAIL Q1" xfId="24"/>
    <cellStyle name="???[0]_?? DI" xfId="25"/>
    <cellStyle name="???_?? DI" xfId="26"/>
    <cellStyle name="??[0]_BRE" xfId="27"/>
    <cellStyle name="??_ Att. 1- Cover" xfId="28"/>
    <cellStyle name="??A? [0]_ÿÿÿÿÿÿ_1_¢¬???¢â? " xfId="29"/>
    <cellStyle name="??A?_ÿÿÿÿÿÿ_1_¢¬???¢â? " xfId="30"/>
    <cellStyle name="?¡±¢¥?_?¨ù??¢´¢¥_¢¬???¢â? " xfId="31"/>
    <cellStyle name="?ðÇ%U?&amp;H?_x0008_?s_x000a__x0007__x0001__x0001_" xfId="32"/>
    <cellStyle name="?ðÇ%U?&amp;H??s_x000a_?ÿÿÿÿÿÿÿÿÿÿÿÿÿÿÿ(?€????ÿÿÿÿ??????????????????????????????           ?????           ?????????_x000d_C:\WINDOWS\country.sys_x000d_??????????????????????????????????????????????????????????????????????????????????????????????" xfId="3451"/>
    <cellStyle name="?I?I???j??h!Comma [0]_Chi phÝ kh¸c_B¶ng 1 (2)?GComma [0]_Chi phÝ kh¸c_B¶ng 2?G$Comma [0]_Ch" xfId="3452"/>
    <cellStyle name="_2007_IP database" xfId="3453"/>
    <cellStyle name="_2007_IP database 2" xfId="3454"/>
    <cellStyle name="_2007_IP database_1002_QAHO Monthly Report" xfId="3455"/>
    <cellStyle name="_2007_IP database_1002_QAHO Monthly Report--Report T2" xfId="3456"/>
    <cellStyle name="_2007_IP database_QAHN 2008 Action Plan_v1.2" xfId="3457"/>
    <cellStyle name="_2007_NC-CC database upto Jul" xfId="3458"/>
    <cellStyle name="_2007_NC-CC database upto Jul 2" xfId="3459"/>
    <cellStyle name="_2007_NC-CC database upto Jul_1002_QAHO Monthly Report" xfId="3460"/>
    <cellStyle name="_2007_NC-CC database upto Jul_1002_QAHO Monthly Report--Report T2" xfId="3461"/>
    <cellStyle name="_2007_NC-CC database upto Jul_QAHN 2008 Action Plan_v1.2" xfId="3462"/>
    <cellStyle name="_2007-Fsoft Key Metric Report_Jul07" xfId="3463"/>
    <cellStyle name="_AF-CashBankFlow_20100930" xfId="3464"/>
    <cellStyle name="_Bang Chi tieu (2)" xfId="33"/>
    <cellStyle name="_Bang Chi tieu (2)?Comma [0]_Chi phÝ kh¸c_Book1?!Comma [0]_Chi phÝ kh¸c_Liªn ChiÓu?bComma [0]_Chi" xfId="3465"/>
    <cellStyle name="_BCT, TimeSheet_2306-2906" xfId="34"/>
    <cellStyle name="_BCT, TimeSheet_2306-2906_RAC Training Effort" xfId="35"/>
    <cellStyle name="_Book1" xfId="36"/>
    <cellStyle name="_Book1_1" xfId="3466"/>
    <cellStyle name="_Book1_2007_IP database" xfId="3467"/>
    <cellStyle name="_Book1_2007_IP database_1002_QAHO Monthly Report" xfId="3468"/>
    <cellStyle name="_Book1_2007_IP database_1002_QAHO Monthly Report--Report T2" xfId="3469"/>
    <cellStyle name="_Book1_2007_IP database_QAHN 2008 Action Plan_v1.2" xfId="3470"/>
    <cellStyle name="_Book1_2007_NC-CC database upto Jul" xfId="3471"/>
    <cellStyle name="_Book1_2007_NC-CC database upto Jul_1002_QAHO Monthly Report" xfId="3472"/>
    <cellStyle name="_Book1_2007_NC-CC database upto Jul_1002_QAHO Monthly Report--Report T2" xfId="3473"/>
    <cellStyle name="_Book1_2007_NC-CC database upto Jul_QAHN 2008 Action Plan_v1.2" xfId="3474"/>
    <cellStyle name="_Book1_2007-Fsoft Key Metric Report_Jul07" xfId="3475"/>
    <cellStyle name="_Book1_Operation Reward Sheets Feb-2008_v1.1" xfId="3476"/>
    <cellStyle name="_Expense report Sep v1.0_" xfId="3477"/>
    <cellStyle name="_HOGV_QC_Guideline_Project Reward" xfId="37"/>
    <cellStyle name="_HOGV_QC_Guideline_Project Reward_2007_IP database" xfId="3478"/>
    <cellStyle name="_HOGV_QC_Guideline_Project Reward_2007_IP database 2" xfId="3479"/>
    <cellStyle name="_HOGV_QC_Guideline_Project Reward_2007_IP database_1002_QAHO Monthly Report" xfId="3480"/>
    <cellStyle name="_HOGV_QC_Guideline_Project Reward_2007_IP database_1002_QAHO Monthly Report--Report T2" xfId="3481"/>
    <cellStyle name="_HOGV_QC_Guideline_Project Reward_2007_IP database_QAHN 2008 Action Plan_v1.2" xfId="3482"/>
    <cellStyle name="_HOGV_QC_Guideline_Project Reward_2007_NC-CC database upto Jul" xfId="3483"/>
    <cellStyle name="_HOGV_QC_Guideline_Project Reward_2007_NC-CC database upto Jul 2" xfId="3484"/>
    <cellStyle name="_HOGV_QC_Guideline_Project Reward_2007_NC-CC database upto Jul_1002_QAHO Monthly Report" xfId="3485"/>
    <cellStyle name="_HOGV_QC_Guideline_Project Reward_2007_NC-CC database upto Jul_1002_QAHO Monthly Report--Report T2" xfId="3486"/>
    <cellStyle name="_HOGV_QC_Guideline_Project Reward_2007_NC-CC database upto Jul_QAHN 2008 Action Plan_v1.2" xfId="3487"/>
    <cellStyle name="_HOGV_QC_Guideline_Project Reward_2007-Fsoft Key Metric Report_Jul07" xfId="3488"/>
    <cellStyle name="_HOGV_QC_Guideline_Project Reward_Operation Reward Sheets Feb-2008_v1.1" xfId="3489"/>
    <cellStyle name="_Operation Reward Sheets Feb-2008_v1.1" xfId="3490"/>
    <cellStyle name="_PM- FSE" xfId="38"/>
    <cellStyle name="~1" xfId="39"/>
    <cellStyle name="~1 2" xfId="3491"/>
    <cellStyle name="~1 3" xfId="3492"/>
    <cellStyle name="~1?_x000d_Comma [0]_I.1?b_x000d_Comma [0]_I.3?bComma [0]_II?Comma [0]_larou" xfId="3493"/>
    <cellStyle name="¤@¯ë_¥Ø¼Ð¶i«×" xfId="40"/>
    <cellStyle name="¤d¤À¦ì[0]_¥Ø¼Ð¶i«×" xfId="41"/>
    <cellStyle name="¤d¤À¦ì_¥Ø¼Ð¶i«×" xfId="42"/>
    <cellStyle name="1" xfId="43"/>
    <cellStyle name="1 2" xfId="3494"/>
    <cellStyle name="1 3" xfId="3495"/>
    <cellStyle name="1?b_x000d_Comma [0]_CPK?bComma [0]_CP" xfId="3496"/>
    <cellStyle name="2" xfId="44"/>
    <cellStyle name="20" xfId="3497"/>
    <cellStyle name="20% - Accent1 10" xfId="45"/>
    <cellStyle name="20% - Accent1 11" xfId="46"/>
    <cellStyle name="20% - Accent1 12" xfId="47"/>
    <cellStyle name="20% - Accent1 13" xfId="48"/>
    <cellStyle name="20% - Accent1 14" xfId="3498"/>
    <cellStyle name="20% - Accent1 2" xfId="49"/>
    <cellStyle name="20% - Accent1 2 2" xfId="50"/>
    <cellStyle name="20% - Accent1 2 3" xfId="51"/>
    <cellStyle name="20% - Accent1 2 4" xfId="8460"/>
    <cellStyle name="20% - Accent1 3" xfId="52"/>
    <cellStyle name="20% - Accent1 3 2" xfId="8461"/>
    <cellStyle name="20% - Accent1 4" xfId="53"/>
    <cellStyle name="20% - Accent1 5" xfId="54"/>
    <cellStyle name="20% - Accent1 6" xfId="55"/>
    <cellStyle name="20% - Accent1 7" xfId="56"/>
    <cellStyle name="20% - Accent1 8" xfId="57"/>
    <cellStyle name="20% - Accent1 9" xfId="58"/>
    <cellStyle name="20% - Accent2 10" xfId="59"/>
    <cellStyle name="20% - Accent2 11" xfId="60"/>
    <cellStyle name="20% - Accent2 12" xfId="61"/>
    <cellStyle name="20% - Accent2 13" xfId="62"/>
    <cellStyle name="20% - Accent2 14" xfId="3499"/>
    <cellStyle name="20% - Accent2 2" xfId="63"/>
    <cellStyle name="20% - Accent2 2 2" xfId="64"/>
    <cellStyle name="20% - Accent2 2 3" xfId="65"/>
    <cellStyle name="20% - Accent2 2 4" xfId="8462"/>
    <cellStyle name="20% - Accent2 3" xfId="66"/>
    <cellStyle name="20% - Accent2 3 2" xfId="8463"/>
    <cellStyle name="20% - Accent2 4" xfId="67"/>
    <cellStyle name="20% - Accent2 5" xfId="68"/>
    <cellStyle name="20% - Accent2 6" xfId="69"/>
    <cellStyle name="20% - Accent2 7" xfId="70"/>
    <cellStyle name="20% - Accent2 8" xfId="71"/>
    <cellStyle name="20% - Accent2 9" xfId="72"/>
    <cellStyle name="20% - Accent3 10" xfId="73"/>
    <cellStyle name="20% - Accent3 11" xfId="74"/>
    <cellStyle name="20% - Accent3 12" xfId="75"/>
    <cellStyle name="20% - Accent3 13" xfId="76"/>
    <cellStyle name="20% - Accent3 14" xfId="3500"/>
    <cellStyle name="20% - Accent3 2" xfId="77"/>
    <cellStyle name="20% - Accent3 2 2" xfId="78"/>
    <cellStyle name="20% - Accent3 2 3" xfId="79"/>
    <cellStyle name="20% - Accent3 2 4" xfId="8464"/>
    <cellStyle name="20% - Accent3 3" xfId="80"/>
    <cellStyle name="20% - Accent3 3 2" xfId="8465"/>
    <cellStyle name="20% - Accent3 4" xfId="81"/>
    <cellStyle name="20% - Accent3 5" xfId="82"/>
    <cellStyle name="20% - Accent3 6" xfId="83"/>
    <cellStyle name="20% - Accent3 7" xfId="84"/>
    <cellStyle name="20% - Accent3 8" xfId="85"/>
    <cellStyle name="20% - Accent3 9" xfId="86"/>
    <cellStyle name="20% - Accent4 10" xfId="87"/>
    <cellStyle name="20% - Accent4 11" xfId="88"/>
    <cellStyle name="20% - Accent4 12" xfId="89"/>
    <cellStyle name="20% - Accent4 13" xfId="90"/>
    <cellStyle name="20% - Accent4 14" xfId="3501"/>
    <cellStyle name="20% - Accent4 2" xfId="91"/>
    <cellStyle name="20% - Accent4 2 2" xfId="92"/>
    <cellStyle name="20% - Accent4 2 3" xfId="93"/>
    <cellStyle name="20% - Accent4 2 4" xfId="8466"/>
    <cellStyle name="20% - Accent4 3" xfId="94"/>
    <cellStyle name="20% - Accent4 3 2" xfId="8467"/>
    <cellStyle name="20% - Accent4 4" xfId="95"/>
    <cellStyle name="20% - Accent4 5" xfId="96"/>
    <cellStyle name="20% - Accent4 6" xfId="97"/>
    <cellStyle name="20% - Accent4 7" xfId="98"/>
    <cellStyle name="20% - Accent4 8" xfId="99"/>
    <cellStyle name="20% - Accent4 9" xfId="100"/>
    <cellStyle name="20% - Accent5 10" xfId="101"/>
    <cellStyle name="20% - Accent5 11" xfId="102"/>
    <cellStyle name="20% - Accent5 12" xfId="103"/>
    <cellStyle name="20% - Accent5 13" xfId="104"/>
    <cellStyle name="20% - Accent5 14" xfId="3502"/>
    <cellStyle name="20% - Accent5 2" xfId="105"/>
    <cellStyle name="20% - Accent5 2 2" xfId="106"/>
    <cellStyle name="20% - Accent5 2 3" xfId="107"/>
    <cellStyle name="20% - Accent5 2 4" xfId="8468"/>
    <cellStyle name="20% - Accent5 3" xfId="108"/>
    <cellStyle name="20% - Accent5 3 2" xfId="8469"/>
    <cellStyle name="20% - Accent5 4" xfId="109"/>
    <cellStyle name="20% - Accent5 5" xfId="110"/>
    <cellStyle name="20% - Accent5 6" xfId="111"/>
    <cellStyle name="20% - Accent5 7" xfId="112"/>
    <cellStyle name="20% - Accent5 8" xfId="113"/>
    <cellStyle name="20% - Accent5 9" xfId="114"/>
    <cellStyle name="20% - Accent6 10" xfId="115"/>
    <cellStyle name="20% - Accent6 11" xfId="116"/>
    <cellStyle name="20% - Accent6 12" xfId="117"/>
    <cellStyle name="20% - Accent6 13" xfId="118"/>
    <cellStyle name="20% - Accent6 14" xfId="3503"/>
    <cellStyle name="20% - Accent6 2" xfId="119"/>
    <cellStyle name="20% - Accent6 2 2" xfId="120"/>
    <cellStyle name="20% - Accent6 2 3" xfId="121"/>
    <cellStyle name="20% - Accent6 2 4" xfId="8470"/>
    <cellStyle name="20% - Accent6 3" xfId="122"/>
    <cellStyle name="20% - Accent6 3 2" xfId="8471"/>
    <cellStyle name="20% - Accent6 4" xfId="123"/>
    <cellStyle name="20% - Accent6 5" xfId="124"/>
    <cellStyle name="20% - Accent6 6" xfId="125"/>
    <cellStyle name="20% - Accent6 7" xfId="126"/>
    <cellStyle name="20% - Accent6 8" xfId="127"/>
    <cellStyle name="20% - Accent6 9" xfId="128"/>
    <cellStyle name="20% - アクセント 1" xfId="129"/>
    <cellStyle name="20% - アクセント 1 10" xfId="130"/>
    <cellStyle name="20% - アクセント 1 11" xfId="131"/>
    <cellStyle name="20% - アクセント 1 12" xfId="132"/>
    <cellStyle name="20% - アクセント 1 13" xfId="133"/>
    <cellStyle name="20% - アクセント 1 2" xfId="134"/>
    <cellStyle name="20% - アクセント 1 3" xfId="135"/>
    <cellStyle name="20% - アクセント 1 4" xfId="136"/>
    <cellStyle name="20% - アクセント 1 5" xfId="137"/>
    <cellStyle name="20% - アクセント 1 6" xfId="138"/>
    <cellStyle name="20% - アクセント 1 7" xfId="139"/>
    <cellStyle name="20% - アクセント 1 8" xfId="140"/>
    <cellStyle name="20% - アクセント 1 9" xfId="141"/>
    <cellStyle name="20% - アクセント 2" xfId="142"/>
    <cellStyle name="20% - アクセント 2 10" xfId="143"/>
    <cellStyle name="20% - アクセント 2 11" xfId="144"/>
    <cellStyle name="20% - アクセント 2 12" xfId="145"/>
    <cellStyle name="20% - アクセント 2 13" xfId="146"/>
    <cellStyle name="20% - アクセント 2 2" xfId="147"/>
    <cellStyle name="20% - アクセント 2 3" xfId="148"/>
    <cellStyle name="20% - アクセント 2 4" xfId="149"/>
    <cellStyle name="20% - アクセント 2 5" xfId="150"/>
    <cellStyle name="20% - アクセント 2 6" xfId="151"/>
    <cellStyle name="20% - アクセント 2 7" xfId="152"/>
    <cellStyle name="20% - アクセント 2 8" xfId="153"/>
    <cellStyle name="20% - アクセント 2 9" xfId="154"/>
    <cellStyle name="20% - アクセント 3" xfId="155"/>
    <cellStyle name="20% - アクセント 3 10" xfId="156"/>
    <cellStyle name="20% - アクセント 3 11" xfId="157"/>
    <cellStyle name="20% - アクセント 3 12" xfId="158"/>
    <cellStyle name="20% - アクセント 3 13" xfId="159"/>
    <cellStyle name="20% - アクセント 3 2" xfId="160"/>
    <cellStyle name="20% - アクセント 3 3" xfId="161"/>
    <cellStyle name="20% - アクセント 3 4" xfId="162"/>
    <cellStyle name="20% - アクセント 3 5" xfId="163"/>
    <cellStyle name="20% - アクセント 3 6" xfId="164"/>
    <cellStyle name="20% - アクセント 3 7" xfId="165"/>
    <cellStyle name="20% - アクセント 3 8" xfId="166"/>
    <cellStyle name="20% - アクセント 3 9" xfId="167"/>
    <cellStyle name="20% - アクセント 4" xfId="168"/>
    <cellStyle name="20% - アクセント 4 10" xfId="169"/>
    <cellStyle name="20% - アクセント 4 11" xfId="170"/>
    <cellStyle name="20% - アクセント 4 12" xfId="171"/>
    <cellStyle name="20% - アクセント 4 13" xfId="172"/>
    <cellStyle name="20% - アクセント 4 2" xfId="173"/>
    <cellStyle name="20% - アクセント 4 3" xfId="174"/>
    <cellStyle name="20% - アクセント 4 4" xfId="175"/>
    <cellStyle name="20% - アクセント 4 5" xfId="176"/>
    <cellStyle name="20% - アクセント 4 6" xfId="177"/>
    <cellStyle name="20% - アクセント 4 7" xfId="178"/>
    <cellStyle name="20% - アクセント 4 8" xfId="179"/>
    <cellStyle name="20% - アクセント 4 9" xfId="180"/>
    <cellStyle name="20% - アクセント 5" xfId="181"/>
    <cellStyle name="20% - アクセント 5 10" xfId="182"/>
    <cellStyle name="20% - アクセント 5 11" xfId="183"/>
    <cellStyle name="20% - アクセント 5 12" xfId="184"/>
    <cellStyle name="20% - アクセント 5 13" xfId="185"/>
    <cellStyle name="20% - アクセント 5 2" xfId="186"/>
    <cellStyle name="20% - アクセント 5 3" xfId="187"/>
    <cellStyle name="20% - アクセント 5 4" xfId="188"/>
    <cellStyle name="20% - アクセント 5 5" xfId="189"/>
    <cellStyle name="20% - アクセント 5 6" xfId="190"/>
    <cellStyle name="20% - アクセント 5 7" xfId="191"/>
    <cellStyle name="20% - アクセント 5 8" xfId="192"/>
    <cellStyle name="20% - アクセント 5 9" xfId="193"/>
    <cellStyle name="20% - アクセント 6" xfId="194"/>
    <cellStyle name="20% - アクセント 6 10" xfId="195"/>
    <cellStyle name="20% - アクセント 6 11" xfId="196"/>
    <cellStyle name="20% - アクセント 6 12" xfId="197"/>
    <cellStyle name="20% - アクセント 6 13" xfId="198"/>
    <cellStyle name="20% - アクセント 6 2" xfId="199"/>
    <cellStyle name="20% - アクセント 6 3" xfId="200"/>
    <cellStyle name="20% - アクセント 6 4" xfId="201"/>
    <cellStyle name="20% - アクセント 6 5" xfId="202"/>
    <cellStyle name="20% - アクセント 6 6" xfId="203"/>
    <cellStyle name="20% - アクセント 6 7" xfId="204"/>
    <cellStyle name="20% - アクセント 6 8" xfId="205"/>
    <cellStyle name="20% - アクセント 6 9" xfId="206"/>
    <cellStyle name="3" xfId="207"/>
    <cellStyle name="³f¹ô [0]_¥Ø¼Ð¶i«×" xfId="208"/>
    <cellStyle name="³f¹ô[0]_1-99" xfId="209"/>
    <cellStyle name="³f¹ô_¥Ø¼Ð¶i«×" xfId="210"/>
    <cellStyle name="4" xfId="211"/>
    <cellStyle name="40% - Accent1 10" xfId="212"/>
    <cellStyle name="40% - Accent1 11" xfId="213"/>
    <cellStyle name="40% - Accent1 12" xfId="214"/>
    <cellStyle name="40% - Accent1 13" xfId="215"/>
    <cellStyle name="40% - Accent1 14" xfId="3504"/>
    <cellStyle name="40% - Accent1 2" xfId="216"/>
    <cellStyle name="40% - Accent1 2 2" xfId="217"/>
    <cellStyle name="40% - Accent1 2 3" xfId="218"/>
    <cellStyle name="40% - Accent1 2 4" xfId="8472"/>
    <cellStyle name="40% - Accent1 3" xfId="219"/>
    <cellStyle name="40% - Accent1 3 2" xfId="8473"/>
    <cellStyle name="40% - Accent1 4" xfId="220"/>
    <cellStyle name="40% - Accent1 5" xfId="221"/>
    <cellStyle name="40% - Accent1 6" xfId="222"/>
    <cellStyle name="40% - Accent1 7" xfId="223"/>
    <cellStyle name="40% - Accent1 8" xfId="224"/>
    <cellStyle name="40% - Accent1 9" xfId="225"/>
    <cellStyle name="40% - Accent2 10" xfId="226"/>
    <cellStyle name="40% - Accent2 11" xfId="227"/>
    <cellStyle name="40% - Accent2 12" xfId="228"/>
    <cellStyle name="40% - Accent2 13" xfId="229"/>
    <cellStyle name="40% - Accent2 14" xfId="3505"/>
    <cellStyle name="40% - Accent2 2" xfId="230"/>
    <cellStyle name="40% - Accent2 2 2" xfId="231"/>
    <cellStyle name="40% - Accent2 2 3" xfId="232"/>
    <cellStyle name="40% - Accent2 2 4" xfId="8474"/>
    <cellStyle name="40% - Accent2 3" xfId="233"/>
    <cellStyle name="40% - Accent2 3 2" xfId="8475"/>
    <cellStyle name="40% - Accent2 4" xfId="234"/>
    <cellStyle name="40% - Accent2 5" xfId="235"/>
    <cellStyle name="40% - Accent2 6" xfId="236"/>
    <cellStyle name="40% - Accent2 7" xfId="237"/>
    <cellStyle name="40% - Accent2 8" xfId="238"/>
    <cellStyle name="40% - Accent2 9" xfId="239"/>
    <cellStyle name="40% - Accent3 10" xfId="240"/>
    <cellStyle name="40% - Accent3 11" xfId="241"/>
    <cellStyle name="40% - Accent3 12" xfId="242"/>
    <cellStyle name="40% - Accent3 13" xfId="243"/>
    <cellStyle name="40% - Accent3 14" xfId="3506"/>
    <cellStyle name="40% - Accent3 2" xfId="244"/>
    <cellStyle name="40% - Accent3 2 2" xfId="245"/>
    <cellStyle name="40% - Accent3 2 3" xfId="246"/>
    <cellStyle name="40% - Accent3 2 4" xfId="8476"/>
    <cellStyle name="40% - Accent3 3" xfId="247"/>
    <cellStyle name="40% - Accent3 3 2" xfId="8477"/>
    <cellStyle name="40% - Accent3 4" xfId="248"/>
    <cellStyle name="40% - Accent3 5" xfId="249"/>
    <cellStyle name="40% - Accent3 6" xfId="250"/>
    <cellStyle name="40% - Accent3 7" xfId="251"/>
    <cellStyle name="40% - Accent3 8" xfId="252"/>
    <cellStyle name="40% - Accent3 9" xfId="253"/>
    <cellStyle name="40% - Accent4 10" xfId="254"/>
    <cellStyle name="40% - Accent4 11" xfId="255"/>
    <cellStyle name="40% - Accent4 12" xfId="256"/>
    <cellStyle name="40% - Accent4 13" xfId="257"/>
    <cellStyle name="40% - Accent4 14" xfId="3507"/>
    <cellStyle name="40% - Accent4 2" xfId="258"/>
    <cellStyle name="40% - Accent4 2 2" xfId="259"/>
    <cellStyle name="40% - Accent4 2 3" xfId="260"/>
    <cellStyle name="40% - Accent4 2 4" xfId="8478"/>
    <cellStyle name="40% - Accent4 3" xfId="261"/>
    <cellStyle name="40% - Accent4 3 2" xfId="8479"/>
    <cellStyle name="40% - Accent4 4" xfId="262"/>
    <cellStyle name="40% - Accent4 5" xfId="263"/>
    <cellStyle name="40% - Accent4 6" xfId="264"/>
    <cellStyle name="40% - Accent4 7" xfId="265"/>
    <cellStyle name="40% - Accent4 8" xfId="266"/>
    <cellStyle name="40% - Accent4 9" xfId="267"/>
    <cellStyle name="40% - Accent5 10" xfId="268"/>
    <cellStyle name="40% - Accent5 11" xfId="269"/>
    <cellStyle name="40% - Accent5 12" xfId="270"/>
    <cellStyle name="40% - Accent5 13" xfId="271"/>
    <cellStyle name="40% - Accent5 14" xfId="3508"/>
    <cellStyle name="40% - Accent5 2" xfId="272"/>
    <cellStyle name="40% - Accent5 2 2" xfId="273"/>
    <cellStyle name="40% - Accent5 2 3" xfId="274"/>
    <cellStyle name="40% - Accent5 2 4" xfId="8480"/>
    <cellStyle name="40% - Accent5 3" xfId="275"/>
    <cellStyle name="40% - Accent5 3 2" xfId="8481"/>
    <cellStyle name="40% - Accent5 4" xfId="276"/>
    <cellStyle name="40% - Accent5 5" xfId="277"/>
    <cellStyle name="40% - Accent5 6" xfId="278"/>
    <cellStyle name="40% - Accent5 7" xfId="279"/>
    <cellStyle name="40% - Accent5 8" xfId="280"/>
    <cellStyle name="40% - Accent5 9" xfId="281"/>
    <cellStyle name="40% - Accent6 10" xfId="282"/>
    <cellStyle name="40% - Accent6 11" xfId="283"/>
    <cellStyle name="40% - Accent6 12" xfId="284"/>
    <cellStyle name="40% - Accent6 13" xfId="285"/>
    <cellStyle name="40% - Accent6 14" xfId="3509"/>
    <cellStyle name="40% - Accent6 2" xfId="286"/>
    <cellStyle name="40% - Accent6 2 2" xfId="287"/>
    <cellStyle name="40% - Accent6 2 3" xfId="288"/>
    <cellStyle name="40% - Accent6 2 4" xfId="8482"/>
    <cellStyle name="40% - Accent6 3" xfId="289"/>
    <cellStyle name="40% - Accent6 3 2" xfId="8483"/>
    <cellStyle name="40% - Accent6 4" xfId="290"/>
    <cellStyle name="40% - Accent6 5" xfId="291"/>
    <cellStyle name="40% - Accent6 6" xfId="292"/>
    <cellStyle name="40% - Accent6 7" xfId="293"/>
    <cellStyle name="40% - Accent6 8" xfId="294"/>
    <cellStyle name="40% - Accent6 9" xfId="295"/>
    <cellStyle name="40% - アクセント 1" xfId="296"/>
    <cellStyle name="40% - アクセント 1 10" xfId="297"/>
    <cellStyle name="40% - アクセント 1 11" xfId="298"/>
    <cellStyle name="40% - アクセント 1 12" xfId="299"/>
    <cellStyle name="40% - アクセント 1 13" xfId="300"/>
    <cellStyle name="40% - アクセント 1 2" xfId="301"/>
    <cellStyle name="40% - アクセント 1 3" xfId="302"/>
    <cellStyle name="40% - アクセント 1 4" xfId="303"/>
    <cellStyle name="40% - アクセント 1 5" xfId="304"/>
    <cellStyle name="40% - アクセント 1 6" xfId="305"/>
    <cellStyle name="40% - アクセント 1 7" xfId="306"/>
    <cellStyle name="40% - アクセント 1 8" xfId="307"/>
    <cellStyle name="40% - アクセント 1 9" xfId="308"/>
    <cellStyle name="40% - アクセント 2" xfId="309"/>
    <cellStyle name="40% - アクセント 2 10" xfId="310"/>
    <cellStyle name="40% - アクセント 2 11" xfId="311"/>
    <cellStyle name="40% - アクセント 2 12" xfId="312"/>
    <cellStyle name="40% - アクセント 2 13" xfId="313"/>
    <cellStyle name="40% - アクセント 2 2" xfId="314"/>
    <cellStyle name="40% - アクセント 2 3" xfId="315"/>
    <cellStyle name="40% - アクセント 2 4" xfId="316"/>
    <cellStyle name="40% - アクセント 2 5" xfId="317"/>
    <cellStyle name="40% - アクセント 2 6" xfId="318"/>
    <cellStyle name="40% - アクセント 2 7" xfId="319"/>
    <cellStyle name="40% - アクセント 2 8" xfId="320"/>
    <cellStyle name="40% - アクセント 2 9" xfId="321"/>
    <cellStyle name="40% - アクセント 3" xfId="322"/>
    <cellStyle name="40% - アクセント 3 10" xfId="323"/>
    <cellStyle name="40% - アクセント 3 11" xfId="324"/>
    <cellStyle name="40% - アクセント 3 12" xfId="325"/>
    <cellStyle name="40% - アクセント 3 13" xfId="326"/>
    <cellStyle name="40% - アクセント 3 2" xfId="327"/>
    <cellStyle name="40% - アクセント 3 3" xfId="328"/>
    <cellStyle name="40% - アクセント 3 4" xfId="329"/>
    <cellStyle name="40% - アクセント 3 5" xfId="330"/>
    <cellStyle name="40% - アクセント 3 6" xfId="331"/>
    <cellStyle name="40% - アクセント 3 7" xfId="332"/>
    <cellStyle name="40% - アクセント 3 8" xfId="333"/>
    <cellStyle name="40% - アクセント 3 9" xfId="334"/>
    <cellStyle name="40% - アクセント 4" xfId="335"/>
    <cellStyle name="40% - アクセント 4 10" xfId="336"/>
    <cellStyle name="40% - アクセント 4 11" xfId="337"/>
    <cellStyle name="40% - アクセント 4 12" xfId="338"/>
    <cellStyle name="40% - アクセント 4 13" xfId="339"/>
    <cellStyle name="40% - アクセント 4 2" xfId="340"/>
    <cellStyle name="40% - アクセント 4 3" xfId="341"/>
    <cellStyle name="40% - アクセント 4 4" xfId="342"/>
    <cellStyle name="40% - アクセント 4 5" xfId="343"/>
    <cellStyle name="40% - アクセント 4 6" xfId="344"/>
    <cellStyle name="40% - アクセント 4 7" xfId="345"/>
    <cellStyle name="40% - アクセント 4 8" xfId="346"/>
    <cellStyle name="40% - アクセント 4 9" xfId="347"/>
    <cellStyle name="40% - アクセント 5" xfId="348"/>
    <cellStyle name="40% - アクセント 5 10" xfId="349"/>
    <cellStyle name="40% - アクセント 5 11" xfId="350"/>
    <cellStyle name="40% - アクセント 5 12" xfId="351"/>
    <cellStyle name="40% - アクセント 5 13" xfId="352"/>
    <cellStyle name="40% - アクセント 5 2" xfId="353"/>
    <cellStyle name="40% - アクセント 5 3" xfId="354"/>
    <cellStyle name="40% - アクセント 5 4" xfId="355"/>
    <cellStyle name="40% - アクセント 5 5" xfId="356"/>
    <cellStyle name="40% - アクセント 5 6" xfId="357"/>
    <cellStyle name="40% - アクセント 5 7" xfId="358"/>
    <cellStyle name="40% - アクセント 5 8" xfId="359"/>
    <cellStyle name="40% - アクセント 5 9" xfId="360"/>
    <cellStyle name="40% - アクセント 6" xfId="361"/>
    <cellStyle name="40% - アクセント 6 10" xfId="362"/>
    <cellStyle name="40% - アクセント 6 11" xfId="363"/>
    <cellStyle name="40% - アクセント 6 12" xfId="364"/>
    <cellStyle name="40% - アクセント 6 13" xfId="365"/>
    <cellStyle name="40% - アクセント 6 2" xfId="366"/>
    <cellStyle name="40% - アクセント 6 3" xfId="367"/>
    <cellStyle name="40% - アクセント 6 4" xfId="368"/>
    <cellStyle name="40% - アクセント 6 5" xfId="369"/>
    <cellStyle name="40% - アクセント 6 6" xfId="370"/>
    <cellStyle name="40% - アクセント 6 7" xfId="371"/>
    <cellStyle name="40% - アクセント 6 8" xfId="372"/>
    <cellStyle name="40% - アクセント 6 9" xfId="373"/>
    <cellStyle name="60% - Accent1 10" xfId="374"/>
    <cellStyle name="60% - Accent1 11" xfId="375"/>
    <cellStyle name="60% - Accent1 12" xfId="376"/>
    <cellStyle name="60% - Accent1 13" xfId="377"/>
    <cellStyle name="60% - Accent1 14" xfId="3510"/>
    <cellStyle name="60% - Accent1 2" xfId="378"/>
    <cellStyle name="60% - Accent1 2 2" xfId="379"/>
    <cellStyle name="60% - Accent1 2 3" xfId="380"/>
    <cellStyle name="60% - Accent1 2 4" xfId="8484"/>
    <cellStyle name="60% - Accent1 3" xfId="381"/>
    <cellStyle name="60% - Accent1 3 2" xfId="8485"/>
    <cellStyle name="60% - Accent1 4" xfId="382"/>
    <cellStyle name="60% - Accent1 5" xfId="383"/>
    <cellStyle name="60% - Accent1 6" xfId="384"/>
    <cellStyle name="60% - Accent1 7" xfId="385"/>
    <cellStyle name="60% - Accent1 8" xfId="386"/>
    <cellStyle name="60% - Accent1 9" xfId="387"/>
    <cellStyle name="60% - Accent2 10" xfId="388"/>
    <cellStyle name="60% - Accent2 11" xfId="389"/>
    <cellStyle name="60% - Accent2 12" xfId="390"/>
    <cellStyle name="60% - Accent2 13" xfId="391"/>
    <cellStyle name="60% - Accent2 14" xfId="3511"/>
    <cellStyle name="60% - Accent2 2" xfId="392"/>
    <cellStyle name="60% - Accent2 2 2" xfId="393"/>
    <cellStyle name="60% - Accent2 2 3" xfId="394"/>
    <cellStyle name="60% - Accent2 2 4" xfId="8486"/>
    <cellStyle name="60% - Accent2 3" xfId="395"/>
    <cellStyle name="60% - Accent2 3 2" xfId="8487"/>
    <cellStyle name="60% - Accent2 4" xfId="396"/>
    <cellStyle name="60% - Accent2 5" xfId="397"/>
    <cellStyle name="60% - Accent2 6" xfId="398"/>
    <cellStyle name="60% - Accent2 7" xfId="399"/>
    <cellStyle name="60% - Accent2 8" xfId="400"/>
    <cellStyle name="60% - Accent2 9" xfId="401"/>
    <cellStyle name="60% - Accent3 10" xfId="402"/>
    <cellStyle name="60% - Accent3 11" xfId="403"/>
    <cellStyle name="60% - Accent3 12" xfId="404"/>
    <cellStyle name="60% - Accent3 13" xfId="405"/>
    <cellStyle name="60% - Accent3 14" xfId="3512"/>
    <cellStyle name="60% - Accent3 2" xfId="406"/>
    <cellStyle name="60% - Accent3 2 2" xfId="407"/>
    <cellStyle name="60% - Accent3 2 3" xfId="408"/>
    <cellStyle name="60% - Accent3 2 4" xfId="8488"/>
    <cellStyle name="60% - Accent3 3" xfId="409"/>
    <cellStyle name="60% - Accent3 3 2" xfId="8489"/>
    <cellStyle name="60% - Accent3 4" xfId="410"/>
    <cellStyle name="60% - Accent3 5" xfId="411"/>
    <cellStyle name="60% - Accent3 6" xfId="412"/>
    <cellStyle name="60% - Accent3 7" xfId="413"/>
    <cellStyle name="60% - Accent3 8" xfId="414"/>
    <cellStyle name="60% - Accent3 9" xfId="415"/>
    <cellStyle name="60% - Accent4 10" xfId="416"/>
    <cellStyle name="60% - Accent4 11" xfId="417"/>
    <cellStyle name="60% - Accent4 12" xfId="418"/>
    <cellStyle name="60% - Accent4 13" xfId="419"/>
    <cellStyle name="60% - Accent4 14" xfId="3513"/>
    <cellStyle name="60% - Accent4 2" xfId="420"/>
    <cellStyle name="60% - Accent4 2 2" xfId="421"/>
    <cellStyle name="60% - Accent4 2 3" xfId="422"/>
    <cellStyle name="60% - Accent4 2 4" xfId="8490"/>
    <cellStyle name="60% - Accent4 3" xfId="423"/>
    <cellStyle name="60% - Accent4 3 2" xfId="8491"/>
    <cellStyle name="60% - Accent4 4" xfId="424"/>
    <cellStyle name="60% - Accent4 5" xfId="425"/>
    <cellStyle name="60% - Accent4 6" xfId="426"/>
    <cellStyle name="60% - Accent4 7" xfId="427"/>
    <cellStyle name="60% - Accent4 8" xfId="428"/>
    <cellStyle name="60% - Accent4 9" xfId="429"/>
    <cellStyle name="60% - Accent5 10" xfId="430"/>
    <cellStyle name="60% - Accent5 11" xfId="431"/>
    <cellStyle name="60% - Accent5 12" xfId="432"/>
    <cellStyle name="60% - Accent5 13" xfId="433"/>
    <cellStyle name="60% - Accent5 14" xfId="3514"/>
    <cellStyle name="60% - Accent5 2" xfId="434"/>
    <cellStyle name="60% - Accent5 2 2" xfId="435"/>
    <cellStyle name="60% - Accent5 2 3" xfId="436"/>
    <cellStyle name="60% - Accent5 2 4" xfId="8492"/>
    <cellStyle name="60% - Accent5 3" xfId="437"/>
    <cellStyle name="60% - Accent5 3 2" xfId="8493"/>
    <cellStyle name="60% - Accent5 4" xfId="438"/>
    <cellStyle name="60% - Accent5 5" xfId="439"/>
    <cellStyle name="60% - Accent5 6" xfId="440"/>
    <cellStyle name="60% - Accent5 7" xfId="441"/>
    <cellStyle name="60% - Accent5 8" xfId="442"/>
    <cellStyle name="60% - Accent5 9" xfId="443"/>
    <cellStyle name="60% - Accent6 10" xfId="444"/>
    <cellStyle name="60% - Accent6 11" xfId="445"/>
    <cellStyle name="60% - Accent6 12" xfId="446"/>
    <cellStyle name="60% - Accent6 13" xfId="447"/>
    <cellStyle name="60% - Accent6 14" xfId="3515"/>
    <cellStyle name="60% - Accent6 2" xfId="448"/>
    <cellStyle name="60% - Accent6 2 2" xfId="449"/>
    <cellStyle name="60% - Accent6 2 3" xfId="450"/>
    <cellStyle name="60% - Accent6 2 4" xfId="8494"/>
    <cellStyle name="60% - Accent6 3" xfId="451"/>
    <cellStyle name="60% - Accent6 3 2" xfId="8495"/>
    <cellStyle name="60% - Accent6 4" xfId="452"/>
    <cellStyle name="60% - Accent6 5" xfId="453"/>
    <cellStyle name="60% - Accent6 6" xfId="454"/>
    <cellStyle name="60% - Accent6 7" xfId="455"/>
    <cellStyle name="60% - Accent6 8" xfId="456"/>
    <cellStyle name="60% - Accent6 9" xfId="457"/>
    <cellStyle name="60% - アクセント 1" xfId="458"/>
    <cellStyle name="60% - アクセント 1 10" xfId="459"/>
    <cellStyle name="60% - アクセント 1 11" xfId="460"/>
    <cellStyle name="60% - アクセント 1 12" xfId="461"/>
    <cellStyle name="60% - アクセント 1 13" xfId="462"/>
    <cellStyle name="60% - アクセント 1 2" xfId="463"/>
    <cellStyle name="60% - アクセント 1 3" xfId="464"/>
    <cellStyle name="60% - アクセント 1 4" xfId="465"/>
    <cellStyle name="60% - アクセント 1 5" xfId="466"/>
    <cellStyle name="60% - アクセント 1 6" xfId="467"/>
    <cellStyle name="60% - アクセント 1 7" xfId="468"/>
    <cellStyle name="60% - アクセント 1 8" xfId="469"/>
    <cellStyle name="60% - アクセント 1 9" xfId="470"/>
    <cellStyle name="60% - アクセント 2" xfId="471"/>
    <cellStyle name="60% - アクセント 2 10" xfId="472"/>
    <cellStyle name="60% - アクセント 2 11" xfId="473"/>
    <cellStyle name="60% - アクセント 2 12" xfId="474"/>
    <cellStyle name="60% - アクセント 2 13" xfId="475"/>
    <cellStyle name="60% - アクセント 2 2" xfId="476"/>
    <cellStyle name="60% - アクセント 2 3" xfId="477"/>
    <cellStyle name="60% - アクセント 2 4" xfId="478"/>
    <cellStyle name="60% - アクセント 2 5" xfId="479"/>
    <cellStyle name="60% - アクセント 2 6" xfId="480"/>
    <cellStyle name="60% - アクセント 2 7" xfId="481"/>
    <cellStyle name="60% - アクセント 2 8" xfId="482"/>
    <cellStyle name="60% - アクセント 2 9" xfId="483"/>
    <cellStyle name="60% - アクセント 3" xfId="484"/>
    <cellStyle name="60% - アクセント 3 10" xfId="485"/>
    <cellStyle name="60% - アクセント 3 11" xfId="486"/>
    <cellStyle name="60% - アクセント 3 12" xfId="487"/>
    <cellStyle name="60% - アクセント 3 13" xfId="488"/>
    <cellStyle name="60% - アクセント 3 2" xfId="489"/>
    <cellStyle name="60% - アクセント 3 3" xfId="490"/>
    <cellStyle name="60% - アクセント 3 4" xfId="491"/>
    <cellStyle name="60% - アクセント 3 5" xfId="492"/>
    <cellStyle name="60% - アクセント 3 6" xfId="493"/>
    <cellStyle name="60% - アクセント 3 7" xfId="494"/>
    <cellStyle name="60% - アクセント 3 8" xfId="495"/>
    <cellStyle name="60% - アクセント 3 9" xfId="496"/>
    <cellStyle name="60% - アクセント 4" xfId="497"/>
    <cellStyle name="60% - アクセント 4 10" xfId="498"/>
    <cellStyle name="60% - アクセント 4 11" xfId="499"/>
    <cellStyle name="60% - アクセント 4 12" xfId="500"/>
    <cellStyle name="60% - アクセント 4 13" xfId="501"/>
    <cellStyle name="60% - アクセント 4 2" xfId="502"/>
    <cellStyle name="60% - アクセント 4 3" xfId="503"/>
    <cellStyle name="60% - アクセント 4 4" xfId="504"/>
    <cellStyle name="60% - アクセント 4 5" xfId="505"/>
    <cellStyle name="60% - アクセント 4 6" xfId="506"/>
    <cellStyle name="60% - アクセント 4 7" xfId="507"/>
    <cellStyle name="60% - アクセント 4 8" xfId="508"/>
    <cellStyle name="60% - アクセント 4 9" xfId="509"/>
    <cellStyle name="60% - アクセント 5" xfId="510"/>
    <cellStyle name="60% - アクセント 5 10" xfId="511"/>
    <cellStyle name="60% - アクセント 5 11" xfId="512"/>
    <cellStyle name="60% - アクセント 5 12" xfId="513"/>
    <cellStyle name="60% - アクセント 5 13" xfId="514"/>
    <cellStyle name="60% - アクセント 5 2" xfId="515"/>
    <cellStyle name="60% - アクセント 5 3" xfId="516"/>
    <cellStyle name="60% - アクセント 5 4" xfId="517"/>
    <cellStyle name="60% - アクセント 5 5" xfId="518"/>
    <cellStyle name="60% - アクセント 5 6" xfId="519"/>
    <cellStyle name="60% - アクセント 5 7" xfId="520"/>
    <cellStyle name="60% - アクセント 5 8" xfId="521"/>
    <cellStyle name="60% - アクセント 5 9" xfId="522"/>
    <cellStyle name="60% - アクセント 6" xfId="523"/>
    <cellStyle name="60% - アクセント 6 10" xfId="524"/>
    <cellStyle name="60% - アクセント 6 11" xfId="525"/>
    <cellStyle name="60% - アクセント 6 12" xfId="526"/>
    <cellStyle name="60% - アクセント 6 13" xfId="527"/>
    <cellStyle name="60% - アクセント 6 2" xfId="528"/>
    <cellStyle name="60% - アクセント 6 3" xfId="529"/>
    <cellStyle name="60% - アクセント 6 4" xfId="530"/>
    <cellStyle name="60% - アクセント 6 5" xfId="531"/>
    <cellStyle name="60% - アクセント 6 6" xfId="532"/>
    <cellStyle name="60% - アクセント 6 7" xfId="533"/>
    <cellStyle name="60% - アクセント 6 8" xfId="534"/>
    <cellStyle name="60% - アクセント 6 9" xfId="535"/>
    <cellStyle name="Accent1 - 20%" xfId="3516"/>
    <cellStyle name="Accent1 - 40%" xfId="3517"/>
    <cellStyle name="Accent1 - 60%" xfId="3518"/>
    <cellStyle name="Accent1 10" xfId="536"/>
    <cellStyle name="Accent1 11" xfId="537"/>
    <cellStyle name="Accent1 12" xfId="538"/>
    <cellStyle name="Accent1 13" xfId="539"/>
    <cellStyle name="Accent1 14" xfId="3519"/>
    <cellStyle name="Accent1 2" xfId="540"/>
    <cellStyle name="Accent1 2 2" xfId="541"/>
    <cellStyle name="Accent1 2 3" xfId="542"/>
    <cellStyle name="Accent1 2 4" xfId="8496"/>
    <cellStyle name="Accent1 3" xfId="543"/>
    <cellStyle name="Accent1 3 2" xfId="8497"/>
    <cellStyle name="Accent1 4" xfId="544"/>
    <cellStyle name="Accent1 5" xfId="545"/>
    <cellStyle name="Accent1 6" xfId="546"/>
    <cellStyle name="Accent1 7" xfId="547"/>
    <cellStyle name="Accent1 8" xfId="548"/>
    <cellStyle name="Accent1 9" xfId="549"/>
    <cellStyle name="Accent2 - 20%" xfId="3520"/>
    <cellStyle name="Accent2 - 40%" xfId="3521"/>
    <cellStyle name="Accent2 - 60%" xfId="3522"/>
    <cellStyle name="Accent2 10" xfId="550"/>
    <cellStyle name="Accent2 11" xfId="551"/>
    <cellStyle name="Accent2 12" xfId="552"/>
    <cellStyle name="Accent2 13" xfId="553"/>
    <cellStyle name="Accent2 14" xfId="3523"/>
    <cellStyle name="Accent2 2" xfId="554"/>
    <cellStyle name="Accent2 2 2" xfId="555"/>
    <cellStyle name="Accent2 2 3" xfId="556"/>
    <cellStyle name="Accent2 2 4" xfId="8498"/>
    <cellStyle name="Accent2 3" xfId="557"/>
    <cellStyle name="Accent2 3 2" xfId="8499"/>
    <cellStyle name="Accent2 4" xfId="558"/>
    <cellStyle name="Accent2 5" xfId="559"/>
    <cellStyle name="Accent2 6" xfId="560"/>
    <cellStyle name="Accent2 7" xfId="561"/>
    <cellStyle name="Accent2 8" xfId="562"/>
    <cellStyle name="Accent2 9" xfId="563"/>
    <cellStyle name="Accent3 - 20%" xfId="3524"/>
    <cellStyle name="Accent3 - 40%" xfId="3525"/>
    <cellStyle name="Accent3 - 60%" xfId="3526"/>
    <cellStyle name="Accent3 10" xfId="564"/>
    <cellStyle name="Accent3 11" xfId="565"/>
    <cellStyle name="Accent3 12" xfId="566"/>
    <cellStyle name="Accent3 13" xfId="567"/>
    <cellStyle name="Accent3 14" xfId="3527"/>
    <cellStyle name="Accent3 2" xfId="568"/>
    <cellStyle name="Accent3 2 2" xfId="569"/>
    <cellStyle name="Accent3 2 3" xfId="570"/>
    <cellStyle name="Accent3 2 4" xfId="8500"/>
    <cellStyle name="Accent3 3" xfId="571"/>
    <cellStyle name="Accent3 3 2" xfId="8501"/>
    <cellStyle name="Accent3 4" xfId="572"/>
    <cellStyle name="Accent3 5" xfId="573"/>
    <cellStyle name="Accent3 6" xfId="574"/>
    <cellStyle name="Accent3 7" xfId="575"/>
    <cellStyle name="Accent3 8" xfId="576"/>
    <cellStyle name="Accent3 9" xfId="577"/>
    <cellStyle name="Accent4 - 20%" xfId="3528"/>
    <cellStyle name="Accent4 - 40%" xfId="3529"/>
    <cellStyle name="Accent4 - 60%" xfId="3530"/>
    <cellStyle name="Accent4 10" xfId="578"/>
    <cellStyle name="Accent4 11" xfId="579"/>
    <cellStyle name="Accent4 12" xfId="580"/>
    <cellStyle name="Accent4 13" xfId="581"/>
    <cellStyle name="Accent4 14" xfId="3531"/>
    <cellStyle name="Accent4 2" xfId="582"/>
    <cellStyle name="Accent4 2 2" xfId="583"/>
    <cellStyle name="Accent4 2 3" xfId="584"/>
    <cellStyle name="Accent4 2 4" xfId="8502"/>
    <cellStyle name="Accent4 3" xfId="585"/>
    <cellStyle name="Accent4 3 2" xfId="8503"/>
    <cellStyle name="Accent4 4" xfId="586"/>
    <cellStyle name="Accent4 5" xfId="587"/>
    <cellStyle name="Accent4 6" xfId="588"/>
    <cellStyle name="Accent4 7" xfId="589"/>
    <cellStyle name="Accent4 8" xfId="590"/>
    <cellStyle name="Accent4 9" xfId="591"/>
    <cellStyle name="Accent5 - 20%" xfId="3532"/>
    <cellStyle name="Accent5 - 40%" xfId="3533"/>
    <cellStyle name="Accent5 - 60%" xfId="3534"/>
    <cellStyle name="Accent5 10" xfId="592"/>
    <cellStyle name="Accent5 11" xfId="593"/>
    <cellStyle name="Accent5 12" xfId="594"/>
    <cellStyle name="Accent5 13" xfId="595"/>
    <cellStyle name="Accent5 14" xfId="3535"/>
    <cellStyle name="Accent5 2" xfId="596"/>
    <cellStyle name="Accent5 2 2" xfId="597"/>
    <cellStyle name="Accent5 2 3" xfId="598"/>
    <cellStyle name="Accent5 2 4" xfId="8504"/>
    <cellStyle name="Accent5 3" xfId="599"/>
    <cellStyle name="Accent5 3 2" xfId="8505"/>
    <cellStyle name="Accent5 4" xfId="600"/>
    <cellStyle name="Accent5 5" xfId="601"/>
    <cellStyle name="Accent5 6" xfId="602"/>
    <cellStyle name="Accent5 7" xfId="603"/>
    <cellStyle name="Accent5 8" xfId="604"/>
    <cellStyle name="Accent5 9" xfId="605"/>
    <cellStyle name="Accent6 - 20%" xfId="3536"/>
    <cellStyle name="Accent6 - 40%" xfId="3537"/>
    <cellStyle name="Accent6 - 60%" xfId="3538"/>
    <cellStyle name="Accent6 10" xfId="606"/>
    <cellStyle name="Accent6 11" xfId="607"/>
    <cellStyle name="Accent6 12" xfId="608"/>
    <cellStyle name="Accent6 13" xfId="609"/>
    <cellStyle name="Accent6 14" xfId="3539"/>
    <cellStyle name="Accent6 2" xfId="610"/>
    <cellStyle name="Accent6 2 2" xfId="611"/>
    <cellStyle name="Accent6 2 3" xfId="612"/>
    <cellStyle name="Accent6 2 4" xfId="8506"/>
    <cellStyle name="Accent6 3" xfId="613"/>
    <cellStyle name="Accent6 3 2" xfId="8507"/>
    <cellStyle name="Accent6 4" xfId="614"/>
    <cellStyle name="Accent6 5" xfId="615"/>
    <cellStyle name="Accent6 6" xfId="616"/>
    <cellStyle name="Accent6 7" xfId="617"/>
    <cellStyle name="Accent6 8" xfId="618"/>
    <cellStyle name="Accent6 9" xfId="619"/>
    <cellStyle name="ÅëÈ­ [0]_¿ì¹°Åë" xfId="620"/>
    <cellStyle name="AeE­ [0]_INQUIRY ¿?¾÷AßAø " xfId="621"/>
    <cellStyle name="ÅëÈ­ [0]_laroux" xfId="622"/>
    <cellStyle name="ÅëÈ­_¿ì¹°Åë" xfId="623"/>
    <cellStyle name="AeE­_INQUIRY ¿?¾÷AßAø " xfId="624"/>
    <cellStyle name="ÅëÈ­_laroux" xfId="625"/>
    <cellStyle name="ÄÞ¸¶ [0]_¿ì¹°Åë" xfId="626"/>
    <cellStyle name="AÞ¸¶ [0]_INQUIRY ¿?¾÷AßAø " xfId="627"/>
    <cellStyle name="ÄÞ¸¶ [0]_laroux" xfId="628"/>
    <cellStyle name="ÄÞ¸¶_¿ì¹°Åë" xfId="629"/>
    <cellStyle name="AÞ¸¶_INQUIRY ¿?¾÷AßAø " xfId="630"/>
    <cellStyle name="ÄÞ¸¶_laroux" xfId="631"/>
    <cellStyle name="Bad 10" xfId="632"/>
    <cellStyle name="Bad 11" xfId="633"/>
    <cellStyle name="Bad 12" xfId="634"/>
    <cellStyle name="Bad 13" xfId="635"/>
    <cellStyle name="Bad 14" xfId="3540"/>
    <cellStyle name="Bad 2" xfId="636"/>
    <cellStyle name="Bad 2 2" xfId="637"/>
    <cellStyle name="Bad 2 3" xfId="638"/>
    <cellStyle name="Bad 2 4" xfId="8508"/>
    <cellStyle name="Bad 3" xfId="639"/>
    <cellStyle name="Bad 3 2" xfId="8509"/>
    <cellStyle name="Bad 4" xfId="640"/>
    <cellStyle name="Bad 5" xfId="641"/>
    <cellStyle name="Bad 6" xfId="642"/>
    <cellStyle name="Bad 7" xfId="643"/>
    <cellStyle name="Bad 8" xfId="644"/>
    <cellStyle name="Bad 9" xfId="645"/>
    <cellStyle name="Berekening" xfId="3541"/>
    <cellStyle name="Berekening 2" xfId="3542"/>
    <cellStyle name="Berekening 2 2" xfId="3543"/>
    <cellStyle name="Berekening 2 2 2" xfId="8512"/>
    <cellStyle name="Berekening 2 3" xfId="3544"/>
    <cellStyle name="Berekening 2 3 2" xfId="8513"/>
    <cellStyle name="Berekening 2 4" xfId="8511"/>
    <cellStyle name="Berekening 3" xfId="3545"/>
    <cellStyle name="Berekening 3 2" xfId="3546"/>
    <cellStyle name="Berekening 3 2 2" xfId="8515"/>
    <cellStyle name="Berekening 3 3" xfId="8514"/>
    <cellStyle name="Berekening 4" xfId="3547"/>
    <cellStyle name="Berekening 4 2" xfId="8516"/>
    <cellStyle name="Berekening 5" xfId="3548"/>
    <cellStyle name="Berekening 5 2" xfId="8517"/>
    <cellStyle name="Berekening 6" xfId="8510"/>
    <cellStyle name="Body" xfId="646"/>
    <cellStyle name="C?AØ_¿?¾÷CoE² " xfId="647"/>
    <cellStyle name="Ç¥ÁØ_´çÃÊ±¸ÀÔ»ý»ê" xfId="648"/>
    <cellStyle name="C￥AØ_¿μ¾÷CoE² " xfId="649"/>
    <cellStyle name="Ç¥ÁØ_±³°¢¼ö·®" xfId="650"/>
    <cellStyle name="C￥AØ_Sheet1_¿μ¾÷CoE² " xfId="651"/>
    <cellStyle name="Calc Currency (0)" xfId="652"/>
    <cellStyle name="Calc Currency (0) 2" xfId="653"/>
    <cellStyle name="Calc Currency (0) 3" xfId="654"/>
    <cellStyle name="Calc Currency (0) 4" xfId="3549"/>
    <cellStyle name="Calc Currency (0)_Gui Ha" xfId="655"/>
    <cellStyle name="Calc Currency (2)" xfId="3550"/>
    <cellStyle name="Calc Percent (0)" xfId="3551"/>
    <cellStyle name="Calc Percent (1)" xfId="3552"/>
    <cellStyle name="Calc Percent (2)" xfId="3553"/>
    <cellStyle name="Calc Units (0)" xfId="3554"/>
    <cellStyle name="Calc Units (1)" xfId="3555"/>
    <cellStyle name="Calc Units (2)" xfId="3556"/>
    <cellStyle name="Calculation 10" xfId="656"/>
    <cellStyle name="Calculation 10 2" xfId="3557"/>
    <cellStyle name="Calculation 10 2 2" xfId="3558"/>
    <cellStyle name="Calculation 10 2 2 2" xfId="3559"/>
    <cellStyle name="Calculation 10 2 2 2 2" xfId="8521"/>
    <cellStyle name="Calculation 10 2 2 3" xfId="3560"/>
    <cellStyle name="Calculation 10 2 2 3 2" xfId="8522"/>
    <cellStyle name="Calculation 10 2 2 4" xfId="8520"/>
    <cellStyle name="Calculation 10 2 3" xfId="3561"/>
    <cellStyle name="Calculation 10 2 3 2" xfId="3562"/>
    <cellStyle name="Calculation 10 2 3 2 2" xfId="8524"/>
    <cellStyle name="Calculation 10 2 3 3" xfId="8523"/>
    <cellStyle name="Calculation 10 2 4" xfId="3563"/>
    <cellStyle name="Calculation 10 2 4 2" xfId="8525"/>
    <cellStyle name="Calculation 10 2 5" xfId="3564"/>
    <cellStyle name="Calculation 10 2 5 2" xfId="8526"/>
    <cellStyle name="Calculation 10 2 6" xfId="8519"/>
    <cellStyle name="Calculation 10 3" xfId="3565"/>
    <cellStyle name="Calculation 10 3 2" xfId="3566"/>
    <cellStyle name="Calculation 10 3 2 2" xfId="3567"/>
    <cellStyle name="Calculation 10 3 2 2 2" xfId="8529"/>
    <cellStyle name="Calculation 10 3 2 3" xfId="3568"/>
    <cellStyle name="Calculation 10 3 2 3 2" xfId="8530"/>
    <cellStyle name="Calculation 10 3 2 4" xfId="8528"/>
    <cellStyle name="Calculation 10 3 3" xfId="3569"/>
    <cellStyle name="Calculation 10 3 3 2" xfId="3570"/>
    <cellStyle name="Calculation 10 3 3 2 2" xfId="8532"/>
    <cellStyle name="Calculation 10 3 3 3" xfId="8531"/>
    <cellStyle name="Calculation 10 3 4" xfId="3571"/>
    <cellStyle name="Calculation 10 3 4 2" xfId="8533"/>
    <cellStyle name="Calculation 10 3 5" xfId="3572"/>
    <cellStyle name="Calculation 10 3 5 2" xfId="8534"/>
    <cellStyle name="Calculation 10 3 6" xfId="8527"/>
    <cellStyle name="Calculation 10 4" xfId="3573"/>
    <cellStyle name="Calculation 10 4 2" xfId="3574"/>
    <cellStyle name="Calculation 10 4 2 2" xfId="8536"/>
    <cellStyle name="Calculation 10 4 3" xfId="3575"/>
    <cellStyle name="Calculation 10 4 3 2" xfId="8537"/>
    <cellStyle name="Calculation 10 4 4" xfId="8535"/>
    <cellStyle name="Calculation 10 5" xfId="3576"/>
    <cellStyle name="Calculation 10 5 2" xfId="3577"/>
    <cellStyle name="Calculation 10 5 2 2" xfId="8539"/>
    <cellStyle name="Calculation 10 5 3" xfId="8538"/>
    <cellStyle name="Calculation 10 6" xfId="3578"/>
    <cellStyle name="Calculation 10 6 2" xfId="8540"/>
    <cellStyle name="Calculation 10 7" xfId="3579"/>
    <cellStyle name="Calculation 10 7 2" xfId="8541"/>
    <cellStyle name="Calculation 10 8" xfId="8518"/>
    <cellStyle name="Calculation 11" xfId="657"/>
    <cellStyle name="Calculation 11 2" xfId="3580"/>
    <cellStyle name="Calculation 11 2 2" xfId="3581"/>
    <cellStyle name="Calculation 11 2 2 2" xfId="3582"/>
    <cellStyle name="Calculation 11 2 2 2 2" xfId="8545"/>
    <cellStyle name="Calculation 11 2 2 3" xfId="3583"/>
    <cellStyle name="Calculation 11 2 2 3 2" xfId="8546"/>
    <cellStyle name="Calculation 11 2 2 4" xfId="8544"/>
    <cellStyle name="Calculation 11 2 3" xfId="3584"/>
    <cellStyle name="Calculation 11 2 3 2" xfId="3585"/>
    <cellStyle name="Calculation 11 2 3 2 2" xfId="8548"/>
    <cellStyle name="Calculation 11 2 3 3" xfId="8547"/>
    <cellStyle name="Calculation 11 2 4" xfId="3586"/>
    <cellStyle name="Calculation 11 2 4 2" xfId="8549"/>
    <cellStyle name="Calculation 11 2 5" xfId="3587"/>
    <cellStyle name="Calculation 11 2 5 2" xfId="8550"/>
    <cellStyle name="Calculation 11 2 6" xfId="8543"/>
    <cellStyle name="Calculation 11 3" xfId="3588"/>
    <cellStyle name="Calculation 11 3 2" xfId="3589"/>
    <cellStyle name="Calculation 11 3 2 2" xfId="3590"/>
    <cellStyle name="Calculation 11 3 2 2 2" xfId="8553"/>
    <cellStyle name="Calculation 11 3 2 3" xfId="3591"/>
    <cellStyle name="Calculation 11 3 2 3 2" xfId="8554"/>
    <cellStyle name="Calculation 11 3 2 4" xfId="8552"/>
    <cellStyle name="Calculation 11 3 3" xfId="3592"/>
    <cellStyle name="Calculation 11 3 3 2" xfId="3593"/>
    <cellStyle name="Calculation 11 3 3 2 2" xfId="8556"/>
    <cellStyle name="Calculation 11 3 3 3" xfId="8555"/>
    <cellStyle name="Calculation 11 3 4" xfId="3594"/>
    <cellStyle name="Calculation 11 3 4 2" xfId="8557"/>
    <cellStyle name="Calculation 11 3 5" xfId="3595"/>
    <cellStyle name="Calculation 11 3 5 2" xfId="8558"/>
    <cellStyle name="Calculation 11 3 6" xfId="8551"/>
    <cellStyle name="Calculation 11 4" xfId="3596"/>
    <cellStyle name="Calculation 11 4 2" xfId="3597"/>
    <cellStyle name="Calculation 11 4 2 2" xfId="8560"/>
    <cellStyle name="Calculation 11 4 3" xfId="3598"/>
    <cellStyle name="Calculation 11 4 3 2" xfId="8561"/>
    <cellStyle name="Calculation 11 4 4" xfId="8559"/>
    <cellStyle name="Calculation 11 5" xfId="3599"/>
    <cellStyle name="Calculation 11 5 2" xfId="3600"/>
    <cellStyle name="Calculation 11 5 2 2" xfId="8563"/>
    <cellStyle name="Calculation 11 5 3" xfId="8562"/>
    <cellStyle name="Calculation 11 6" xfId="3601"/>
    <cellStyle name="Calculation 11 6 2" xfId="8564"/>
    <cellStyle name="Calculation 11 7" xfId="3602"/>
    <cellStyle name="Calculation 11 7 2" xfId="8565"/>
    <cellStyle name="Calculation 11 8" xfId="8542"/>
    <cellStyle name="Calculation 12" xfId="658"/>
    <cellStyle name="Calculation 12 2" xfId="3603"/>
    <cellStyle name="Calculation 12 2 2" xfId="3604"/>
    <cellStyle name="Calculation 12 2 2 2" xfId="3605"/>
    <cellStyle name="Calculation 12 2 2 2 2" xfId="8569"/>
    <cellStyle name="Calculation 12 2 2 3" xfId="3606"/>
    <cellStyle name="Calculation 12 2 2 3 2" xfId="8570"/>
    <cellStyle name="Calculation 12 2 2 4" xfId="8568"/>
    <cellStyle name="Calculation 12 2 3" xfId="3607"/>
    <cellStyle name="Calculation 12 2 3 2" xfId="3608"/>
    <cellStyle name="Calculation 12 2 3 2 2" xfId="8572"/>
    <cellStyle name="Calculation 12 2 3 3" xfId="8571"/>
    <cellStyle name="Calculation 12 2 4" xfId="3609"/>
    <cellStyle name="Calculation 12 2 4 2" xfId="8573"/>
    <cellStyle name="Calculation 12 2 5" xfId="3610"/>
    <cellStyle name="Calculation 12 2 5 2" xfId="8574"/>
    <cellStyle name="Calculation 12 2 6" xfId="8567"/>
    <cellStyle name="Calculation 12 3" xfId="3611"/>
    <cellStyle name="Calculation 12 3 2" xfId="3612"/>
    <cellStyle name="Calculation 12 3 2 2" xfId="3613"/>
    <cellStyle name="Calculation 12 3 2 2 2" xfId="8577"/>
    <cellStyle name="Calculation 12 3 2 3" xfId="3614"/>
    <cellStyle name="Calculation 12 3 2 3 2" xfId="8578"/>
    <cellStyle name="Calculation 12 3 2 4" xfId="8576"/>
    <cellStyle name="Calculation 12 3 3" xfId="3615"/>
    <cellStyle name="Calculation 12 3 3 2" xfId="3616"/>
    <cellStyle name="Calculation 12 3 3 2 2" xfId="8580"/>
    <cellStyle name="Calculation 12 3 3 3" xfId="8579"/>
    <cellStyle name="Calculation 12 3 4" xfId="3617"/>
    <cellStyle name="Calculation 12 3 4 2" xfId="8581"/>
    <cellStyle name="Calculation 12 3 5" xfId="3618"/>
    <cellStyle name="Calculation 12 3 5 2" xfId="8582"/>
    <cellStyle name="Calculation 12 3 6" xfId="8575"/>
    <cellStyle name="Calculation 12 4" xfId="3619"/>
    <cellStyle name="Calculation 12 4 2" xfId="3620"/>
    <cellStyle name="Calculation 12 4 2 2" xfId="8584"/>
    <cellStyle name="Calculation 12 4 3" xfId="3621"/>
    <cellStyle name="Calculation 12 4 3 2" xfId="8585"/>
    <cellStyle name="Calculation 12 4 4" xfId="8583"/>
    <cellStyle name="Calculation 12 5" xfId="3622"/>
    <cellStyle name="Calculation 12 5 2" xfId="3623"/>
    <cellStyle name="Calculation 12 5 2 2" xfId="8587"/>
    <cellStyle name="Calculation 12 5 3" xfId="8586"/>
    <cellStyle name="Calculation 12 6" xfId="3624"/>
    <cellStyle name="Calculation 12 6 2" xfId="8588"/>
    <cellStyle name="Calculation 12 7" xfId="3625"/>
    <cellStyle name="Calculation 12 7 2" xfId="8589"/>
    <cellStyle name="Calculation 12 8" xfId="8566"/>
    <cellStyle name="Calculation 13" xfId="659"/>
    <cellStyle name="Calculation 13 2" xfId="3626"/>
    <cellStyle name="Calculation 13 2 2" xfId="3627"/>
    <cellStyle name="Calculation 13 2 2 2" xfId="3628"/>
    <cellStyle name="Calculation 13 2 2 2 2" xfId="8593"/>
    <cellStyle name="Calculation 13 2 2 3" xfId="3629"/>
    <cellStyle name="Calculation 13 2 2 3 2" xfId="8594"/>
    <cellStyle name="Calculation 13 2 2 4" xfId="8592"/>
    <cellStyle name="Calculation 13 2 3" xfId="3630"/>
    <cellStyle name="Calculation 13 2 3 2" xfId="3631"/>
    <cellStyle name="Calculation 13 2 3 2 2" xfId="8596"/>
    <cellStyle name="Calculation 13 2 3 3" xfId="8595"/>
    <cellStyle name="Calculation 13 2 4" xfId="3632"/>
    <cellStyle name="Calculation 13 2 4 2" xfId="8597"/>
    <cellStyle name="Calculation 13 2 5" xfId="3633"/>
    <cellStyle name="Calculation 13 2 5 2" xfId="8598"/>
    <cellStyle name="Calculation 13 2 6" xfId="8591"/>
    <cellStyle name="Calculation 13 3" xfId="3634"/>
    <cellStyle name="Calculation 13 3 2" xfId="3635"/>
    <cellStyle name="Calculation 13 3 2 2" xfId="3636"/>
    <cellStyle name="Calculation 13 3 2 2 2" xfId="8601"/>
    <cellStyle name="Calculation 13 3 2 3" xfId="3637"/>
    <cellStyle name="Calculation 13 3 2 3 2" xfId="8602"/>
    <cellStyle name="Calculation 13 3 2 4" xfId="8600"/>
    <cellStyle name="Calculation 13 3 3" xfId="3638"/>
    <cellStyle name="Calculation 13 3 3 2" xfId="3639"/>
    <cellStyle name="Calculation 13 3 3 2 2" xfId="8604"/>
    <cellStyle name="Calculation 13 3 3 3" xfId="8603"/>
    <cellStyle name="Calculation 13 3 4" xfId="3640"/>
    <cellStyle name="Calculation 13 3 4 2" xfId="8605"/>
    <cellStyle name="Calculation 13 3 5" xfId="3641"/>
    <cellStyle name="Calculation 13 3 5 2" xfId="8606"/>
    <cellStyle name="Calculation 13 3 6" xfId="8599"/>
    <cellStyle name="Calculation 13 4" xfId="3642"/>
    <cellStyle name="Calculation 13 4 2" xfId="3643"/>
    <cellStyle name="Calculation 13 4 2 2" xfId="8608"/>
    <cellStyle name="Calculation 13 4 3" xfId="3644"/>
    <cellStyle name="Calculation 13 4 3 2" xfId="8609"/>
    <cellStyle name="Calculation 13 4 4" xfId="8607"/>
    <cellStyle name="Calculation 13 5" xfId="3645"/>
    <cellStyle name="Calculation 13 5 2" xfId="3646"/>
    <cellStyle name="Calculation 13 5 2 2" xfId="8611"/>
    <cellStyle name="Calculation 13 5 3" xfId="8610"/>
    <cellStyle name="Calculation 13 6" xfId="3647"/>
    <cellStyle name="Calculation 13 6 2" xfId="8612"/>
    <cellStyle name="Calculation 13 7" xfId="3648"/>
    <cellStyle name="Calculation 13 7 2" xfId="8613"/>
    <cellStyle name="Calculation 13 8" xfId="8590"/>
    <cellStyle name="Calculation 14" xfId="3649"/>
    <cellStyle name="Calculation 14 2" xfId="3650"/>
    <cellStyle name="Calculation 14 2 2" xfId="3651"/>
    <cellStyle name="Calculation 14 2 2 2" xfId="8616"/>
    <cellStyle name="Calculation 14 2 3" xfId="3652"/>
    <cellStyle name="Calculation 14 2 3 2" xfId="8617"/>
    <cellStyle name="Calculation 14 2 4" xfId="8615"/>
    <cellStyle name="Calculation 14 3" xfId="3653"/>
    <cellStyle name="Calculation 14 3 2" xfId="3654"/>
    <cellStyle name="Calculation 14 3 2 2" xfId="8619"/>
    <cellStyle name="Calculation 14 3 3" xfId="8618"/>
    <cellStyle name="Calculation 14 4" xfId="3655"/>
    <cellStyle name="Calculation 14 4 2" xfId="8620"/>
    <cellStyle name="Calculation 14 5" xfId="3656"/>
    <cellStyle name="Calculation 14 5 2" xfId="8621"/>
    <cellStyle name="Calculation 14 6" xfId="8614"/>
    <cellStyle name="Calculation 2" xfId="660"/>
    <cellStyle name="Calculation 2 10" xfId="8623"/>
    <cellStyle name="Calculation 2 11" xfId="8622"/>
    <cellStyle name="Calculation 2 2" xfId="661"/>
    <cellStyle name="Calculation 2 2 2" xfId="3657"/>
    <cellStyle name="Calculation 2 2 2 2" xfId="3658"/>
    <cellStyle name="Calculation 2 2 2 2 2" xfId="3659"/>
    <cellStyle name="Calculation 2 2 2 2 2 2" xfId="8627"/>
    <cellStyle name="Calculation 2 2 2 2 3" xfId="3660"/>
    <cellStyle name="Calculation 2 2 2 2 3 2" xfId="8628"/>
    <cellStyle name="Calculation 2 2 2 2 4" xfId="8626"/>
    <cellStyle name="Calculation 2 2 2 3" xfId="3661"/>
    <cellStyle name="Calculation 2 2 2 3 2" xfId="3662"/>
    <cellStyle name="Calculation 2 2 2 3 2 2" xfId="8630"/>
    <cellStyle name="Calculation 2 2 2 3 3" xfId="8629"/>
    <cellStyle name="Calculation 2 2 2 4" xfId="3663"/>
    <cellStyle name="Calculation 2 2 2 4 2" xfId="8631"/>
    <cellStyle name="Calculation 2 2 2 5" xfId="3664"/>
    <cellStyle name="Calculation 2 2 2 5 2" xfId="8632"/>
    <cellStyle name="Calculation 2 2 2 6" xfId="8625"/>
    <cellStyle name="Calculation 2 2 3" xfId="3665"/>
    <cellStyle name="Calculation 2 2 3 2" xfId="3666"/>
    <cellStyle name="Calculation 2 2 3 2 2" xfId="3667"/>
    <cellStyle name="Calculation 2 2 3 2 2 2" xfId="8635"/>
    <cellStyle name="Calculation 2 2 3 2 3" xfId="8634"/>
    <cellStyle name="Calculation 2 2 3 3" xfId="3668"/>
    <cellStyle name="Calculation 2 2 3 3 2" xfId="3669"/>
    <cellStyle name="Calculation 2 2 3 3 2 2" xfId="8637"/>
    <cellStyle name="Calculation 2 2 3 3 3" xfId="8636"/>
    <cellStyle name="Calculation 2 2 3 4" xfId="3670"/>
    <cellStyle name="Calculation 2 2 3 4 2" xfId="8638"/>
    <cellStyle name="Calculation 2 2 3 5" xfId="3671"/>
    <cellStyle name="Calculation 2 2 3 5 2" xfId="8639"/>
    <cellStyle name="Calculation 2 2 3 6" xfId="8633"/>
    <cellStyle name="Calculation 2 2 4" xfId="3672"/>
    <cellStyle name="Calculation 2 2 4 2" xfId="3673"/>
    <cellStyle name="Calculation 2 2 4 2 2" xfId="8641"/>
    <cellStyle name="Calculation 2 2 4 3" xfId="8640"/>
    <cellStyle name="Calculation 2 2 5" xfId="3674"/>
    <cellStyle name="Calculation 2 2 5 2" xfId="3675"/>
    <cellStyle name="Calculation 2 2 5 2 2" xfId="8643"/>
    <cellStyle name="Calculation 2 2 5 3" xfId="8642"/>
    <cellStyle name="Calculation 2 2 6" xfId="3676"/>
    <cellStyle name="Calculation 2 2 6 2" xfId="8644"/>
    <cellStyle name="Calculation 2 2 7" xfId="3677"/>
    <cellStyle name="Calculation 2 2 7 2" xfId="8645"/>
    <cellStyle name="Calculation 2 2 8" xfId="8624"/>
    <cellStyle name="Calculation 2 3" xfId="662"/>
    <cellStyle name="Calculation 2 3 2" xfId="3678"/>
    <cellStyle name="Calculation 2 3 2 2" xfId="3679"/>
    <cellStyle name="Calculation 2 3 2 2 2" xfId="3680"/>
    <cellStyle name="Calculation 2 3 2 2 2 2" xfId="8649"/>
    <cellStyle name="Calculation 2 3 2 2 3" xfId="3681"/>
    <cellStyle name="Calculation 2 3 2 2 3 2" xfId="8650"/>
    <cellStyle name="Calculation 2 3 2 2 4" xfId="8648"/>
    <cellStyle name="Calculation 2 3 2 3" xfId="3682"/>
    <cellStyle name="Calculation 2 3 2 3 2" xfId="3683"/>
    <cellStyle name="Calculation 2 3 2 3 2 2" xfId="8652"/>
    <cellStyle name="Calculation 2 3 2 3 3" xfId="8651"/>
    <cellStyle name="Calculation 2 3 2 4" xfId="3684"/>
    <cellStyle name="Calculation 2 3 2 4 2" xfId="8653"/>
    <cellStyle name="Calculation 2 3 2 5" xfId="3685"/>
    <cellStyle name="Calculation 2 3 2 5 2" xfId="8654"/>
    <cellStyle name="Calculation 2 3 2 6" xfId="8647"/>
    <cellStyle name="Calculation 2 3 3" xfId="3686"/>
    <cellStyle name="Calculation 2 3 3 2" xfId="3687"/>
    <cellStyle name="Calculation 2 3 3 2 2" xfId="3688"/>
    <cellStyle name="Calculation 2 3 3 2 2 2" xfId="8657"/>
    <cellStyle name="Calculation 2 3 3 2 3" xfId="8656"/>
    <cellStyle name="Calculation 2 3 3 3" xfId="3689"/>
    <cellStyle name="Calculation 2 3 3 3 2" xfId="3690"/>
    <cellStyle name="Calculation 2 3 3 3 2 2" xfId="8659"/>
    <cellStyle name="Calculation 2 3 3 3 3" xfId="8658"/>
    <cellStyle name="Calculation 2 3 3 4" xfId="3691"/>
    <cellStyle name="Calculation 2 3 3 4 2" xfId="8660"/>
    <cellStyle name="Calculation 2 3 3 5" xfId="3692"/>
    <cellStyle name="Calculation 2 3 3 5 2" xfId="8661"/>
    <cellStyle name="Calculation 2 3 3 6" xfId="8655"/>
    <cellStyle name="Calculation 2 3 4" xfId="3693"/>
    <cellStyle name="Calculation 2 3 4 2" xfId="3694"/>
    <cellStyle name="Calculation 2 3 4 2 2" xfId="8663"/>
    <cellStyle name="Calculation 2 3 4 3" xfId="8662"/>
    <cellStyle name="Calculation 2 3 5" xfId="3695"/>
    <cellStyle name="Calculation 2 3 5 2" xfId="3696"/>
    <cellStyle name="Calculation 2 3 5 2 2" xfId="8665"/>
    <cellStyle name="Calculation 2 3 5 3" xfId="8664"/>
    <cellStyle name="Calculation 2 3 6" xfId="3697"/>
    <cellStyle name="Calculation 2 3 6 2" xfId="8666"/>
    <cellStyle name="Calculation 2 3 7" xfId="3698"/>
    <cellStyle name="Calculation 2 3 7 2" xfId="8667"/>
    <cellStyle name="Calculation 2 3 8" xfId="8646"/>
    <cellStyle name="Calculation 2 4" xfId="3699"/>
    <cellStyle name="Calculation 2 4 2" xfId="3700"/>
    <cellStyle name="Calculation 2 4 2 2" xfId="3701"/>
    <cellStyle name="Calculation 2 4 2 2 2" xfId="8670"/>
    <cellStyle name="Calculation 2 4 2 3" xfId="3702"/>
    <cellStyle name="Calculation 2 4 2 3 2" xfId="8671"/>
    <cellStyle name="Calculation 2 4 2 4" xfId="8669"/>
    <cellStyle name="Calculation 2 4 3" xfId="3703"/>
    <cellStyle name="Calculation 2 4 3 2" xfId="3704"/>
    <cellStyle name="Calculation 2 4 3 2 2" xfId="8673"/>
    <cellStyle name="Calculation 2 4 3 3" xfId="8672"/>
    <cellStyle name="Calculation 2 4 4" xfId="3705"/>
    <cellStyle name="Calculation 2 4 4 2" xfId="8674"/>
    <cellStyle name="Calculation 2 4 5" xfId="3706"/>
    <cellStyle name="Calculation 2 4 5 2" xfId="8675"/>
    <cellStyle name="Calculation 2 4 6" xfId="8668"/>
    <cellStyle name="Calculation 2 5" xfId="3707"/>
    <cellStyle name="Calculation 2 5 2" xfId="3708"/>
    <cellStyle name="Calculation 2 5 2 2" xfId="3709"/>
    <cellStyle name="Calculation 2 5 2 2 2" xfId="8678"/>
    <cellStyle name="Calculation 2 5 2 3" xfId="3710"/>
    <cellStyle name="Calculation 2 5 2 3 2" xfId="8679"/>
    <cellStyle name="Calculation 2 5 2 4" xfId="8677"/>
    <cellStyle name="Calculation 2 5 3" xfId="3711"/>
    <cellStyle name="Calculation 2 5 3 2" xfId="3712"/>
    <cellStyle name="Calculation 2 5 3 2 2" xfId="8681"/>
    <cellStyle name="Calculation 2 5 3 3" xfId="8680"/>
    <cellStyle name="Calculation 2 5 4" xfId="3713"/>
    <cellStyle name="Calculation 2 5 4 2" xfId="8682"/>
    <cellStyle name="Calculation 2 5 5" xfId="3714"/>
    <cellStyle name="Calculation 2 5 5 2" xfId="8683"/>
    <cellStyle name="Calculation 2 5 6" xfId="8676"/>
    <cellStyle name="Calculation 2 6" xfId="3715"/>
    <cellStyle name="Calculation 2 6 2" xfId="3716"/>
    <cellStyle name="Calculation 2 6 2 2" xfId="8685"/>
    <cellStyle name="Calculation 2 6 3" xfId="3717"/>
    <cellStyle name="Calculation 2 6 3 2" xfId="8686"/>
    <cellStyle name="Calculation 2 6 4" xfId="8684"/>
    <cellStyle name="Calculation 2 7" xfId="3718"/>
    <cellStyle name="Calculation 2 7 2" xfId="3719"/>
    <cellStyle name="Calculation 2 7 2 2" xfId="8688"/>
    <cellStyle name="Calculation 2 7 3" xfId="8687"/>
    <cellStyle name="Calculation 2 8" xfId="3720"/>
    <cellStyle name="Calculation 2 8 2" xfId="8689"/>
    <cellStyle name="Calculation 2 9" xfId="3721"/>
    <cellStyle name="Calculation 2 9 2" xfId="8690"/>
    <cellStyle name="Calculation 3" xfId="663"/>
    <cellStyle name="Calculation 3 2" xfId="3722"/>
    <cellStyle name="Calculation 3 2 2" xfId="3723"/>
    <cellStyle name="Calculation 3 2 2 2" xfId="3724"/>
    <cellStyle name="Calculation 3 2 2 2 2" xfId="8694"/>
    <cellStyle name="Calculation 3 2 2 3" xfId="3725"/>
    <cellStyle name="Calculation 3 2 2 3 2" xfId="8695"/>
    <cellStyle name="Calculation 3 2 2 4" xfId="8693"/>
    <cellStyle name="Calculation 3 2 3" xfId="3726"/>
    <cellStyle name="Calculation 3 2 3 2" xfId="3727"/>
    <cellStyle name="Calculation 3 2 3 2 2" xfId="8697"/>
    <cellStyle name="Calculation 3 2 3 3" xfId="8696"/>
    <cellStyle name="Calculation 3 2 4" xfId="3728"/>
    <cellStyle name="Calculation 3 2 4 2" xfId="8698"/>
    <cellStyle name="Calculation 3 2 5" xfId="3729"/>
    <cellStyle name="Calculation 3 2 5 2" xfId="8699"/>
    <cellStyle name="Calculation 3 2 6" xfId="8692"/>
    <cellStyle name="Calculation 3 3" xfId="3730"/>
    <cellStyle name="Calculation 3 3 2" xfId="3731"/>
    <cellStyle name="Calculation 3 3 2 2" xfId="3732"/>
    <cellStyle name="Calculation 3 3 2 2 2" xfId="8702"/>
    <cellStyle name="Calculation 3 3 2 3" xfId="3733"/>
    <cellStyle name="Calculation 3 3 2 3 2" xfId="8703"/>
    <cellStyle name="Calculation 3 3 2 4" xfId="8701"/>
    <cellStyle name="Calculation 3 3 3" xfId="3734"/>
    <cellStyle name="Calculation 3 3 3 2" xfId="3735"/>
    <cellStyle name="Calculation 3 3 3 2 2" xfId="8705"/>
    <cellStyle name="Calculation 3 3 3 3" xfId="8704"/>
    <cellStyle name="Calculation 3 3 4" xfId="3736"/>
    <cellStyle name="Calculation 3 3 4 2" xfId="8706"/>
    <cellStyle name="Calculation 3 3 5" xfId="3737"/>
    <cellStyle name="Calculation 3 3 5 2" xfId="8707"/>
    <cellStyle name="Calculation 3 3 6" xfId="8700"/>
    <cellStyle name="Calculation 3 4" xfId="3738"/>
    <cellStyle name="Calculation 3 4 2" xfId="3739"/>
    <cellStyle name="Calculation 3 4 2 2" xfId="8709"/>
    <cellStyle name="Calculation 3 4 3" xfId="3740"/>
    <cellStyle name="Calculation 3 4 3 2" xfId="8710"/>
    <cellStyle name="Calculation 3 4 4" xfId="8708"/>
    <cellStyle name="Calculation 3 5" xfId="3741"/>
    <cellStyle name="Calculation 3 5 2" xfId="3742"/>
    <cellStyle name="Calculation 3 5 2 2" xfId="8712"/>
    <cellStyle name="Calculation 3 5 3" xfId="8711"/>
    <cellStyle name="Calculation 3 6" xfId="3743"/>
    <cellStyle name="Calculation 3 6 2" xfId="8713"/>
    <cellStyle name="Calculation 3 7" xfId="3744"/>
    <cellStyle name="Calculation 3 7 2" xfId="8714"/>
    <cellStyle name="Calculation 3 8" xfId="8715"/>
    <cellStyle name="Calculation 3 9" xfId="8691"/>
    <cellStyle name="Calculation 4" xfId="664"/>
    <cellStyle name="Calculation 4 2" xfId="3745"/>
    <cellStyle name="Calculation 4 2 2" xfId="3746"/>
    <cellStyle name="Calculation 4 2 2 2" xfId="3747"/>
    <cellStyle name="Calculation 4 2 2 2 2" xfId="8719"/>
    <cellStyle name="Calculation 4 2 2 3" xfId="3748"/>
    <cellStyle name="Calculation 4 2 2 3 2" xfId="8720"/>
    <cellStyle name="Calculation 4 2 2 4" xfId="8718"/>
    <cellStyle name="Calculation 4 2 3" xfId="3749"/>
    <cellStyle name="Calculation 4 2 3 2" xfId="3750"/>
    <cellStyle name="Calculation 4 2 3 2 2" xfId="8722"/>
    <cellStyle name="Calculation 4 2 3 3" xfId="8721"/>
    <cellStyle name="Calculation 4 2 4" xfId="3751"/>
    <cellStyle name="Calculation 4 2 4 2" xfId="8723"/>
    <cellStyle name="Calculation 4 2 5" xfId="3752"/>
    <cellStyle name="Calculation 4 2 5 2" xfId="8724"/>
    <cellStyle name="Calculation 4 2 6" xfId="8717"/>
    <cellStyle name="Calculation 4 3" xfId="3753"/>
    <cellStyle name="Calculation 4 3 2" xfId="3754"/>
    <cellStyle name="Calculation 4 3 2 2" xfId="3755"/>
    <cellStyle name="Calculation 4 3 2 2 2" xfId="8727"/>
    <cellStyle name="Calculation 4 3 2 3" xfId="3756"/>
    <cellStyle name="Calculation 4 3 2 3 2" xfId="8728"/>
    <cellStyle name="Calculation 4 3 2 4" xfId="8726"/>
    <cellStyle name="Calculation 4 3 3" xfId="3757"/>
    <cellStyle name="Calculation 4 3 3 2" xfId="3758"/>
    <cellStyle name="Calculation 4 3 3 2 2" xfId="8730"/>
    <cellStyle name="Calculation 4 3 3 3" xfId="8729"/>
    <cellStyle name="Calculation 4 3 4" xfId="3759"/>
    <cellStyle name="Calculation 4 3 4 2" xfId="8731"/>
    <cellStyle name="Calculation 4 3 5" xfId="3760"/>
    <cellStyle name="Calculation 4 3 5 2" xfId="8732"/>
    <cellStyle name="Calculation 4 3 6" xfId="8725"/>
    <cellStyle name="Calculation 4 4" xfId="3761"/>
    <cellStyle name="Calculation 4 4 2" xfId="3762"/>
    <cellStyle name="Calculation 4 4 2 2" xfId="8734"/>
    <cellStyle name="Calculation 4 4 3" xfId="3763"/>
    <cellStyle name="Calculation 4 4 3 2" xfId="8735"/>
    <cellStyle name="Calculation 4 4 4" xfId="8733"/>
    <cellStyle name="Calculation 4 5" xfId="3764"/>
    <cellStyle name="Calculation 4 5 2" xfId="3765"/>
    <cellStyle name="Calculation 4 5 2 2" xfId="8737"/>
    <cellStyle name="Calculation 4 5 3" xfId="8736"/>
    <cellStyle name="Calculation 4 6" xfId="3766"/>
    <cellStyle name="Calculation 4 6 2" xfId="8738"/>
    <cellStyle name="Calculation 4 7" xfId="3767"/>
    <cellStyle name="Calculation 4 7 2" xfId="8739"/>
    <cellStyle name="Calculation 4 8" xfId="8716"/>
    <cellStyle name="Calculation 5" xfId="665"/>
    <cellStyle name="Calculation 5 2" xfId="3768"/>
    <cellStyle name="Calculation 5 2 2" xfId="3769"/>
    <cellStyle name="Calculation 5 2 2 2" xfId="3770"/>
    <cellStyle name="Calculation 5 2 2 2 2" xfId="8743"/>
    <cellStyle name="Calculation 5 2 2 3" xfId="3771"/>
    <cellStyle name="Calculation 5 2 2 3 2" xfId="8744"/>
    <cellStyle name="Calculation 5 2 2 4" xfId="8742"/>
    <cellStyle name="Calculation 5 2 3" xfId="3772"/>
    <cellStyle name="Calculation 5 2 3 2" xfId="3773"/>
    <cellStyle name="Calculation 5 2 3 2 2" xfId="8746"/>
    <cellStyle name="Calculation 5 2 3 3" xfId="8745"/>
    <cellStyle name="Calculation 5 2 4" xfId="3774"/>
    <cellStyle name="Calculation 5 2 4 2" xfId="8747"/>
    <cellStyle name="Calculation 5 2 5" xfId="3775"/>
    <cellStyle name="Calculation 5 2 5 2" xfId="8748"/>
    <cellStyle name="Calculation 5 2 6" xfId="8741"/>
    <cellStyle name="Calculation 5 3" xfId="3776"/>
    <cellStyle name="Calculation 5 3 2" xfId="3777"/>
    <cellStyle name="Calculation 5 3 2 2" xfId="3778"/>
    <cellStyle name="Calculation 5 3 2 2 2" xfId="8751"/>
    <cellStyle name="Calculation 5 3 2 3" xfId="3779"/>
    <cellStyle name="Calculation 5 3 2 3 2" xfId="8752"/>
    <cellStyle name="Calculation 5 3 2 4" xfId="8750"/>
    <cellStyle name="Calculation 5 3 3" xfId="3780"/>
    <cellStyle name="Calculation 5 3 3 2" xfId="3781"/>
    <cellStyle name="Calculation 5 3 3 2 2" xfId="8754"/>
    <cellStyle name="Calculation 5 3 3 3" xfId="8753"/>
    <cellStyle name="Calculation 5 3 4" xfId="3782"/>
    <cellStyle name="Calculation 5 3 4 2" xfId="8755"/>
    <cellStyle name="Calculation 5 3 5" xfId="3783"/>
    <cellStyle name="Calculation 5 3 5 2" xfId="8756"/>
    <cellStyle name="Calculation 5 3 6" xfId="8749"/>
    <cellStyle name="Calculation 5 4" xfId="3784"/>
    <cellStyle name="Calculation 5 4 2" xfId="3785"/>
    <cellStyle name="Calculation 5 4 2 2" xfId="8758"/>
    <cellStyle name="Calculation 5 4 3" xfId="3786"/>
    <cellStyle name="Calculation 5 4 3 2" xfId="8759"/>
    <cellStyle name="Calculation 5 4 4" xfId="8757"/>
    <cellStyle name="Calculation 5 5" xfId="3787"/>
    <cellStyle name="Calculation 5 5 2" xfId="3788"/>
    <cellStyle name="Calculation 5 5 2 2" xfId="8761"/>
    <cellStyle name="Calculation 5 5 3" xfId="8760"/>
    <cellStyle name="Calculation 5 6" xfId="3789"/>
    <cellStyle name="Calculation 5 6 2" xfId="8762"/>
    <cellStyle name="Calculation 5 7" xfId="3790"/>
    <cellStyle name="Calculation 5 7 2" xfId="8763"/>
    <cellStyle name="Calculation 5 8" xfId="8740"/>
    <cellStyle name="Calculation 6" xfId="666"/>
    <cellStyle name="Calculation 6 2" xfId="3791"/>
    <cellStyle name="Calculation 6 2 2" xfId="3792"/>
    <cellStyle name="Calculation 6 2 2 2" xfId="3793"/>
    <cellStyle name="Calculation 6 2 2 2 2" xfId="8767"/>
    <cellStyle name="Calculation 6 2 2 3" xfId="3794"/>
    <cellStyle name="Calculation 6 2 2 3 2" xfId="8768"/>
    <cellStyle name="Calculation 6 2 2 4" xfId="8766"/>
    <cellStyle name="Calculation 6 2 3" xfId="3795"/>
    <cellStyle name="Calculation 6 2 3 2" xfId="3796"/>
    <cellStyle name="Calculation 6 2 3 2 2" xfId="8770"/>
    <cellStyle name="Calculation 6 2 3 3" xfId="8769"/>
    <cellStyle name="Calculation 6 2 4" xfId="3797"/>
    <cellStyle name="Calculation 6 2 4 2" xfId="8771"/>
    <cellStyle name="Calculation 6 2 5" xfId="3798"/>
    <cellStyle name="Calculation 6 2 5 2" xfId="8772"/>
    <cellStyle name="Calculation 6 2 6" xfId="8765"/>
    <cellStyle name="Calculation 6 3" xfId="3799"/>
    <cellStyle name="Calculation 6 3 2" xfId="3800"/>
    <cellStyle name="Calculation 6 3 2 2" xfId="3801"/>
    <cellStyle name="Calculation 6 3 2 2 2" xfId="8775"/>
    <cellStyle name="Calculation 6 3 2 3" xfId="3802"/>
    <cellStyle name="Calculation 6 3 2 3 2" xfId="8776"/>
    <cellStyle name="Calculation 6 3 2 4" xfId="8774"/>
    <cellStyle name="Calculation 6 3 3" xfId="3803"/>
    <cellStyle name="Calculation 6 3 3 2" xfId="3804"/>
    <cellStyle name="Calculation 6 3 3 2 2" xfId="8778"/>
    <cellStyle name="Calculation 6 3 3 3" xfId="8777"/>
    <cellStyle name="Calculation 6 3 4" xfId="3805"/>
    <cellStyle name="Calculation 6 3 4 2" xfId="8779"/>
    <cellStyle name="Calculation 6 3 5" xfId="3806"/>
    <cellStyle name="Calculation 6 3 5 2" xfId="8780"/>
    <cellStyle name="Calculation 6 3 6" xfId="8773"/>
    <cellStyle name="Calculation 6 4" xfId="3807"/>
    <cellStyle name="Calculation 6 4 2" xfId="3808"/>
    <cellStyle name="Calculation 6 4 2 2" xfId="8782"/>
    <cellStyle name="Calculation 6 4 3" xfId="3809"/>
    <cellStyle name="Calculation 6 4 3 2" xfId="8783"/>
    <cellStyle name="Calculation 6 4 4" xfId="8781"/>
    <cellStyle name="Calculation 6 5" xfId="3810"/>
    <cellStyle name="Calculation 6 5 2" xfId="3811"/>
    <cellStyle name="Calculation 6 5 2 2" xfId="8785"/>
    <cellStyle name="Calculation 6 5 3" xfId="8784"/>
    <cellStyle name="Calculation 6 6" xfId="3812"/>
    <cellStyle name="Calculation 6 6 2" xfId="8786"/>
    <cellStyle name="Calculation 6 7" xfId="3813"/>
    <cellStyle name="Calculation 6 7 2" xfId="8787"/>
    <cellStyle name="Calculation 6 8" xfId="8764"/>
    <cellStyle name="Calculation 7" xfId="667"/>
    <cellStyle name="Calculation 7 2" xfId="3814"/>
    <cellStyle name="Calculation 7 2 2" xfId="3815"/>
    <cellStyle name="Calculation 7 2 2 2" xfId="3816"/>
    <cellStyle name="Calculation 7 2 2 2 2" xfId="8791"/>
    <cellStyle name="Calculation 7 2 2 3" xfId="3817"/>
    <cellStyle name="Calculation 7 2 2 3 2" xfId="8792"/>
    <cellStyle name="Calculation 7 2 2 4" xfId="8790"/>
    <cellStyle name="Calculation 7 2 3" xfId="3818"/>
    <cellStyle name="Calculation 7 2 3 2" xfId="3819"/>
    <cellStyle name="Calculation 7 2 3 2 2" xfId="8794"/>
    <cellStyle name="Calculation 7 2 3 3" xfId="8793"/>
    <cellStyle name="Calculation 7 2 4" xfId="3820"/>
    <cellStyle name="Calculation 7 2 4 2" xfId="8795"/>
    <cellStyle name="Calculation 7 2 5" xfId="3821"/>
    <cellStyle name="Calculation 7 2 5 2" xfId="8796"/>
    <cellStyle name="Calculation 7 2 6" xfId="8789"/>
    <cellStyle name="Calculation 7 3" xfId="3822"/>
    <cellStyle name="Calculation 7 3 2" xfId="3823"/>
    <cellStyle name="Calculation 7 3 2 2" xfId="3824"/>
    <cellStyle name="Calculation 7 3 2 2 2" xfId="8799"/>
    <cellStyle name="Calculation 7 3 2 3" xfId="3825"/>
    <cellStyle name="Calculation 7 3 2 3 2" xfId="8800"/>
    <cellStyle name="Calculation 7 3 2 4" xfId="8798"/>
    <cellStyle name="Calculation 7 3 3" xfId="3826"/>
    <cellStyle name="Calculation 7 3 3 2" xfId="3827"/>
    <cellStyle name="Calculation 7 3 3 2 2" xfId="8802"/>
    <cellStyle name="Calculation 7 3 3 3" xfId="8801"/>
    <cellStyle name="Calculation 7 3 4" xfId="3828"/>
    <cellStyle name="Calculation 7 3 4 2" xfId="8803"/>
    <cellStyle name="Calculation 7 3 5" xfId="3829"/>
    <cellStyle name="Calculation 7 3 5 2" xfId="8804"/>
    <cellStyle name="Calculation 7 3 6" xfId="8797"/>
    <cellStyle name="Calculation 7 4" xfId="3830"/>
    <cellStyle name="Calculation 7 4 2" xfId="3831"/>
    <cellStyle name="Calculation 7 4 2 2" xfId="8806"/>
    <cellStyle name="Calculation 7 4 3" xfId="3832"/>
    <cellStyle name="Calculation 7 4 3 2" xfId="8807"/>
    <cellStyle name="Calculation 7 4 4" xfId="8805"/>
    <cellStyle name="Calculation 7 5" xfId="3833"/>
    <cellStyle name="Calculation 7 5 2" xfId="3834"/>
    <cellStyle name="Calculation 7 5 2 2" xfId="8809"/>
    <cellStyle name="Calculation 7 5 3" xfId="8808"/>
    <cellStyle name="Calculation 7 6" xfId="3835"/>
    <cellStyle name="Calculation 7 6 2" xfId="8810"/>
    <cellStyle name="Calculation 7 7" xfId="3836"/>
    <cellStyle name="Calculation 7 7 2" xfId="8811"/>
    <cellStyle name="Calculation 7 8" xfId="8788"/>
    <cellStyle name="Calculation 8" xfId="668"/>
    <cellStyle name="Calculation 8 2" xfId="3837"/>
    <cellStyle name="Calculation 8 2 2" xfId="3838"/>
    <cellStyle name="Calculation 8 2 2 2" xfId="3839"/>
    <cellStyle name="Calculation 8 2 2 2 2" xfId="8815"/>
    <cellStyle name="Calculation 8 2 2 3" xfId="3840"/>
    <cellStyle name="Calculation 8 2 2 3 2" xfId="8816"/>
    <cellStyle name="Calculation 8 2 2 4" xfId="8814"/>
    <cellStyle name="Calculation 8 2 3" xfId="3841"/>
    <cellStyle name="Calculation 8 2 3 2" xfId="3842"/>
    <cellStyle name="Calculation 8 2 3 2 2" xfId="8818"/>
    <cellStyle name="Calculation 8 2 3 3" xfId="8817"/>
    <cellStyle name="Calculation 8 2 4" xfId="3843"/>
    <cellStyle name="Calculation 8 2 4 2" xfId="8819"/>
    <cellStyle name="Calculation 8 2 5" xfId="3844"/>
    <cellStyle name="Calculation 8 2 5 2" xfId="8820"/>
    <cellStyle name="Calculation 8 2 6" xfId="8813"/>
    <cellStyle name="Calculation 8 3" xfId="3845"/>
    <cellStyle name="Calculation 8 3 2" xfId="3846"/>
    <cellStyle name="Calculation 8 3 2 2" xfId="3847"/>
    <cellStyle name="Calculation 8 3 2 2 2" xfId="8823"/>
    <cellStyle name="Calculation 8 3 2 3" xfId="3848"/>
    <cellStyle name="Calculation 8 3 2 3 2" xfId="8824"/>
    <cellStyle name="Calculation 8 3 2 4" xfId="8822"/>
    <cellStyle name="Calculation 8 3 3" xfId="3849"/>
    <cellStyle name="Calculation 8 3 3 2" xfId="3850"/>
    <cellStyle name="Calculation 8 3 3 2 2" xfId="8826"/>
    <cellStyle name="Calculation 8 3 3 3" xfId="8825"/>
    <cellStyle name="Calculation 8 3 4" xfId="3851"/>
    <cellStyle name="Calculation 8 3 4 2" xfId="8827"/>
    <cellStyle name="Calculation 8 3 5" xfId="3852"/>
    <cellStyle name="Calculation 8 3 5 2" xfId="8828"/>
    <cellStyle name="Calculation 8 3 6" xfId="8821"/>
    <cellStyle name="Calculation 8 4" xfId="3853"/>
    <cellStyle name="Calculation 8 4 2" xfId="3854"/>
    <cellStyle name="Calculation 8 4 2 2" xfId="8830"/>
    <cellStyle name="Calculation 8 4 3" xfId="3855"/>
    <cellStyle name="Calculation 8 4 3 2" xfId="8831"/>
    <cellStyle name="Calculation 8 4 4" xfId="8829"/>
    <cellStyle name="Calculation 8 5" xfId="3856"/>
    <cellStyle name="Calculation 8 5 2" xfId="3857"/>
    <cellStyle name="Calculation 8 5 2 2" xfId="8833"/>
    <cellStyle name="Calculation 8 5 3" xfId="8832"/>
    <cellStyle name="Calculation 8 6" xfId="3858"/>
    <cellStyle name="Calculation 8 6 2" xfId="8834"/>
    <cellStyle name="Calculation 8 7" xfId="3859"/>
    <cellStyle name="Calculation 8 7 2" xfId="8835"/>
    <cellStyle name="Calculation 8 8" xfId="8812"/>
    <cellStyle name="Calculation 9" xfId="669"/>
    <cellStyle name="Calculation 9 2" xfId="3860"/>
    <cellStyle name="Calculation 9 2 2" xfId="3861"/>
    <cellStyle name="Calculation 9 2 2 2" xfId="3862"/>
    <cellStyle name="Calculation 9 2 2 2 2" xfId="8839"/>
    <cellStyle name="Calculation 9 2 2 3" xfId="3863"/>
    <cellStyle name="Calculation 9 2 2 3 2" xfId="8840"/>
    <cellStyle name="Calculation 9 2 2 4" xfId="8838"/>
    <cellStyle name="Calculation 9 2 3" xfId="3864"/>
    <cellStyle name="Calculation 9 2 3 2" xfId="3865"/>
    <cellStyle name="Calculation 9 2 3 2 2" xfId="8842"/>
    <cellStyle name="Calculation 9 2 3 3" xfId="8841"/>
    <cellStyle name="Calculation 9 2 4" xfId="3866"/>
    <cellStyle name="Calculation 9 2 4 2" xfId="8843"/>
    <cellStyle name="Calculation 9 2 5" xfId="3867"/>
    <cellStyle name="Calculation 9 2 5 2" xfId="8844"/>
    <cellStyle name="Calculation 9 2 6" xfId="8837"/>
    <cellStyle name="Calculation 9 3" xfId="3868"/>
    <cellStyle name="Calculation 9 3 2" xfId="3869"/>
    <cellStyle name="Calculation 9 3 2 2" xfId="3870"/>
    <cellStyle name="Calculation 9 3 2 2 2" xfId="8847"/>
    <cellStyle name="Calculation 9 3 2 3" xfId="3871"/>
    <cellStyle name="Calculation 9 3 2 3 2" xfId="8848"/>
    <cellStyle name="Calculation 9 3 2 4" xfId="8846"/>
    <cellStyle name="Calculation 9 3 3" xfId="3872"/>
    <cellStyle name="Calculation 9 3 3 2" xfId="3873"/>
    <cellStyle name="Calculation 9 3 3 2 2" xfId="8850"/>
    <cellStyle name="Calculation 9 3 3 3" xfId="8849"/>
    <cellStyle name="Calculation 9 3 4" xfId="3874"/>
    <cellStyle name="Calculation 9 3 4 2" xfId="8851"/>
    <cellStyle name="Calculation 9 3 5" xfId="3875"/>
    <cellStyle name="Calculation 9 3 5 2" xfId="8852"/>
    <cellStyle name="Calculation 9 3 6" xfId="8845"/>
    <cellStyle name="Calculation 9 4" xfId="3876"/>
    <cellStyle name="Calculation 9 4 2" xfId="3877"/>
    <cellStyle name="Calculation 9 4 2 2" xfId="8854"/>
    <cellStyle name="Calculation 9 4 3" xfId="3878"/>
    <cellStyle name="Calculation 9 4 3 2" xfId="8855"/>
    <cellStyle name="Calculation 9 4 4" xfId="8853"/>
    <cellStyle name="Calculation 9 5" xfId="3879"/>
    <cellStyle name="Calculation 9 5 2" xfId="3880"/>
    <cellStyle name="Calculation 9 5 2 2" xfId="8857"/>
    <cellStyle name="Calculation 9 5 3" xfId="8856"/>
    <cellStyle name="Calculation 9 6" xfId="3881"/>
    <cellStyle name="Calculation 9 6 2" xfId="8858"/>
    <cellStyle name="Calculation 9 7" xfId="3882"/>
    <cellStyle name="Calculation 9 7 2" xfId="8859"/>
    <cellStyle name="Calculation 9 8" xfId="8836"/>
    <cellStyle name="category" xfId="670"/>
    <cellStyle name="Change A&amp;ll" xfId="671"/>
    <cellStyle name="Change A&amp;ll 2" xfId="3883"/>
    <cellStyle name="Change A&amp;ll 2 2" xfId="3884"/>
    <cellStyle name="Change A&amp;ll 2 2 2" xfId="3885"/>
    <cellStyle name="Change A&amp;ll 2 2 2 2" xfId="8863"/>
    <cellStyle name="Change A&amp;ll 2 2 2 3" xfId="9974"/>
    <cellStyle name="Change A&amp;ll 2 2 3" xfId="8862"/>
    <cellStyle name="Change A&amp;ll 2 2 4" xfId="9975"/>
    <cellStyle name="Change A&amp;ll 2 3" xfId="3886"/>
    <cellStyle name="Change A&amp;ll 2 3 2" xfId="3887"/>
    <cellStyle name="Change A&amp;ll 2 3 2 2" xfId="8865"/>
    <cellStyle name="Change A&amp;ll 2 3 2 3" xfId="9972"/>
    <cellStyle name="Change A&amp;ll 2 3 3" xfId="8864"/>
    <cellStyle name="Change A&amp;ll 2 3 4" xfId="9973"/>
    <cellStyle name="Change A&amp;ll 2 4" xfId="3888"/>
    <cellStyle name="Change A&amp;ll 2 4 2" xfId="8866"/>
    <cellStyle name="Change A&amp;ll 2 4 3" xfId="9971"/>
    <cellStyle name="Change A&amp;ll 2 5" xfId="8861"/>
    <cellStyle name="Change A&amp;ll 2 6" xfId="9976"/>
    <cellStyle name="Change A&amp;ll 3" xfId="3889"/>
    <cellStyle name="Change A&amp;ll 3 2" xfId="3890"/>
    <cellStyle name="Change A&amp;ll 3 2 2" xfId="8868"/>
    <cellStyle name="Change A&amp;ll 3 2 3" xfId="9969"/>
    <cellStyle name="Change A&amp;ll 3 3" xfId="8867"/>
    <cellStyle name="Change A&amp;ll 3 4" xfId="9970"/>
    <cellStyle name="Change A&amp;ll 4" xfId="3891"/>
    <cellStyle name="Change A&amp;ll 4 2" xfId="3892"/>
    <cellStyle name="Change A&amp;ll 4 2 2" xfId="3893"/>
    <cellStyle name="Change A&amp;ll 4 2 2 2" xfId="8871"/>
    <cellStyle name="Change A&amp;ll 4 2 2 3" xfId="9966"/>
    <cellStyle name="Change A&amp;ll 4 2 3" xfId="8870"/>
    <cellStyle name="Change A&amp;ll 4 2 4" xfId="9967"/>
    <cellStyle name="Change A&amp;ll 4 3" xfId="8869"/>
    <cellStyle name="Change A&amp;ll 4 4" xfId="9968"/>
    <cellStyle name="Change A&amp;ll 5" xfId="3894"/>
    <cellStyle name="Change A&amp;ll 5 2" xfId="8872"/>
    <cellStyle name="Change A&amp;ll 5 3" xfId="9965"/>
    <cellStyle name="Change A&amp;ll 6" xfId="8860"/>
    <cellStyle name="Change A&amp;ll 7" xfId="9977"/>
    <cellStyle name="Check Cell 10" xfId="672"/>
    <cellStyle name="Check Cell 11" xfId="673"/>
    <cellStyle name="Check Cell 12" xfId="674"/>
    <cellStyle name="Check Cell 13" xfId="675"/>
    <cellStyle name="Check Cell 14" xfId="3895"/>
    <cellStyle name="Check Cell 2" xfId="676"/>
    <cellStyle name="Check Cell 2 2" xfId="677"/>
    <cellStyle name="Check Cell 2 3" xfId="678"/>
    <cellStyle name="Check Cell 2 4" xfId="8873"/>
    <cellStyle name="Check Cell 3" xfId="679"/>
    <cellStyle name="Check Cell 3 2" xfId="8874"/>
    <cellStyle name="Check Cell 4" xfId="680"/>
    <cellStyle name="Check Cell 5" xfId="681"/>
    <cellStyle name="Check Cell 6" xfId="682"/>
    <cellStyle name="Check Cell 7" xfId="683"/>
    <cellStyle name="Check Cell 8" xfId="684"/>
    <cellStyle name="Check Cell 9" xfId="685"/>
    <cellStyle name="Chi phÝ kh¸c_Book1" xfId="686"/>
    <cellStyle name="Comma" xfId="8458" builtinId="3"/>
    <cellStyle name="Comma  - Style1" xfId="3896"/>
    <cellStyle name="Comma  - Style2" xfId="3897"/>
    <cellStyle name="Comma  - Style3" xfId="3898"/>
    <cellStyle name="Comma  - Style4" xfId="3899"/>
    <cellStyle name="Comma  - Style5" xfId="3900"/>
    <cellStyle name="Comma  - Style6" xfId="3901"/>
    <cellStyle name="Comma  - Style7" xfId="3902"/>
    <cellStyle name="Comma  - Style8" xfId="3903"/>
    <cellStyle name="Comma [0] 10" xfId="687"/>
    <cellStyle name="Comma [0] 11" xfId="688"/>
    <cellStyle name="Comma [0] 12" xfId="689"/>
    <cellStyle name="Comma [0] 13" xfId="690"/>
    <cellStyle name="Comma [0] 14" xfId="3904"/>
    <cellStyle name="Comma [0] 14 2" xfId="3905"/>
    <cellStyle name="Comma [0] 14 3" xfId="3906"/>
    <cellStyle name="Comma [0] 15" xfId="3907"/>
    <cellStyle name="Comma [0] 16" xfId="3908"/>
    <cellStyle name="Comma [0] 16 2" xfId="3909"/>
    <cellStyle name="Comma [0] 18" xfId="3910"/>
    <cellStyle name="Comma [0] 2" xfId="691"/>
    <cellStyle name="Comma [0] 2 2" xfId="692"/>
    <cellStyle name="Comma [0] 2 3" xfId="693"/>
    <cellStyle name="Comma [0] 2 3 2" xfId="3911"/>
    <cellStyle name="Comma [0] 2 3 3" xfId="3912"/>
    <cellStyle name="Comma [0] 2 4" xfId="694"/>
    <cellStyle name="Comma [0] 2 5" xfId="3913"/>
    <cellStyle name="Comma [0] 2 6" xfId="3914"/>
    <cellStyle name="Comma [0] 2_Expense Plan 2010-BU1 v0.1" xfId="3915"/>
    <cellStyle name="Comma [0] 3" xfId="695"/>
    <cellStyle name="Comma [0] 3 2" xfId="3916"/>
    <cellStyle name="Comma [0] 3 2 2" xfId="3917"/>
    <cellStyle name="Comma [0] 3 3" xfId="3918"/>
    <cellStyle name="Comma [0] 3 4" xfId="3919"/>
    <cellStyle name="Comma [0] 34" xfId="696"/>
    <cellStyle name="Comma [0] 34 2" xfId="697"/>
    <cellStyle name="Comma [0] 34 3" xfId="698"/>
    <cellStyle name="Comma [0] 4" xfId="699"/>
    <cellStyle name="Comma [0] 4 2" xfId="3920"/>
    <cellStyle name="Comma [0] 4 3" xfId="3921"/>
    <cellStyle name="Comma [0] 5" xfId="700"/>
    <cellStyle name="Comma [0] 6" xfId="701"/>
    <cellStyle name="Comma [0] 7" xfId="702"/>
    <cellStyle name="Comma [0] 8" xfId="703"/>
    <cellStyle name="Comma [0] 9" xfId="704"/>
    <cellStyle name="Comma [00]" xfId="3922"/>
    <cellStyle name="Comma 10" xfId="705"/>
    <cellStyle name="Comma 10 2" xfId="706"/>
    <cellStyle name="Comma 10 2 2" xfId="707"/>
    <cellStyle name="Comma 10 3" xfId="708"/>
    <cellStyle name="Comma 10 4" xfId="709"/>
    <cellStyle name="Comma 10 5" xfId="710"/>
    <cellStyle name="Comma 10 5 2" xfId="711"/>
    <cellStyle name="Comma 10 5 3" xfId="712"/>
    <cellStyle name="Comma 10 6" xfId="713"/>
    <cellStyle name="Comma 10_PM T9 -revised Q3 1.0.xls-adjust G11+FSJ" xfId="714"/>
    <cellStyle name="Comma 11" xfId="715"/>
    <cellStyle name="Comma 11 2" xfId="716"/>
    <cellStyle name="Comma 11_PM T9 -revised Q3 1.0.xls-adjust G11+FSJ" xfId="717"/>
    <cellStyle name="Comma 12" xfId="718"/>
    <cellStyle name="Comma 12 2" xfId="719"/>
    <cellStyle name="Comma 13" xfId="720"/>
    <cellStyle name="Comma 14" xfId="721"/>
    <cellStyle name="Comma 15" xfId="722"/>
    <cellStyle name="Comma 16" xfId="723"/>
    <cellStyle name="Comma 17" xfId="724"/>
    <cellStyle name="Comma 17 2" xfId="3923"/>
    <cellStyle name="Comma 17 2 2" xfId="3924"/>
    <cellStyle name="Comma 17 2 3" xfId="3925"/>
    <cellStyle name="Comma 18" xfId="725"/>
    <cellStyle name="Comma 18 2" xfId="3926"/>
    <cellStyle name="Comma 19" xfId="726"/>
    <cellStyle name="Comma 19 2" xfId="3927"/>
    <cellStyle name="Comma 2" xfId="727"/>
    <cellStyle name="Comma 2 10" xfId="728"/>
    <cellStyle name="Comma 2 11" xfId="729"/>
    <cellStyle name="Comma 2 11 2" xfId="730"/>
    <cellStyle name="Comma 2 11 2 2" xfId="731"/>
    <cellStyle name="Comma 2 11 2 3" xfId="732"/>
    <cellStyle name="Comma 2 11 2 4" xfId="733"/>
    <cellStyle name="Comma 2 11 3" xfId="734"/>
    <cellStyle name="Comma 2 12" xfId="735"/>
    <cellStyle name="Comma 2 13" xfId="736"/>
    <cellStyle name="Comma 2 14" xfId="737"/>
    <cellStyle name="Comma 2 15" xfId="738"/>
    <cellStyle name="Comma 2 16" xfId="739"/>
    <cellStyle name="Comma 2 17" xfId="740"/>
    <cellStyle name="Comma 2 18" xfId="741"/>
    <cellStyle name="Comma 2 19" xfId="742"/>
    <cellStyle name="Comma 2 2" xfId="743"/>
    <cellStyle name="Comma 2 2 10" xfId="744"/>
    <cellStyle name="Comma 2 2 10 2" xfId="745"/>
    <cellStyle name="Comma 2 2 10 2 2" xfId="746"/>
    <cellStyle name="Comma 2 2 10 2 2 2" xfId="3928"/>
    <cellStyle name="Comma 2 2 10 2 3" xfId="747"/>
    <cellStyle name="Comma 2 2 10 2 3 2" xfId="3929"/>
    <cellStyle name="Comma 2 2 10 2 4" xfId="3930"/>
    <cellStyle name="Comma 2 2 10 3" xfId="748"/>
    <cellStyle name="Comma 2 2 10 4" xfId="3931"/>
    <cellStyle name="Comma 2 2 10 4 2" xfId="3932"/>
    <cellStyle name="Comma 2 2 10 5" xfId="3933"/>
    <cellStyle name="Comma 2 2 10 6" xfId="3934"/>
    <cellStyle name="Comma 2 2 11" xfId="749"/>
    <cellStyle name="Comma 2 2 11 2" xfId="750"/>
    <cellStyle name="Comma 2 2 11 2 2" xfId="751"/>
    <cellStyle name="Comma 2 2 11 2 2 2" xfId="3935"/>
    <cellStyle name="Comma 2 2 11 2 3" xfId="752"/>
    <cellStyle name="Comma 2 2 11 2 3 2" xfId="3936"/>
    <cellStyle name="Comma 2 2 11 2 4" xfId="3937"/>
    <cellStyle name="Comma 2 2 11 3" xfId="753"/>
    <cellStyle name="Comma 2 2 11 4" xfId="3938"/>
    <cellStyle name="Comma 2 2 12" xfId="754"/>
    <cellStyle name="Comma 2 2 12 2" xfId="755"/>
    <cellStyle name="Comma 2 2 12 2 2" xfId="756"/>
    <cellStyle name="Comma 2 2 12 2 2 2" xfId="3939"/>
    <cellStyle name="Comma 2 2 12 2 3" xfId="757"/>
    <cellStyle name="Comma 2 2 12 2 3 2" xfId="3940"/>
    <cellStyle name="Comma 2 2 12 2 4" xfId="3941"/>
    <cellStyle name="Comma 2 2 12 3" xfId="758"/>
    <cellStyle name="Comma 2 2 12 4" xfId="3942"/>
    <cellStyle name="Comma 2 2 13" xfId="759"/>
    <cellStyle name="Comma 2 2 13 2" xfId="760"/>
    <cellStyle name="Comma 2 2 13 2 2" xfId="761"/>
    <cellStyle name="Comma 2 2 13 2 2 2" xfId="3943"/>
    <cellStyle name="Comma 2 2 13 2 3" xfId="762"/>
    <cellStyle name="Comma 2 2 13 2 3 2" xfId="3944"/>
    <cellStyle name="Comma 2 2 13 2 4" xfId="3945"/>
    <cellStyle name="Comma 2 2 13 3" xfId="763"/>
    <cellStyle name="Comma 2 2 13 4" xfId="3946"/>
    <cellStyle name="Comma 2 2 14" xfId="764"/>
    <cellStyle name="Comma 2 2 14 2" xfId="765"/>
    <cellStyle name="Comma 2 2 14 2 2" xfId="766"/>
    <cellStyle name="Comma 2 2 14 2 2 2" xfId="3947"/>
    <cellStyle name="Comma 2 2 14 2 3" xfId="767"/>
    <cellStyle name="Comma 2 2 14 2 3 2" xfId="3948"/>
    <cellStyle name="Comma 2 2 14 2 4" xfId="3949"/>
    <cellStyle name="Comma 2 2 14 3" xfId="768"/>
    <cellStyle name="Comma 2 2 14 4" xfId="3950"/>
    <cellStyle name="Comma 2 2 15" xfId="769"/>
    <cellStyle name="Comma 2 2 15 2" xfId="770"/>
    <cellStyle name="Comma 2 2 15 2 2" xfId="771"/>
    <cellStyle name="Comma 2 2 15 2 2 2" xfId="3951"/>
    <cellStyle name="Comma 2 2 15 2 3" xfId="772"/>
    <cellStyle name="Comma 2 2 15 2 3 2" xfId="3952"/>
    <cellStyle name="Comma 2 2 15 2 4" xfId="3953"/>
    <cellStyle name="Comma 2 2 15 3" xfId="773"/>
    <cellStyle name="Comma 2 2 15 4" xfId="3954"/>
    <cellStyle name="Comma 2 2 16" xfId="774"/>
    <cellStyle name="Comma 2 2 16 2" xfId="775"/>
    <cellStyle name="Comma 2 2 16 2 2" xfId="776"/>
    <cellStyle name="Comma 2 2 16 2 2 2" xfId="3955"/>
    <cellStyle name="Comma 2 2 16 2 3" xfId="777"/>
    <cellStyle name="Comma 2 2 16 2 3 2" xfId="3956"/>
    <cellStyle name="Comma 2 2 16 2 4" xfId="3957"/>
    <cellStyle name="Comma 2 2 16 3" xfId="778"/>
    <cellStyle name="Comma 2 2 16 4" xfId="3958"/>
    <cellStyle name="Comma 2 2 17" xfId="779"/>
    <cellStyle name="Comma 2 2 17 2" xfId="780"/>
    <cellStyle name="Comma 2 2 17 2 2" xfId="781"/>
    <cellStyle name="Comma 2 2 17 2 2 2" xfId="3959"/>
    <cellStyle name="Comma 2 2 17 2 3" xfId="782"/>
    <cellStyle name="Comma 2 2 17 2 3 2" xfId="3960"/>
    <cellStyle name="Comma 2 2 17 2 4" xfId="3961"/>
    <cellStyle name="Comma 2 2 17 3" xfId="783"/>
    <cellStyle name="Comma 2 2 17 4" xfId="3962"/>
    <cellStyle name="Comma 2 2 18" xfId="784"/>
    <cellStyle name="Comma 2 2 18 2" xfId="785"/>
    <cellStyle name="Comma 2 2 18 2 2" xfId="786"/>
    <cellStyle name="Comma 2 2 18 2 2 2" xfId="3963"/>
    <cellStyle name="Comma 2 2 18 2 3" xfId="787"/>
    <cellStyle name="Comma 2 2 18 2 3 2" xfId="3964"/>
    <cellStyle name="Comma 2 2 18 2 4" xfId="3965"/>
    <cellStyle name="Comma 2 2 18 3" xfId="788"/>
    <cellStyle name="Comma 2 2 18 4" xfId="3966"/>
    <cellStyle name="Comma 2 2 19" xfId="789"/>
    <cellStyle name="Comma 2 2 19 2" xfId="790"/>
    <cellStyle name="Comma 2 2 19 2 2" xfId="791"/>
    <cellStyle name="Comma 2 2 19 2 2 2" xfId="3967"/>
    <cellStyle name="Comma 2 2 19 2 3" xfId="792"/>
    <cellStyle name="Comma 2 2 19 2 3 2" xfId="3968"/>
    <cellStyle name="Comma 2 2 19 2 4" xfId="3969"/>
    <cellStyle name="Comma 2 2 19 3" xfId="793"/>
    <cellStyle name="Comma 2 2 19 4" xfId="3970"/>
    <cellStyle name="Comma 2 2 2" xfId="794"/>
    <cellStyle name="Comma 2 2 2 10" xfId="795"/>
    <cellStyle name="Comma 2 2 2 10 2" xfId="3971"/>
    <cellStyle name="Comma 2 2 2 11" xfId="796"/>
    <cellStyle name="Comma 2 2 2 11 2" xfId="3972"/>
    <cellStyle name="Comma 2 2 2 12" xfId="797"/>
    <cellStyle name="Comma 2 2 2 12 2" xfId="3973"/>
    <cellStyle name="Comma 2 2 2 13" xfId="798"/>
    <cellStyle name="Comma 2 2 2 13 2" xfId="3974"/>
    <cellStyle name="Comma 2 2 2 14" xfId="799"/>
    <cellStyle name="Comma 2 2 2 14 2" xfId="3975"/>
    <cellStyle name="Comma 2 2 2 15" xfId="800"/>
    <cellStyle name="Comma 2 2 2 15 2" xfId="3976"/>
    <cellStyle name="Comma 2 2 2 16" xfId="801"/>
    <cellStyle name="Comma 2 2 2 16 2" xfId="3977"/>
    <cellStyle name="Comma 2 2 2 17" xfId="802"/>
    <cellStyle name="Comma 2 2 2 17 2" xfId="3978"/>
    <cellStyle name="Comma 2 2 2 18" xfId="803"/>
    <cellStyle name="Comma 2 2 2 18 2" xfId="3979"/>
    <cellStyle name="Comma 2 2 2 19" xfId="804"/>
    <cellStyle name="Comma 2 2 2 19 2" xfId="3980"/>
    <cellStyle name="Comma 2 2 2 2" xfId="805"/>
    <cellStyle name="Comma 2 2 2 2 10" xfId="806"/>
    <cellStyle name="Comma 2 2 2 2 11" xfId="807"/>
    <cellStyle name="Comma 2 2 2 2 12" xfId="808"/>
    <cellStyle name="Comma 2 2 2 2 13" xfId="809"/>
    <cellStyle name="Comma 2 2 2 2 14" xfId="810"/>
    <cellStyle name="Comma 2 2 2 2 15" xfId="811"/>
    <cellStyle name="Comma 2 2 2 2 16" xfId="812"/>
    <cellStyle name="Comma 2 2 2 2 17" xfId="813"/>
    <cellStyle name="Comma 2 2 2 2 18" xfId="814"/>
    <cellStyle name="Comma 2 2 2 2 19" xfId="815"/>
    <cellStyle name="Comma 2 2 2 2 2" xfId="816"/>
    <cellStyle name="Comma 2 2 2 2 20" xfId="817"/>
    <cellStyle name="Comma 2 2 2 2 21" xfId="818"/>
    <cellStyle name="Comma 2 2 2 2 22" xfId="819"/>
    <cellStyle name="Comma 2 2 2 2 23" xfId="820"/>
    <cellStyle name="Comma 2 2 2 2 24" xfId="821"/>
    <cellStyle name="Comma 2 2 2 2 25" xfId="822"/>
    <cellStyle name="Comma 2 2 2 2 26" xfId="823"/>
    <cellStyle name="Comma 2 2 2 2 27" xfId="824"/>
    <cellStyle name="Comma 2 2 2 2 28" xfId="825"/>
    <cellStyle name="Comma 2 2 2 2 29" xfId="826"/>
    <cellStyle name="Comma 2 2 2 2 3" xfId="827"/>
    <cellStyle name="Comma 2 2 2 2 30" xfId="828"/>
    <cellStyle name="Comma 2 2 2 2 31" xfId="829"/>
    <cellStyle name="Comma 2 2 2 2 32" xfId="830"/>
    <cellStyle name="Comma 2 2 2 2 33" xfId="831"/>
    <cellStyle name="Comma 2 2 2 2 34" xfId="832"/>
    <cellStyle name="Comma 2 2 2 2 35" xfId="833"/>
    <cellStyle name="Comma 2 2 2 2 36" xfId="834"/>
    <cellStyle name="Comma 2 2 2 2 37" xfId="835"/>
    <cellStyle name="Comma 2 2 2 2 38" xfId="836"/>
    <cellStyle name="Comma 2 2 2 2 39" xfId="837"/>
    <cellStyle name="Comma 2 2 2 2 4" xfId="838"/>
    <cellStyle name="Comma 2 2 2 2 40" xfId="839"/>
    <cellStyle name="Comma 2 2 2 2 41" xfId="840"/>
    <cellStyle name="Comma 2 2 2 2 42" xfId="841"/>
    <cellStyle name="Comma 2 2 2 2 43" xfId="842"/>
    <cellStyle name="Comma 2 2 2 2 44" xfId="843"/>
    <cellStyle name="Comma 2 2 2 2 45" xfId="844"/>
    <cellStyle name="Comma 2 2 2 2 46" xfId="845"/>
    <cellStyle name="Comma 2 2 2 2 47" xfId="3981"/>
    <cellStyle name="Comma 2 2 2 2 5" xfId="846"/>
    <cellStyle name="Comma 2 2 2 2 6" xfId="847"/>
    <cellStyle name="Comma 2 2 2 2 7" xfId="848"/>
    <cellStyle name="Comma 2 2 2 2 8" xfId="849"/>
    <cellStyle name="Comma 2 2 2 2 9" xfId="850"/>
    <cellStyle name="Comma 2 2 2 20" xfId="851"/>
    <cellStyle name="Comma 2 2 2 20 2" xfId="3982"/>
    <cellStyle name="Comma 2 2 2 21" xfId="852"/>
    <cellStyle name="Comma 2 2 2 21 2" xfId="3983"/>
    <cellStyle name="Comma 2 2 2 22" xfId="853"/>
    <cellStyle name="Comma 2 2 2 22 2" xfId="3984"/>
    <cellStyle name="Comma 2 2 2 23" xfId="854"/>
    <cellStyle name="Comma 2 2 2 23 2" xfId="3985"/>
    <cellStyle name="Comma 2 2 2 24" xfId="855"/>
    <cellStyle name="Comma 2 2 2 24 2" xfId="3986"/>
    <cellStyle name="Comma 2 2 2 25" xfId="856"/>
    <cellStyle name="Comma 2 2 2 25 2" xfId="3987"/>
    <cellStyle name="Comma 2 2 2 26" xfId="857"/>
    <cellStyle name="Comma 2 2 2 26 2" xfId="3988"/>
    <cellStyle name="Comma 2 2 2 27" xfId="858"/>
    <cellStyle name="Comma 2 2 2 27 2" xfId="3989"/>
    <cellStyle name="Comma 2 2 2 28" xfId="859"/>
    <cellStyle name="Comma 2 2 2 28 2" xfId="3990"/>
    <cellStyle name="Comma 2 2 2 29" xfId="860"/>
    <cellStyle name="Comma 2 2 2 29 2" xfId="3991"/>
    <cellStyle name="Comma 2 2 2 3" xfId="861"/>
    <cellStyle name="Comma 2 2 2 3 2" xfId="862"/>
    <cellStyle name="Comma 2 2 2 3 2 2" xfId="863"/>
    <cellStyle name="Comma 2 2 2 3 2 2 2" xfId="3992"/>
    <cellStyle name="Comma 2 2 2 3 2 3" xfId="864"/>
    <cellStyle name="Comma 2 2 2 3 2 3 2" xfId="3993"/>
    <cellStyle name="Comma 2 2 2 3 2 4" xfId="3994"/>
    <cellStyle name="Comma 2 2 2 3 3" xfId="865"/>
    <cellStyle name="Comma 2 2 2 3 4" xfId="3995"/>
    <cellStyle name="Comma 2 2 2 30" xfId="866"/>
    <cellStyle name="Comma 2 2 2 30 2" xfId="3996"/>
    <cellStyle name="Comma 2 2 2 31" xfId="867"/>
    <cellStyle name="Comma 2 2 2 31 2" xfId="3997"/>
    <cellStyle name="Comma 2 2 2 32" xfId="868"/>
    <cellStyle name="Comma 2 2 2 32 2" xfId="3998"/>
    <cellStyle name="Comma 2 2 2 33" xfId="869"/>
    <cellStyle name="Comma 2 2 2 33 2" xfId="3999"/>
    <cellStyle name="Comma 2 2 2 34" xfId="870"/>
    <cellStyle name="Comma 2 2 2 34 2" xfId="4000"/>
    <cellStyle name="Comma 2 2 2 35" xfId="871"/>
    <cellStyle name="Comma 2 2 2 35 2" xfId="4001"/>
    <cellStyle name="Comma 2 2 2 36" xfId="872"/>
    <cellStyle name="Comma 2 2 2 36 2" xfId="4002"/>
    <cellStyle name="Comma 2 2 2 37" xfId="873"/>
    <cellStyle name="Comma 2 2 2 37 2" xfId="4003"/>
    <cellStyle name="Comma 2 2 2 38" xfId="874"/>
    <cellStyle name="Comma 2 2 2 38 2" xfId="4004"/>
    <cellStyle name="Comma 2 2 2 39" xfId="875"/>
    <cellStyle name="Comma 2 2 2 39 2" xfId="4005"/>
    <cellStyle name="Comma 2 2 2 4" xfId="876"/>
    <cellStyle name="Comma 2 2 2 4 2" xfId="4006"/>
    <cellStyle name="Comma 2 2 2 40" xfId="877"/>
    <cellStyle name="Comma 2 2 2 40 2" xfId="4007"/>
    <cellStyle name="Comma 2 2 2 41" xfId="878"/>
    <cellStyle name="Comma 2 2 2 41 2" xfId="4008"/>
    <cellStyle name="Comma 2 2 2 42" xfId="879"/>
    <cellStyle name="Comma 2 2 2 42 2" xfId="4009"/>
    <cellStyle name="Comma 2 2 2 43" xfId="880"/>
    <cellStyle name="Comma 2 2 2 43 2" xfId="4010"/>
    <cellStyle name="Comma 2 2 2 44" xfId="881"/>
    <cellStyle name="Comma 2 2 2 44 2" xfId="4011"/>
    <cellStyle name="Comma 2 2 2 45" xfId="882"/>
    <cellStyle name="Comma 2 2 2 45 2" xfId="4012"/>
    <cellStyle name="Comma 2 2 2 46" xfId="883"/>
    <cellStyle name="Comma 2 2 2 46 2" xfId="4013"/>
    <cellStyle name="Comma 2 2 2 47" xfId="884"/>
    <cellStyle name="Comma 2 2 2 47 2" xfId="4014"/>
    <cellStyle name="Comma 2 2 2 5" xfId="885"/>
    <cellStyle name="Comma 2 2 2 5 2" xfId="886"/>
    <cellStyle name="Comma 2 2 2 5 2 2" xfId="4015"/>
    <cellStyle name="Comma 2 2 2 5 3" xfId="4016"/>
    <cellStyle name="Comma 2 2 2 6" xfId="887"/>
    <cellStyle name="Comma 2 2 2 6 2" xfId="4017"/>
    <cellStyle name="Comma 2 2 2 7" xfId="888"/>
    <cellStyle name="Comma 2 2 2 7 2" xfId="4018"/>
    <cellStyle name="Comma 2 2 2 8" xfId="889"/>
    <cellStyle name="Comma 2 2 2 8 2" xfId="4019"/>
    <cellStyle name="Comma 2 2 2 9" xfId="890"/>
    <cellStyle name="Comma 2 2 2 9 2" xfId="4020"/>
    <cellStyle name="Comma 2 2 20" xfId="891"/>
    <cellStyle name="Comma 2 2 20 2" xfId="892"/>
    <cellStyle name="Comma 2 2 20 2 2" xfId="893"/>
    <cellStyle name="Comma 2 2 20 2 2 2" xfId="4021"/>
    <cellStyle name="Comma 2 2 20 2 3" xfId="894"/>
    <cellStyle name="Comma 2 2 20 2 3 2" xfId="4022"/>
    <cellStyle name="Comma 2 2 20 2 4" xfId="4023"/>
    <cellStyle name="Comma 2 2 20 3" xfId="895"/>
    <cellStyle name="Comma 2 2 20 4" xfId="4024"/>
    <cellStyle name="Comma 2 2 21" xfId="896"/>
    <cellStyle name="Comma 2 2 21 2" xfId="897"/>
    <cellStyle name="Comma 2 2 21 2 2" xfId="898"/>
    <cellStyle name="Comma 2 2 21 2 2 2" xfId="4025"/>
    <cellStyle name="Comma 2 2 21 2 3" xfId="899"/>
    <cellStyle name="Comma 2 2 21 2 3 2" xfId="4026"/>
    <cellStyle name="Comma 2 2 21 2 4" xfId="4027"/>
    <cellStyle name="Comma 2 2 21 3" xfId="900"/>
    <cellStyle name="Comma 2 2 21 4" xfId="4028"/>
    <cellStyle name="Comma 2 2 22" xfId="901"/>
    <cellStyle name="Comma 2 2 22 2" xfId="902"/>
    <cellStyle name="Comma 2 2 22 2 2" xfId="903"/>
    <cellStyle name="Comma 2 2 22 2 2 2" xfId="4029"/>
    <cellStyle name="Comma 2 2 22 2 3" xfId="904"/>
    <cellStyle name="Comma 2 2 22 2 3 2" xfId="4030"/>
    <cellStyle name="Comma 2 2 22 2 4" xfId="4031"/>
    <cellStyle name="Comma 2 2 22 3" xfId="905"/>
    <cellStyle name="Comma 2 2 22 4" xfId="4032"/>
    <cellStyle name="Comma 2 2 23" xfId="906"/>
    <cellStyle name="Comma 2 2 23 2" xfId="907"/>
    <cellStyle name="Comma 2 2 23 2 2" xfId="908"/>
    <cellStyle name="Comma 2 2 23 2 2 2" xfId="4033"/>
    <cellStyle name="Comma 2 2 23 2 3" xfId="909"/>
    <cellStyle name="Comma 2 2 23 2 3 2" xfId="4034"/>
    <cellStyle name="Comma 2 2 23 2 4" xfId="4035"/>
    <cellStyle name="Comma 2 2 23 3" xfId="910"/>
    <cellStyle name="Comma 2 2 23 4" xfId="4036"/>
    <cellStyle name="Comma 2 2 24" xfId="911"/>
    <cellStyle name="Comma 2 2 24 2" xfId="912"/>
    <cellStyle name="Comma 2 2 24 2 2" xfId="913"/>
    <cellStyle name="Comma 2 2 24 2 2 2" xfId="4037"/>
    <cellStyle name="Comma 2 2 24 2 3" xfId="914"/>
    <cellStyle name="Comma 2 2 24 2 3 2" xfId="4038"/>
    <cellStyle name="Comma 2 2 24 2 4" xfId="4039"/>
    <cellStyle name="Comma 2 2 24 3" xfId="915"/>
    <cellStyle name="Comma 2 2 24 4" xfId="4040"/>
    <cellStyle name="Comma 2 2 25" xfId="916"/>
    <cellStyle name="Comma 2 2 25 2" xfId="917"/>
    <cellStyle name="Comma 2 2 25 2 2" xfId="918"/>
    <cellStyle name="Comma 2 2 25 2 2 2" xfId="4041"/>
    <cellStyle name="Comma 2 2 25 2 3" xfId="919"/>
    <cellStyle name="Comma 2 2 25 2 3 2" xfId="4042"/>
    <cellStyle name="Comma 2 2 25 2 4" xfId="4043"/>
    <cellStyle name="Comma 2 2 25 3" xfId="920"/>
    <cellStyle name="Comma 2 2 25 4" xfId="4044"/>
    <cellStyle name="Comma 2 2 26" xfId="921"/>
    <cellStyle name="Comma 2 2 26 2" xfId="922"/>
    <cellStyle name="Comma 2 2 26 2 2" xfId="923"/>
    <cellStyle name="Comma 2 2 26 2 2 2" xfId="4045"/>
    <cellStyle name="Comma 2 2 26 2 3" xfId="924"/>
    <cellStyle name="Comma 2 2 26 2 3 2" xfId="4046"/>
    <cellStyle name="Comma 2 2 26 2 4" xfId="4047"/>
    <cellStyle name="Comma 2 2 26 3" xfId="925"/>
    <cellStyle name="Comma 2 2 26 4" xfId="4048"/>
    <cellStyle name="Comma 2 2 27" xfId="926"/>
    <cellStyle name="Comma 2 2 27 2" xfId="927"/>
    <cellStyle name="Comma 2 2 27 2 2" xfId="928"/>
    <cellStyle name="Comma 2 2 27 2 2 2" xfId="4049"/>
    <cellStyle name="Comma 2 2 27 2 3" xfId="929"/>
    <cellStyle name="Comma 2 2 27 2 3 2" xfId="4050"/>
    <cellStyle name="Comma 2 2 27 2 4" xfId="4051"/>
    <cellStyle name="Comma 2 2 27 3" xfId="930"/>
    <cellStyle name="Comma 2 2 27 4" xfId="4052"/>
    <cellStyle name="Comma 2 2 28" xfId="931"/>
    <cellStyle name="Comma 2 2 28 2" xfId="932"/>
    <cellStyle name="Comma 2 2 28 2 2" xfId="933"/>
    <cellStyle name="Comma 2 2 28 2 2 2" xfId="4053"/>
    <cellStyle name="Comma 2 2 28 2 3" xfId="934"/>
    <cellStyle name="Comma 2 2 28 2 3 2" xfId="4054"/>
    <cellStyle name="Comma 2 2 28 2 4" xfId="4055"/>
    <cellStyle name="Comma 2 2 28 3" xfId="935"/>
    <cellStyle name="Comma 2 2 28 4" xfId="4056"/>
    <cellStyle name="Comma 2 2 29" xfId="936"/>
    <cellStyle name="Comma 2 2 29 2" xfId="937"/>
    <cellStyle name="Comma 2 2 29 2 2" xfId="938"/>
    <cellStyle name="Comma 2 2 29 2 2 2" xfId="4057"/>
    <cellStyle name="Comma 2 2 29 2 3" xfId="939"/>
    <cellStyle name="Comma 2 2 29 2 3 2" xfId="4058"/>
    <cellStyle name="Comma 2 2 29 2 4" xfId="4059"/>
    <cellStyle name="Comma 2 2 29 3" xfId="940"/>
    <cellStyle name="Comma 2 2 29 4" xfId="4060"/>
    <cellStyle name="Comma 2 2 3" xfId="941"/>
    <cellStyle name="Comma 2 2 3 2" xfId="942"/>
    <cellStyle name="Comma 2 2 3 2 2" xfId="943"/>
    <cellStyle name="Comma 2 2 3 2 2 2" xfId="944"/>
    <cellStyle name="Comma 2 2 3 2 2 2 2" xfId="4061"/>
    <cellStyle name="Comma 2 2 3 2 2 3" xfId="945"/>
    <cellStyle name="Comma 2 2 3 2 2 3 2" xfId="4062"/>
    <cellStyle name="Comma 2 2 3 2 2 4" xfId="4063"/>
    <cellStyle name="Comma 2 2 3 2 3" xfId="946"/>
    <cellStyle name="Comma 2 2 3 2 4" xfId="947"/>
    <cellStyle name="Comma 2 2 3 2 4 2" xfId="4064"/>
    <cellStyle name="Comma 2 2 3 2 5" xfId="4065"/>
    <cellStyle name="Comma 2 2 3 3" xfId="948"/>
    <cellStyle name="Comma 2 2 3 3 2" xfId="949"/>
    <cellStyle name="Comma 2 2 3 3 2 2" xfId="950"/>
    <cellStyle name="Comma 2 2 3 3 2 2 2" xfId="4066"/>
    <cellStyle name="Comma 2 2 3 3 2 3" xfId="951"/>
    <cellStyle name="Comma 2 2 3 3 2 3 2" xfId="4067"/>
    <cellStyle name="Comma 2 2 3 3 2 4" xfId="4068"/>
    <cellStyle name="Comma 2 2 3 3 3" xfId="952"/>
    <cellStyle name="Comma 2 2 3 3 4" xfId="4069"/>
    <cellStyle name="Comma 2 2 3 4" xfId="953"/>
    <cellStyle name="Comma 2 2 3 4 2" xfId="954"/>
    <cellStyle name="Comma 2 2 3 4 2 2" xfId="955"/>
    <cellStyle name="Comma 2 2 3 4 2 2 2" xfId="4070"/>
    <cellStyle name="Comma 2 2 3 4 2 3" xfId="956"/>
    <cellStyle name="Comma 2 2 3 4 2 3 2" xfId="4071"/>
    <cellStyle name="Comma 2 2 3 4 2 4" xfId="4072"/>
    <cellStyle name="Comma 2 2 3 4 3" xfId="957"/>
    <cellStyle name="Comma 2 2 3 4 4" xfId="4073"/>
    <cellStyle name="Comma 2 2 3 5" xfId="958"/>
    <cellStyle name="Comma 2 2 3 5 2" xfId="959"/>
    <cellStyle name="Comma 2 2 3 5 2 2" xfId="4074"/>
    <cellStyle name="Comma 2 2 3 5 3" xfId="4075"/>
    <cellStyle name="Comma 2 2 3 6" xfId="960"/>
    <cellStyle name="Comma 2 2 3 6 2" xfId="4076"/>
    <cellStyle name="Comma 2 2 3 7" xfId="961"/>
    <cellStyle name="Comma 2 2 30" xfId="962"/>
    <cellStyle name="Comma 2 2 30 2" xfId="963"/>
    <cellStyle name="Comma 2 2 30 2 2" xfId="964"/>
    <cellStyle name="Comma 2 2 30 2 2 2" xfId="4077"/>
    <cellStyle name="Comma 2 2 30 2 3" xfId="965"/>
    <cellStyle name="Comma 2 2 30 2 3 2" xfId="4078"/>
    <cellStyle name="Comma 2 2 30 2 4" xfId="4079"/>
    <cellStyle name="Comma 2 2 30 3" xfId="966"/>
    <cellStyle name="Comma 2 2 30 4" xfId="4080"/>
    <cellStyle name="Comma 2 2 31" xfId="967"/>
    <cellStyle name="Comma 2 2 31 2" xfId="968"/>
    <cellStyle name="Comma 2 2 31 2 2" xfId="969"/>
    <cellStyle name="Comma 2 2 31 2 2 2" xfId="4081"/>
    <cellStyle name="Comma 2 2 31 2 3" xfId="970"/>
    <cellStyle name="Comma 2 2 31 2 3 2" xfId="4082"/>
    <cellStyle name="Comma 2 2 31 2 4" xfId="4083"/>
    <cellStyle name="Comma 2 2 31 3" xfId="971"/>
    <cellStyle name="Comma 2 2 31 4" xfId="4084"/>
    <cellStyle name="Comma 2 2 32" xfId="972"/>
    <cellStyle name="Comma 2 2 32 2" xfId="973"/>
    <cellStyle name="Comma 2 2 32 2 2" xfId="974"/>
    <cellStyle name="Comma 2 2 32 2 2 2" xfId="4085"/>
    <cellStyle name="Comma 2 2 32 2 3" xfId="975"/>
    <cellStyle name="Comma 2 2 32 2 3 2" xfId="4086"/>
    <cellStyle name="Comma 2 2 32 2 4" xfId="4087"/>
    <cellStyle name="Comma 2 2 32 3" xfId="976"/>
    <cellStyle name="Comma 2 2 32 4" xfId="4088"/>
    <cellStyle name="Comma 2 2 33" xfId="977"/>
    <cellStyle name="Comma 2 2 33 2" xfId="978"/>
    <cellStyle name="Comma 2 2 33 2 2" xfId="979"/>
    <cellStyle name="Comma 2 2 33 2 2 2" xfId="4089"/>
    <cellStyle name="Comma 2 2 33 2 3" xfId="980"/>
    <cellStyle name="Comma 2 2 33 2 3 2" xfId="4090"/>
    <cellStyle name="Comma 2 2 33 2 4" xfId="4091"/>
    <cellStyle name="Comma 2 2 33 3" xfId="981"/>
    <cellStyle name="Comma 2 2 33 4" xfId="4092"/>
    <cellStyle name="Comma 2 2 34" xfId="982"/>
    <cellStyle name="Comma 2 2 34 2" xfId="983"/>
    <cellStyle name="Comma 2 2 34 3" xfId="984"/>
    <cellStyle name="Comma 2 2 35" xfId="985"/>
    <cellStyle name="Comma 2 2 35 2" xfId="986"/>
    <cellStyle name="Comma 2 2 35 3" xfId="987"/>
    <cellStyle name="Comma 2 2 36" xfId="988"/>
    <cellStyle name="Comma 2 2 36 2" xfId="989"/>
    <cellStyle name="Comma 2 2 36 2 2" xfId="990"/>
    <cellStyle name="Comma 2 2 36 3" xfId="991"/>
    <cellStyle name="Comma 2 2 37" xfId="992"/>
    <cellStyle name="Comma 2 2 38" xfId="993"/>
    <cellStyle name="Comma 2 2 39" xfId="994"/>
    <cellStyle name="Comma 2 2 4" xfId="995"/>
    <cellStyle name="Comma 2 2 4 2" xfId="996"/>
    <cellStyle name="Comma 2 2 4 3" xfId="997"/>
    <cellStyle name="Comma 2 2 4 4" xfId="4093"/>
    <cellStyle name="Comma 2 2 40" xfId="998"/>
    <cellStyle name="Comma 2 2 41" xfId="999"/>
    <cellStyle name="Comma 2 2 42" xfId="1000"/>
    <cellStyle name="Comma 2 2 43" xfId="1001"/>
    <cellStyle name="Comma 2 2 44" xfId="1002"/>
    <cellStyle name="Comma 2 2 45" xfId="1003"/>
    <cellStyle name="Comma 2 2 46" xfId="1004"/>
    <cellStyle name="Comma 2 2 47" xfId="1005"/>
    <cellStyle name="Comma 2 2 48" xfId="1006"/>
    <cellStyle name="Comma 2 2 49" xfId="1007"/>
    <cellStyle name="Comma 2 2 5" xfId="1008"/>
    <cellStyle name="Comma 2 2 5 2" xfId="4094"/>
    <cellStyle name="Comma 2 2 50" xfId="1009"/>
    <cellStyle name="Comma 2 2 51" xfId="1010"/>
    <cellStyle name="Comma 2 2 52" xfId="1011"/>
    <cellStyle name="Comma 2 2 53" xfId="1012"/>
    <cellStyle name="Comma 2 2 6" xfId="1013"/>
    <cellStyle name="Comma 2 2 6 2" xfId="4095"/>
    <cellStyle name="Comma 2 2 7" xfId="1014"/>
    <cellStyle name="Comma 2 2 7 2" xfId="4096"/>
    <cellStyle name="Comma 2 2 8" xfId="1015"/>
    <cellStyle name="Comma 2 2 8 2" xfId="4097"/>
    <cellStyle name="Comma 2 2 9" xfId="1016"/>
    <cellStyle name="Comma 2 2 9 2" xfId="4098"/>
    <cellStyle name="Comma 2 20" xfId="1017"/>
    <cellStyle name="Comma 2 21" xfId="1018"/>
    <cellStyle name="Comma 2 22" xfId="1019"/>
    <cellStyle name="Comma 2 23" xfId="1020"/>
    <cellStyle name="Comma 2 24" xfId="1021"/>
    <cellStyle name="Comma 2 25" xfId="1022"/>
    <cellStyle name="Comma 2 26" xfId="1023"/>
    <cellStyle name="Comma 2 27" xfId="1024"/>
    <cellStyle name="Comma 2 28" xfId="1025"/>
    <cellStyle name="Comma 2 29" xfId="1026"/>
    <cellStyle name="Comma 2 3" xfId="1027"/>
    <cellStyle name="Comma 2 30" xfId="1028"/>
    <cellStyle name="Comma 2 31" xfId="1029"/>
    <cellStyle name="Comma 2 32" xfId="1030"/>
    <cellStyle name="Comma 2 33" xfId="1031"/>
    <cellStyle name="Comma 2 34" xfId="1032"/>
    <cellStyle name="Comma 2 35" xfId="1033"/>
    <cellStyle name="Comma 2 35 2" xfId="1034"/>
    <cellStyle name="Comma 2 35_Gui Ha" xfId="1035"/>
    <cellStyle name="Comma 2 36" xfId="1036"/>
    <cellStyle name="Comma 2 37" xfId="1037"/>
    <cellStyle name="Comma 2 38" xfId="1038"/>
    <cellStyle name="Comma 2 39" xfId="1039"/>
    <cellStyle name="Comma 2 4" xfId="1040"/>
    <cellStyle name="Comma 2 4 2" xfId="1041"/>
    <cellStyle name="Comma 2 4 3" xfId="1042"/>
    <cellStyle name="Comma 2 4 4" xfId="1043"/>
    <cellStyle name="Comma 2 4 5" xfId="4099"/>
    <cellStyle name="Comma 2 4 5 2" xfId="4100"/>
    <cellStyle name="Comma 2 4 6" xfId="4101"/>
    <cellStyle name="Comma 2 40" xfId="1044"/>
    <cellStyle name="Comma 2 41" xfId="1045"/>
    <cellStyle name="Comma 2 42" xfId="1046"/>
    <cellStyle name="Comma 2 43" xfId="1047"/>
    <cellStyle name="Comma 2 44" xfId="1048"/>
    <cellStyle name="Comma 2 45" xfId="1049"/>
    <cellStyle name="Comma 2 46" xfId="1050"/>
    <cellStyle name="Comma 2 47" xfId="1051"/>
    <cellStyle name="Comma 2 48" xfId="1052"/>
    <cellStyle name="Comma 2 49" xfId="1053"/>
    <cellStyle name="Comma 2 5" xfId="1054"/>
    <cellStyle name="Comma 2 5 2" xfId="4102"/>
    <cellStyle name="Comma 2 5 2 2" xfId="4103"/>
    <cellStyle name="Comma 2 5 3" xfId="4104"/>
    <cellStyle name="Comma 2 50" xfId="4105"/>
    <cellStyle name="Comma 2 50 2" xfId="4106"/>
    <cellStyle name="Comma 2 50 3" xfId="4107"/>
    <cellStyle name="Comma 2 51" xfId="4108"/>
    <cellStyle name="Comma 2 52" xfId="4109"/>
    <cellStyle name="Comma 2 6" xfId="1055"/>
    <cellStyle name="Comma 2 6 2" xfId="4110"/>
    <cellStyle name="Comma 2 6 2 2" xfId="4111"/>
    <cellStyle name="Comma 2 6 3" xfId="4112"/>
    <cellStyle name="Comma 2 7" xfId="1056"/>
    <cellStyle name="Comma 2 7 2" xfId="4113"/>
    <cellStyle name="Comma 2 7 3" xfId="4114"/>
    <cellStyle name="Comma 2 8" xfId="1057"/>
    <cellStyle name="Comma 2 8 2" xfId="4115"/>
    <cellStyle name="Comma 2 8 3" xfId="4116"/>
    <cellStyle name="Comma 2 9" xfId="1058"/>
    <cellStyle name="Comma 2_BCDS200909_BU2(090925)" xfId="4117"/>
    <cellStyle name="Comma 20" xfId="1059"/>
    <cellStyle name="Comma 20 2" xfId="4118"/>
    <cellStyle name="Comma 21" xfId="1060"/>
    <cellStyle name="Comma 21 2" xfId="4119"/>
    <cellStyle name="Comma 22" xfId="1061"/>
    <cellStyle name="Comma 22 2" xfId="4120"/>
    <cellStyle name="Comma 23" xfId="1062"/>
    <cellStyle name="Comma 23 2" xfId="4121"/>
    <cellStyle name="Comma 24" xfId="1063"/>
    <cellStyle name="Comma 24 2" xfId="4122"/>
    <cellStyle name="Comma 25" xfId="1064"/>
    <cellStyle name="Comma 25 2" xfId="4123"/>
    <cellStyle name="Comma 26" xfId="1065"/>
    <cellStyle name="Comma 27" xfId="1066"/>
    <cellStyle name="Comma 28" xfId="1067"/>
    <cellStyle name="Comma 29" xfId="1068"/>
    <cellStyle name="Comma 29 2" xfId="4124"/>
    <cellStyle name="Comma 29 3" xfId="4125"/>
    <cellStyle name="Comma 3" xfId="1069"/>
    <cellStyle name="Comma 3 10" xfId="1070"/>
    <cellStyle name="Comma 3 11" xfId="1071"/>
    <cellStyle name="Comma 3 12" xfId="1072"/>
    <cellStyle name="Comma 3 13" xfId="1073"/>
    <cellStyle name="Comma 3 14" xfId="1074"/>
    <cellStyle name="Comma 3 15" xfId="1075"/>
    <cellStyle name="Comma 3 16" xfId="1076"/>
    <cellStyle name="Comma 3 17" xfId="1077"/>
    <cellStyle name="Comma 3 18" xfId="1078"/>
    <cellStyle name="Comma 3 19" xfId="1079"/>
    <cellStyle name="Comma 3 2" xfId="1080"/>
    <cellStyle name="Comma 3 2 10" xfId="1081"/>
    <cellStyle name="Comma 3 2 11" xfId="1082"/>
    <cellStyle name="Comma 3 2 12" xfId="1083"/>
    <cellStyle name="Comma 3 2 13" xfId="1084"/>
    <cellStyle name="Comma 3 2 14" xfId="1085"/>
    <cellStyle name="Comma 3 2 15" xfId="1086"/>
    <cellStyle name="Comma 3 2 16" xfId="1087"/>
    <cellStyle name="Comma 3 2 17" xfId="1088"/>
    <cellStyle name="Comma 3 2 18" xfId="1089"/>
    <cellStyle name="Comma 3 2 19" xfId="1090"/>
    <cellStyle name="Comma 3 2 2" xfId="1091"/>
    <cellStyle name="Comma 3 2 2 10" xfId="1092"/>
    <cellStyle name="Comma 3 2 2 11" xfId="1093"/>
    <cellStyle name="Comma 3 2 2 12" xfId="1094"/>
    <cellStyle name="Comma 3 2 2 13" xfId="1095"/>
    <cellStyle name="Comma 3 2 2 14" xfId="1096"/>
    <cellStyle name="Comma 3 2 2 15" xfId="1097"/>
    <cellStyle name="Comma 3 2 2 16" xfId="1098"/>
    <cellStyle name="Comma 3 2 2 17" xfId="1099"/>
    <cellStyle name="Comma 3 2 2 18" xfId="1100"/>
    <cellStyle name="Comma 3 2 2 19" xfId="1101"/>
    <cellStyle name="Comma 3 2 2 2" xfId="1102"/>
    <cellStyle name="Comma 3 2 2 2 10" xfId="1103"/>
    <cellStyle name="Comma 3 2 2 2 10 2" xfId="4126"/>
    <cellStyle name="Comma 3 2 2 2 11" xfId="1104"/>
    <cellStyle name="Comma 3 2 2 2 11 2" xfId="4127"/>
    <cellStyle name="Comma 3 2 2 2 12" xfId="1105"/>
    <cellStyle name="Comma 3 2 2 2 12 2" xfId="4128"/>
    <cellStyle name="Comma 3 2 2 2 13" xfId="1106"/>
    <cellStyle name="Comma 3 2 2 2 13 2" xfId="4129"/>
    <cellStyle name="Comma 3 2 2 2 14" xfId="1107"/>
    <cellStyle name="Comma 3 2 2 2 14 2" xfId="4130"/>
    <cellStyle name="Comma 3 2 2 2 15" xfId="1108"/>
    <cellStyle name="Comma 3 2 2 2 15 2" xfId="4131"/>
    <cellStyle name="Comma 3 2 2 2 16" xfId="1109"/>
    <cellStyle name="Comma 3 2 2 2 16 2" xfId="4132"/>
    <cellStyle name="Comma 3 2 2 2 17" xfId="1110"/>
    <cellStyle name="Comma 3 2 2 2 17 2" xfId="4133"/>
    <cellStyle name="Comma 3 2 2 2 18" xfId="1111"/>
    <cellStyle name="Comma 3 2 2 2 18 2" xfId="4134"/>
    <cellStyle name="Comma 3 2 2 2 19" xfId="1112"/>
    <cellStyle name="Comma 3 2 2 2 19 2" xfId="4135"/>
    <cellStyle name="Comma 3 2 2 2 2" xfId="1113"/>
    <cellStyle name="Comma 3 2 2 2 2 2" xfId="1114"/>
    <cellStyle name="Comma 3 2 2 2 2 2 2" xfId="4136"/>
    <cellStyle name="Comma 3 2 2 2 2 3" xfId="1115"/>
    <cellStyle name="Comma 3 2 2 2 2 3 2" xfId="4137"/>
    <cellStyle name="Comma 3 2 2 2 2 4" xfId="4138"/>
    <cellStyle name="Comma 3 2 2 2 20" xfId="1116"/>
    <cellStyle name="Comma 3 2 2 2 20 2" xfId="4139"/>
    <cellStyle name="Comma 3 2 2 2 21" xfId="1117"/>
    <cellStyle name="Comma 3 2 2 2 21 2" xfId="4140"/>
    <cellStyle name="Comma 3 2 2 2 22" xfId="1118"/>
    <cellStyle name="Comma 3 2 2 2 22 2" xfId="4141"/>
    <cellStyle name="Comma 3 2 2 2 23" xfId="1119"/>
    <cellStyle name="Comma 3 2 2 2 23 2" xfId="4142"/>
    <cellStyle name="Comma 3 2 2 2 24" xfId="1120"/>
    <cellStyle name="Comma 3 2 2 2 24 2" xfId="4143"/>
    <cellStyle name="Comma 3 2 2 2 25" xfId="1121"/>
    <cellStyle name="Comma 3 2 2 2 25 2" xfId="4144"/>
    <cellStyle name="Comma 3 2 2 2 26" xfId="1122"/>
    <cellStyle name="Comma 3 2 2 2 26 2" xfId="4145"/>
    <cellStyle name="Comma 3 2 2 2 27" xfId="1123"/>
    <cellStyle name="Comma 3 2 2 2 27 2" xfId="4146"/>
    <cellStyle name="Comma 3 2 2 2 28" xfId="1124"/>
    <cellStyle name="Comma 3 2 2 2 28 2" xfId="4147"/>
    <cellStyle name="Comma 3 2 2 2 29" xfId="1125"/>
    <cellStyle name="Comma 3 2 2 2 29 2" xfId="4148"/>
    <cellStyle name="Comma 3 2 2 2 3" xfId="1126"/>
    <cellStyle name="Comma 3 2 2 2 3 2" xfId="4149"/>
    <cellStyle name="Comma 3 2 2 2 30" xfId="1127"/>
    <cellStyle name="Comma 3 2 2 2 30 2" xfId="4150"/>
    <cellStyle name="Comma 3 2 2 2 31" xfId="1128"/>
    <cellStyle name="Comma 3 2 2 2 31 2" xfId="4151"/>
    <cellStyle name="Comma 3 2 2 2 32" xfId="1129"/>
    <cellStyle name="Comma 3 2 2 2 32 2" xfId="4152"/>
    <cellStyle name="Comma 3 2 2 2 33" xfId="1130"/>
    <cellStyle name="Comma 3 2 2 2 33 2" xfId="4153"/>
    <cellStyle name="Comma 3 2 2 2 34" xfId="1131"/>
    <cellStyle name="Comma 3 2 2 2 34 2" xfId="4154"/>
    <cellStyle name="Comma 3 2 2 2 35" xfId="1132"/>
    <cellStyle name="Comma 3 2 2 2 35 2" xfId="4155"/>
    <cellStyle name="Comma 3 2 2 2 36" xfId="1133"/>
    <cellStyle name="Comma 3 2 2 2 36 2" xfId="4156"/>
    <cellStyle name="Comma 3 2 2 2 37" xfId="1134"/>
    <cellStyle name="Comma 3 2 2 2 37 2" xfId="4157"/>
    <cellStyle name="Comma 3 2 2 2 38" xfId="1135"/>
    <cellStyle name="Comma 3 2 2 2 38 2" xfId="4158"/>
    <cellStyle name="Comma 3 2 2 2 39" xfId="1136"/>
    <cellStyle name="Comma 3 2 2 2 39 2" xfId="4159"/>
    <cellStyle name="Comma 3 2 2 2 4" xfId="1137"/>
    <cellStyle name="Comma 3 2 2 2 4 2" xfId="4160"/>
    <cellStyle name="Comma 3 2 2 2 40" xfId="1138"/>
    <cellStyle name="Comma 3 2 2 2 40 2" xfId="4161"/>
    <cellStyle name="Comma 3 2 2 2 41" xfId="1139"/>
    <cellStyle name="Comma 3 2 2 2 41 2" xfId="4162"/>
    <cellStyle name="Comma 3 2 2 2 42" xfId="1140"/>
    <cellStyle name="Comma 3 2 2 2 42 2" xfId="4163"/>
    <cellStyle name="Comma 3 2 2 2 43" xfId="1141"/>
    <cellStyle name="Comma 3 2 2 2 43 2" xfId="4164"/>
    <cellStyle name="Comma 3 2 2 2 44" xfId="1142"/>
    <cellStyle name="Comma 3 2 2 2 44 2" xfId="4165"/>
    <cellStyle name="Comma 3 2 2 2 45" xfId="1143"/>
    <cellStyle name="Comma 3 2 2 2 45 2" xfId="4166"/>
    <cellStyle name="Comma 3 2 2 2 46" xfId="1144"/>
    <cellStyle name="Comma 3 2 2 2 46 2" xfId="4167"/>
    <cellStyle name="Comma 3 2 2 2 47" xfId="1145"/>
    <cellStyle name="Comma 3 2 2 2 48" xfId="4168"/>
    <cellStyle name="Comma 3 2 2 2 5" xfId="1146"/>
    <cellStyle name="Comma 3 2 2 2 5 2" xfId="4169"/>
    <cellStyle name="Comma 3 2 2 2 6" xfId="1147"/>
    <cellStyle name="Comma 3 2 2 2 6 2" xfId="4170"/>
    <cellStyle name="Comma 3 2 2 2 7" xfId="1148"/>
    <cellStyle name="Comma 3 2 2 2 7 2" xfId="4171"/>
    <cellStyle name="Comma 3 2 2 2 8" xfId="1149"/>
    <cellStyle name="Comma 3 2 2 2 8 2" xfId="4172"/>
    <cellStyle name="Comma 3 2 2 2 9" xfId="1150"/>
    <cellStyle name="Comma 3 2 2 2 9 2" xfId="4173"/>
    <cellStyle name="Comma 3 2 2 20" xfId="1151"/>
    <cellStyle name="Comma 3 2 2 21" xfId="1152"/>
    <cellStyle name="Comma 3 2 2 22" xfId="1153"/>
    <cellStyle name="Comma 3 2 2 23" xfId="1154"/>
    <cellStyle name="Comma 3 2 2 24" xfId="1155"/>
    <cellStyle name="Comma 3 2 2 25" xfId="1156"/>
    <cellStyle name="Comma 3 2 2 26" xfId="1157"/>
    <cellStyle name="Comma 3 2 2 27" xfId="1158"/>
    <cellStyle name="Comma 3 2 2 28" xfId="1159"/>
    <cellStyle name="Comma 3 2 2 29" xfId="1160"/>
    <cellStyle name="Comma 3 2 2 3" xfId="1161"/>
    <cellStyle name="Comma 3 2 2 3 2" xfId="4174"/>
    <cellStyle name="Comma 3 2 2 30" xfId="1162"/>
    <cellStyle name="Comma 3 2 2 31" xfId="1163"/>
    <cellStyle name="Comma 3 2 2 32" xfId="1164"/>
    <cellStyle name="Comma 3 2 2 33" xfId="1165"/>
    <cellStyle name="Comma 3 2 2 34" xfId="1166"/>
    <cellStyle name="Comma 3 2 2 35" xfId="1167"/>
    <cellStyle name="Comma 3 2 2 36" xfId="1168"/>
    <cellStyle name="Comma 3 2 2 37" xfId="1169"/>
    <cellStyle name="Comma 3 2 2 38" xfId="1170"/>
    <cellStyle name="Comma 3 2 2 39" xfId="1171"/>
    <cellStyle name="Comma 3 2 2 4" xfId="1172"/>
    <cellStyle name="Comma 3 2 2 40" xfId="1173"/>
    <cellStyle name="Comma 3 2 2 41" xfId="1174"/>
    <cellStyle name="Comma 3 2 2 42" xfId="1175"/>
    <cellStyle name="Comma 3 2 2 43" xfId="1176"/>
    <cellStyle name="Comma 3 2 2 44" xfId="1177"/>
    <cellStyle name="Comma 3 2 2 45" xfId="1178"/>
    <cellStyle name="Comma 3 2 2 46" xfId="1179"/>
    <cellStyle name="Comma 3 2 2 47" xfId="1180"/>
    <cellStyle name="Comma 3 2 2 48" xfId="1181"/>
    <cellStyle name="Comma 3 2 2 49" xfId="1182"/>
    <cellStyle name="Comma 3 2 2 5" xfId="1183"/>
    <cellStyle name="Comma 3 2 2 6" xfId="1184"/>
    <cellStyle name="Comma 3 2 2 7" xfId="1185"/>
    <cellStyle name="Comma 3 2 2 8" xfId="1186"/>
    <cellStyle name="Comma 3 2 2 9" xfId="1187"/>
    <cellStyle name="Comma 3 2 20" xfId="1188"/>
    <cellStyle name="Comma 3 2 21" xfId="1189"/>
    <cellStyle name="Comma 3 2 22" xfId="1190"/>
    <cellStyle name="Comma 3 2 23" xfId="1191"/>
    <cellStyle name="Comma 3 2 24" xfId="1192"/>
    <cellStyle name="Comma 3 2 25" xfId="1193"/>
    <cellStyle name="Comma 3 2 26" xfId="1194"/>
    <cellStyle name="Comma 3 2 27" xfId="1195"/>
    <cellStyle name="Comma 3 2 28" xfId="1196"/>
    <cellStyle name="Comma 3 2 29" xfId="1197"/>
    <cellStyle name="Comma 3 2 3" xfId="1198"/>
    <cellStyle name="Comma 3 2 3 2" xfId="1199"/>
    <cellStyle name="Comma 3 2 3 2 2" xfId="1200"/>
    <cellStyle name="Comma 3 2 3 2 2 2" xfId="4175"/>
    <cellStyle name="Comma 3 2 3 2 3" xfId="1201"/>
    <cellStyle name="Comma 3 2 3 2 3 2" xfId="4176"/>
    <cellStyle name="Comma 3 2 3 2 4" xfId="4177"/>
    <cellStyle name="Comma 3 2 3 3" xfId="1202"/>
    <cellStyle name="Comma 3 2 3 3 2" xfId="4178"/>
    <cellStyle name="Comma 3 2 3 4" xfId="1203"/>
    <cellStyle name="Comma 3 2 3 5" xfId="1204"/>
    <cellStyle name="Comma 3 2 30" xfId="1205"/>
    <cellStyle name="Comma 3 2 31" xfId="1206"/>
    <cellStyle name="Comma 3 2 32" xfId="1207"/>
    <cellStyle name="Comma 3 2 33" xfId="1208"/>
    <cellStyle name="Comma 3 2 34" xfId="1209"/>
    <cellStyle name="Comma 3 2 35" xfId="1210"/>
    <cellStyle name="Comma 3 2 36" xfId="1211"/>
    <cellStyle name="Comma 3 2 37" xfId="1212"/>
    <cellStyle name="Comma 3 2 38" xfId="1213"/>
    <cellStyle name="Comma 3 2 39" xfId="1214"/>
    <cellStyle name="Comma 3 2 4" xfId="1215"/>
    <cellStyle name="Comma 3 2 4 2" xfId="1216"/>
    <cellStyle name="Comma 3 2 4 2 2" xfId="1217"/>
    <cellStyle name="Comma 3 2 4 2 2 2" xfId="4179"/>
    <cellStyle name="Comma 3 2 4 2 3" xfId="1218"/>
    <cellStyle name="Comma 3 2 4 2 3 2" xfId="4180"/>
    <cellStyle name="Comma 3 2 4 2 4" xfId="4181"/>
    <cellStyle name="Comma 3 2 4 3" xfId="1219"/>
    <cellStyle name="Comma 3 2 4 3 2" xfId="4182"/>
    <cellStyle name="Comma 3 2 4 4" xfId="1220"/>
    <cellStyle name="Comma 3 2 4 5" xfId="1221"/>
    <cellStyle name="Comma 3 2 40" xfId="1222"/>
    <cellStyle name="Comma 3 2 41" xfId="1223"/>
    <cellStyle name="Comma 3 2 42" xfId="1224"/>
    <cellStyle name="Comma 3 2 43" xfId="1225"/>
    <cellStyle name="Comma 3 2 44" xfId="1226"/>
    <cellStyle name="Comma 3 2 45" xfId="1227"/>
    <cellStyle name="Comma 3 2 46" xfId="1228"/>
    <cellStyle name="Comma 3 2 47" xfId="1229"/>
    <cellStyle name="Comma 3 2 48" xfId="1230"/>
    <cellStyle name="Comma 3 2 49" xfId="1231"/>
    <cellStyle name="Comma 3 2 5" xfId="1232"/>
    <cellStyle name="Comma 3 2 50" xfId="1233"/>
    <cellStyle name="Comma 3 2 51" xfId="1234"/>
    <cellStyle name="Comma 3 2 52" xfId="1235"/>
    <cellStyle name="Comma 3 2 53" xfId="1236"/>
    <cellStyle name="Comma 3 2 54" xfId="1237"/>
    <cellStyle name="Comma 3 2 6" xfId="1238"/>
    <cellStyle name="Comma 3 2 7" xfId="1239"/>
    <cellStyle name="Comma 3 2 8" xfId="1240"/>
    <cellStyle name="Comma 3 2 8 2" xfId="1241"/>
    <cellStyle name="Comma 3 2 9" xfId="1242"/>
    <cellStyle name="Comma 3 20" xfId="1243"/>
    <cellStyle name="Comma 3 21" xfId="1244"/>
    <cellStyle name="Comma 3 22" xfId="1245"/>
    <cellStyle name="Comma 3 23" xfId="1246"/>
    <cellStyle name="Comma 3 24" xfId="1247"/>
    <cellStyle name="Comma 3 25" xfId="1248"/>
    <cellStyle name="Comma 3 26" xfId="1249"/>
    <cellStyle name="Comma 3 27" xfId="1250"/>
    <cellStyle name="Comma 3 27 2" xfId="1251"/>
    <cellStyle name="Comma 3 27 2 2" xfId="1252"/>
    <cellStyle name="Comma 3 27 2 3" xfId="1253"/>
    <cellStyle name="Comma 3 27 3" xfId="1254"/>
    <cellStyle name="Comma 3 28" xfId="1255"/>
    <cellStyle name="Comma 3 28 2" xfId="1256"/>
    <cellStyle name="Comma 3 28 2 2" xfId="1257"/>
    <cellStyle name="Comma 3 28 2 3" xfId="1258"/>
    <cellStyle name="Comma 3 28 3" xfId="1259"/>
    <cellStyle name="Comma 3 29" xfId="1260"/>
    <cellStyle name="Comma 3 3" xfId="1261"/>
    <cellStyle name="Comma 3 3 2" xfId="1262"/>
    <cellStyle name="Comma 3 3 2 2" xfId="1263"/>
    <cellStyle name="Comma 3 3 2 2 2" xfId="1264"/>
    <cellStyle name="Comma 3 3 2 2 3" xfId="1265"/>
    <cellStyle name="Comma 3 3 2 3" xfId="1266"/>
    <cellStyle name="Comma 3 3 3" xfId="1267"/>
    <cellStyle name="Comma 3 3 3 2" xfId="1268"/>
    <cellStyle name="Comma 3 3 3 2 2" xfId="1269"/>
    <cellStyle name="Comma 3 3 3 2 3" xfId="1270"/>
    <cellStyle name="Comma 3 3 3 3" xfId="1271"/>
    <cellStyle name="Comma 3 3 4" xfId="1272"/>
    <cellStyle name="Comma 3 3 4 2" xfId="1273"/>
    <cellStyle name="Comma 3 3 4 2 2" xfId="1274"/>
    <cellStyle name="Comma 3 3 4 2 3" xfId="1275"/>
    <cellStyle name="Comma 3 3 4 3" xfId="1276"/>
    <cellStyle name="Comma 3 3 5" xfId="1277"/>
    <cellStyle name="Comma 3 3 6" xfId="1278"/>
    <cellStyle name="Comma 3 3_PM T9 -revised Q3 1.0.xls-adjust G11+FSJ" xfId="1279"/>
    <cellStyle name="Comma 3 30" xfId="1280"/>
    <cellStyle name="Comma 3 31" xfId="1281"/>
    <cellStyle name="Comma 3 32" xfId="1282"/>
    <cellStyle name="Comma 3 33" xfId="1283"/>
    <cellStyle name="Comma 3 34" xfId="1284"/>
    <cellStyle name="Comma 3 35" xfId="1285"/>
    <cellStyle name="Comma 3 36" xfId="1286"/>
    <cellStyle name="Comma 3 37" xfId="1287"/>
    <cellStyle name="Comma 3 38" xfId="1288"/>
    <cellStyle name="Comma 3 39" xfId="1289"/>
    <cellStyle name="Comma 3 4" xfId="1290"/>
    <cellStyle name="Comma 3 40" xfId="1291"/>
    <cellStyle name="Comma 3 41" xfId="1292"/>
    <cellStyle name="Comma 3 42" xfId="1293"/>
    <cellStyle name="Comma 3 43" xfId="1294"/>
    <cellStyle name="Comma 3 44" xfId="1295"/>
    <cellStyle name="Comma 3 45" xfId="1296"/>
    <cellStyle name="Comma 3 46" xfId="1297"/>
    <cellStyle name="Comma 3 47" xfId="1298"/>
    <cellStyle name="Comma 3 48" xfId="1299"/>
    <cellStyle name="Comma 3 49" xfId="1300"/>
    <cellStyle name="Comma 3 5" xfId="1301"/>
    <cellStyle name="Comma 3 5 2" xfId="1302"/>
    <cellStyle name="Comma 3 5 2 2" xfId="1303"/>
    <cellStyle name="Comma 3 5 2 3" xfId="1304"/>
    <cellStyle name="Comma 3 5 3" xfId="1305"/>
    <cellStyle name="Comma 3 50" xfId="1306"/>
    <cellStyle name="Comma 3 51" xfId="1307"/>
    <cellStyle name="Comma 3 52" xfId="1308"/>
    <cellStyle name="Comma 3 53" xfId="1309"/>
    <cellStyle name="Comma 3 54" xfId="1310"/>
    <cellStyle name="Comma 3 55" xfId="1311"/>
    <cellStyle name="Comma 3 56" xfId="1312"/>
    <cellStyle name="Comma 3 57" xfId="1313"/>
    <cellStyle name="Comma 3 58" xfId="1314"/>
    <cellStyle name="Comma 3 59" xfId="1315"/>
    <cellStyle name="Comma 3 6" xfId="1316"/>
    <cellStyle name="Comma 3 6 2" xfId="1317"/>
    <cellStyle name="Comma 3 6 2 2" xfId="1318"/>
    <cellStyle name="Comma 3 6 2 3" xfId="1319"/>
    <cellStyle name="Comma 3 6 3" xfId="1320"/>
    <cellStyle name="Comma 3 60" xfId="1321"/>
    <cellStyle name="Comma 3 61" xfId="1322"/>
    <cellStyle name="Comma 3 62" xfId="1323"/>
    <cellStyle name="Comma 3 63" xfId="1324"/>
    <cellStyle name="Comma 3 64" xfId="1325"/>
    <cellStyle name="Comma 3 65" xfId="1326"/>
    <cellStyle name="Comma 3 66" xfId="1327"/>
    <cellStyle name="Comma 3 67" xfId="1328"/>
    <cellStyle name="Comma 3 68" xfId="1329"/>
    <cellStyle name="Comma 3 69" xfId="1330"/>
    <cellStyle name="Comma 3 7" xfId="1331"/>
    <cellStyle name="Comma 3 7 2" xfId="1332"/>
    <cellStyle name="Comma 3 7 3" xfId="1333"/>
    <cellStyle name="Comma 3 70" xfId="1334"/>
    <cellStyle name="Comma 3 71" xfId="1335"/>
    <cellStyle name="Comma 3 72" xfId="1336"/>
    <cellStyle name="Comma 3 73" xfId="1337"/>
    <cellStyle name="Comma 3 74" xfId="1338"/>
    <cellStyle name="Comma 3 75" xfId="4183"/>
    <cellStyle name="Comma 3 75 2" xfId="4184"/>
    <cellStyle name="Comma 3 76" xfId="4185"/>
    <cellStyle name="Comma 3 76 2" xfId="4186"/>
    <cellStyle name="Comma 3 77" xfId="4187"/>
    <cellStyle name="Comma 3 77 2" xfId="4188"/>
    <cellStyle name="Comma 3 78" xfId="4189"/>
    <cellStyle name="Comma 3 78 2" xfId="4190"/>
    <cellStyle name="Comma 3 8" xfId="1339"/>
    <cellStyle name="Comma 3 8 2" xfId="1340"/>
    <cellStyle name="Comma 3 8 3" xfId="1341"/>
    <cellStyle name="Comma 3 9" xfId="1342"/>
    <cellStyle name="Comma 3 9 2" xfId="1343"/>
    <cellStyle name="Comma 3 9 3" xfId="1344"/>
    <cellStyle name="Comma 3_ADM Expense plan Ver1.0 2010" xfId="4191"/>
    <cellStyle name="Comma 30" xfId="1345"/>
    <cellStyle name="Comma 31" xfId="1346"/>
    <cellStyle name="Comma 32" xfId="1347"/>
    <cellStyle name="Comma 33" xfId="1348"/>
    <cellStyle name="Comma 33 2" xfId="1349"/>
    <cellStyle name="Comma 33 2 2" xfId="4192"/>
    <cellStyle name="Comma 33 2 3" xfId="4193"/>
    <cellStyle name="Comma 33 2 3 2" xfId="4194"/>
    <cellStyle name="Comma 33 2 4" xfId="4195"/>
    <cellStyle name="Comma 33 2 5" xfId="4196"/>
    <cellStyle name="Comma 33 3" xfId="4197"/>
    <cellStyle name="Comma 33 3 2" xfId="4198"/>
    <cellStyle name="Comma 33 4" xfId="4199"/>
    <cellStyle name="Comma 34" xfId="4200"/>
    <cellStyle name="Comma 34 2" xfId="4201"/>
    <cellStyle name="Comma 34 3" xfId="4202"/>
    <cellStyle name="Comma 34 4" xfId="4203"/>
    <cellStyle name="Comma 34 5" xfId="4204"/>
    <cellStyle name="Comma 35" xfId="1350"/>
    <cellStyle name="Comma 35 2" xfId="1351"/>
    <cellStyle name="Comma 35 3" xfId="1352"/>
    <cellStyle name="Comma 36" xfId="1353"/>
    <cellStyle name="Comma 36 2" xfId="1354"/>
    <cellStyle name="Comma 36 2 2" xfId="1355"/>
    <cellStyle name="Comma 36 2 3" xfId="1356"/>
    <cellStyle name="Comma 36 3" xfId="1357"/>
    <cellStyle name="Comma 36 4" xfId="1358"/>
    <cellStyle name="Comma 37" xfId="4205"/>
    <cellStyle name="Comma 37 2" xfId="4206"/>
    <cellStyle name="Comma 38" xfId="4207"/>
    <cellStyle name="Comma 38 2" xfId="4208"/>
    <cellStyle name="Comma 38 2 2" xfId="4209"/>
    <cellStyle name="Comma 38 3" xfId="4210"/>
    <cellStyle name="Comma 38 3 2" xfId="4211"/>
    <cellStyle name="Comma 38 4" xfId="4212"/>
    <cellStyle name="Comma 39" xfId="1359"/>
    <cellStyle name="Comma 39 2" xfId="4213"/>
    <cellStyle name="Comma 39 3" xfId="4214"/>
    <cellStyle name="Comma 39 4" xfId="4215"/>
    <cellStyle name="Comma 4" xfId="1"/>
    <cellStyle name="Comma 4 10" xfId="1360"/>
    <cellStyle name="Comma 4 11" xfId="1361"/>
    <cellStyle name="Comma 4 12" xfId="1362"/>
    <cellStyle name="Comma 4 13" xfId="1363"/>
    <cellStyle name="Comma 4 14" xfId="1364"/>
    <cellStyle name="Comma 4 15" xfId="1365"/>
    <cellStyle name="Comma 4 16" xfId="1366"/>
    <cellStyle name="Comma 4 17" xfId="1367"/>
    <cellStyle name="Comma 4 18" xfId="1368"/>
    <cellStyle name="Comma 4 19" xfId="1369"/>
    <cellStyle name="Comma 4 2" xfId="1370"/>
    <cellStyle name="Comma 4 20" xfId="1371"/>
    <cellStyle name="Comma 4 21" xfId="1372"/>
    <cellStyle name="Comma 4 22" xfId="1373"/>
    <cellStyle name="Comma 4 23" xfId="1374"/>
    <cellStyle name="Comma 4 24" xfId="1375"/>
    <cellStyle name="Comma 4 25" xfId="1376"/>
    <cellStyle name="Comma 4 26" xfId="1377"/>
    <cellStyle name="Comma 4 27" xfId="1378"/>
    <cellStyle name="Comma 4 27 2" xfId="1379"/>
    <cellStyle name="Comma 4 27 3" xfId="1380"/>
    <cellStyle name="Comma 4 28" xfId="1381"/>
    <cellStyle name="Comma 4 29" xfId="1382"/>
    <cellStyle name="Comma 4 3" xfId="1383"/>
    <cellStyle name="Comma 4 30" xfId="1384"/>
    <cellStyle name="Comma 4 31" xfId="1385"/>
    <cellStyle name="Comma 4 32" xfId="1386"/>
    <cellStyle name="Comma 4 33" xfId="1387"/>
    <cellStyle name="Comma 4 34" xfId="1388"/>
    <cellStyle name="Comma 4 35" xfId="1389"/>
    <cellStyle name="Comma 4 36" xfId="1390"/>
    <cellStyle name="Comma 4 37" xfId="1391"/>
    <cellStyle name="Comma 4 38" xfId="1392"/>
    <cellStyle name="Comma 4 39" xfId="1393"/>
    <cellStyle name="Comma 4 4" xfId="1394"/>
    <cellStyle name="Comma 4 40" xfId="1395"/>
    <cellStyle name="Comma 4 41" xfId="1396"/>
    <cellStyle name="Comma 4 42" xfId="1397"/>
    <cellStyle name="Comma 4 43" xfId="1398"/>
    <cellStyle name="Comma 4 44" xfId="1399"/>
    <cellStyle name="Comma 4 45" xfId="1400"/>
    <cellStyle name="Comma 4 46" xfId="1401"/>
    <cellStyle name="Comma 4 47" xfId="1402"/>
    <cellStyle name="Comma 4 48" xfId="1403"/>
    <cellStyle name="Comma 4 49" xfId="1404"/>
    <cellStyle name="Comma 4 5" xfId="1405"/>
    <cellStyle name="Comma 4 50" xfId="1406"/>
    <cellStyle name="Comma 4 51" xfId="1407"/>
    <cellStyle name="Comma 4 52" xfId="1408"/>
    <cellStyle name="Comma 4 53" xfId="1409"/>
    <cellStyle name="Comma 4 54" xfId="1410"/>
    <cellStyle name="Comma 4 55" xfId="1411"/>
    <cellStyle name="Comma 4 56" xfId="1412"/>
    <cellStyle name="Comma 4 57" xfId="1413"/>
    <cellStyle name="Comma 4 58" xfId="1414"/>
    <cellStyle name="Comma 4 59" xfId="1415"/>
    <cellStyle name="Comma 4 6" xfId="1416"/>
    <cellStyle name="Comma 4 60" xfId="1417"/>
    <cellStyle name="Comma 4 61" xfId="1418"/>
    <cellStyle name="Comma 4 62" xfId="1419"/>
    <cellStyle name="Comma 4 63" xfId="1420"/>
    <cellStyle name="Comma 4 64" xfId="1421"/>
    <cellStyle name="Comma 4 65" xfId="1422"/>
    <cellStyle name="Comma 4 66" xfId="1423"/>
    <cellStyle name="Comma 4 67" xfId="1424"/>
    <cellStyle name="Comma 4 68" xfId="1425"/>
    <cellStyle name="Comma 4 69" xfId="1426"/>
    <cellStyle name="Comma 4 7" xfId="1427"/>
    <cellStyle name="Comma 4 70" xfId="1428"/>
    <cellStyle name="Comma 4 71" xfId="1429"/>
    <cellStyle name="Comma 4 72" xfId="1430"/>
    <cellStyle name="Comma 4 8" xfId="1431"/>
    <cellStyle name="Comma 4 9" xfId="1432"/>
    <cellStyle name="Comma 4_PM T9 -revised Q3 1.0.xls-adjust G11+FSJ" xfId="1433"/>
    <cellStyle name="Comma 40" xfId="4216"/>
    <cellStyle name="Comma 40 2" xfId="4217"/>
    <cellStyle name="Comma 40 2 2" xfId="4218"/>
    <cellStyle name="Comma 40 3" xfId="4219"/>
    <cellStyle name="Comma 40 3 2" xfId="4220"/>
    <cellStyle name="Comma 40 4" xfId="4221"/>
    <cellStyle name="Comma 41" xfId="4222"/>
    <cellStyle name="Comma 41 2" xfId="4223"/>
    <cellStyle name="Comma 41 3" xfId="4224"/>
    <cellStyle name="Comma 41 4" xfId="4225"/>
    <cellStyle name="Comma 42" xfId="4226"/>
    <cellStyle name="Comma 42 2" xfId="4227"/>
    <cellStyle name="Comma 42 3" xfId="4228"/>
    <cellStyle name="Comma 42 4" xfId="4229"/>
    <cellStyle name="Comma 43" xfId="4230"/>
    <cellStyle name="Comma 43 2" xfId="4231"/>
    <cellStyle name="Comma 44" xfId="4232"/>
    <cellStyle name="Comma 44 2" xfId="4233"/>
    <cellStyle name="Comma 45" xfId="4234"/>
    <cellStyle name="Comma 45 2" xfId="4235"/>
    <cellStyle name="Comma 46" xfId="4236"/>
    <cellStyle name="Comma 46 2" xfId="4237"/>
    <cellStyle name="Comma 47" xfId="4238"/>
    <cellStyle name="Comma 47 2" xfId="4239"/>
    <cellStyle name="Comma 48" xfId="1434"/>
    <cellStyle name="Comma 48 2" xfId="1435"/>
    <cellStyle name="Comma 48 3" xfId="1436"/>
    <cellStyle name="Comma 49" xfId="4240"/>
    <cellStyle name="Comma 49 2" xfId="4241"/>
    <cellStyle name="Comma 5" xfId="1437"/>
    <cellStyle name="Comma 5 2" xfId="1438"/>
    <cellStyle name="Comma 5 2 10" xfId="1439"/>
    <cellStyle name="Comma 5 2 10 2" xfId="4242"/>
    <cellStyle name="Comma 5 2 11" xfId="1440"/>
    <cellStyle name="Comma 5 2 11 2" xfId="4243"/>
    <cellStyle name="Comma 5 2 12" xfId="1441"/>
    <cellStyle name="Comma 5 2 12 2" xfId="4244"/>
    <cellStyle name="Comma 5 2 13" xfId="1442"/>
    <cellStyle name="Comma 5 2 13 2" xfId="4245"/>
    <cellStyle name="Comma 5 2 14" xfId="1443"/>
    <cellStyle name="Comma 5 2 14 2" xfId="4246"/>
    <cellStyle name="Comma 5 2 15" xfId="1444"/>
    <cellStyle name="Comma 5 2 15 2" xfId="4247"/>
    <cellStyle name="Comma 5 2 16" xfId="1445"/>
    <cellStyle name="Comma 5 2 16 2" xfId="4248"/>
    <cellStyle name="Comma 5 2 17" xfId="1446"/>
    <cellStyle name="Comma 5 2 17 2" xfId="4249"/>
    <cellStyle name="Comma 5 2 18" xfId="1447"/>
    <cellStyle name="Comma 5 2 18 2" xfId="4250"/>
    <cellStyle name="Comma 5 2 19" xfId="1448"/>
    <cellStyle name="Comma 5 2 19 2" xfId="4251"/>
    <cellStyle name="Comma 5 2 2" xfId="1449"/>
    <cellStyle name="Comma 5 2 2 2" xfId="1450"/>
    <cellStyle name="Comma 5 2 2 2 2" xfId="4252"/>
    <cellStyle name="Comma 5 2 2 3" xfId="1451"/>
    <cellStyle name="Comma 5 2 2 3 2" xfId="4253"/>
    <cellStyle name="Comma 5 2 2 4" xfId="4254"/>
    <cellStyle name="Comma 5 2 20" xfId="1452"/>
    <cellStyle name="Comma 5 2 20 2" xfId="4255"/>
    <cellStyle name="Comma 5 2 21" xfId="1453"/>
    <cellStyle name="Comma 5 2 21 2" xfId="4256"/>
    <cellStyle name="Comma 5 2 22" xfId="1454"/>
    <cellStyle name="Comma 5 2 22 2" xfId="4257"/>
    <cellStyle name="Comma 5 2 23" xfId="1455"/>
    <cellStyle name="Comma 5 2 23 2" xfId="4258"/>
    <cellStyle name="Comma 5 2 24" xfId="1456"/>
    <cellStyle name="Comma 5 2 24 2" xfId="4259"/>
    <cellStyle name="Comma 5 2 25" xfId="1457"/>
    <cellStyle name="Comma 5 2 25 2" xfId="4260"/>
    <cellStyle name="Comma 5 2 26" xfId="1458"/>
    <cellStyle name="Comma 5 2 26 2" xfId="4261"/>
    <cellStyle name="Comma 5 2 27" xfId="1459"/>
    <cellStyle name="Comma 5 2 27 2" xfId="4262"/>
    <cellStyle name="Comma 5 2 28" xfId="1460"/>
    <cellStyle name="Comma 5 2 28 2" xfId="4263"/>
    <cellStyle name="Comma 5 2 29" xfId="1461"/>
    <cellStyle name="Comma 5 2 29 2" xfId="4264"/>
    <cellStyle name="Comma 5 2 3" xfId="1462"/>
    <cellStyle name="Comma 5 2 3 2" xfId="4265"/>
    <cellStyle name="Comma 5 2 30" xfId="1463"/>
    <cellStyle name="Comma 5 2 30 2" xfId="4266"/>
    <cellStyle name="Comma 5 2 31" xfId="1464"/>
    <cellStyle name="Comma 5 2 31 2" xfId="4267"/>
    <cellStyle name="Comma 5 2 32" xfId="1465"/>
    <cellStyle name="Comma 5 2 32 2" xfId="4268"/>
    <cellStyle name="Comma 5 2 33" xfId="1466"/>
    <cellStyle name="Comma 5 2 33 2" xfId="4269"/>
    <cellStyle name="Comma 5 2 34" xfId="1467"/>
    <cellStyle name="Comma 5 2 34 2" xfId="4270"/>
    <cellStyle name="Comma 5 2 35" xfId="1468"/>
    <cellStyle name="Comma 5 2 35 2" xfId="4271"/>
    <cellStyle name="Comma 5 2 36" xfId="1469"/>
    <cellStyle name="Comma 5 2 36 2" xfId="4272"/>
    <cellStyle name="Comma 5 2 37" xfId="1470"/>
    <cellStyle name="Comma 5 2 37 2" xfId="4273"/>
    <cellStyle name="Comma 5 2 38" xfId="1471"/>
    <cellStyle name="Comma 5 2 38 2" xfId="4274"/>
    <cellStyle name="Comma 5 2 39" xfId="1472"/>
    <cellStyle name="Comma 5 2 39 2" xfId="4275"/>
    <cellStyle name="Comma 5 2 4" xfId="1473"/>
    <cellStyle name="Comma 5 2 4 2" xfId="4276"/>
    <cellStyle name="Comma 5 2 40" xfId="1474"/>
    <cellStyle name="Comma 5 2 40 2" xfId="4277"/>
    <cellStyle name="Comma 5 2 41" xfId="1475"/>
    <cellStyle name="Comma 5 2 41 2" xfId="4278"/>
    <cellStyle name="Comma 5 2 42" xfId="1476"/>
    <cellStyle name="Comma 5 2 42 2" xfId="4279"/>
    <cellStyle name="Comma 5 2 43" xfId="1477"/>
    <cellStyle name="Comma 5 2 43 2" xfId="4280"/>
    <cellStyle name="Comma 5 2 44" xfId="1478"/>
    <cellStyle name="Comma 5 2 44 2" xfId="4281"/>
    <cellStyle name="Comma 5 2 45" xfId="1479"/>
    <cellStyle name="Comma 5 2 45 2" xfId="4282"/>
    <cellStyle name="Comma 5 2 46" xfId="1480"/>
    <cellStyle name="Comma 5 2 46 2" xfId="4283"/>
    <cellStyle name="Comma 5 2 47" xfId="1481"/>
    <cellStyle name="Comma 5 2 48" xfId="4284"/>
    <cellStyle name="Comma 5 2 5" xfId="1482"/>
    <cellStyle name="Comma 5 2 5 2" xfId="4285"/>
    <cellStyle name="Comma 5 2 6" xfId="1483"/>
    <cellStyle name="Comma 5 2 6 2" xfId="4286"/>
    <cellStyle name="Comma 5 2 7" xfId="1484"/>
    <cellStyle name="Comma 5 2 7 2" xfId="4287"/>
    <cellStyle name="Comma 5 2 8" xfId="1485"/>
    <cellStyle name="Comma 5 2 8 2" xfId="4288"/>
    <cellStyle name="Comma 5 2 9" xfId="1486"/>
    <cellStyle name="Comma 5 2 9 2" xfId="4289"/>
    <cellStyle name="Comma 5 3" xfId="1487"/>
    <cellStyle name="Comma 5 3 2" xfId="4290"/>
    <cellStyle name="Comma 5 4" xfId="1488"/>
    <cellStyle name="Comma 5 5" xfId="1489"/>
    <cellStyle name="Comma 5 6" xfId="1490"/>
    <cellStyle name="Comma 5_HO Program" xfId="4291"/>
    <cellStyle name="Comma 50" xfId="4292"/>
    <cellStyle name="Comma 50 2" xfId="4293"/>
    <cellStyle name="Comma 51" xfId="4294"/>
    <cellStyle name="Comma 52" xfId="4295"/>
    <cellStyle name="Comma 53" xfId="1491"/>
    <cellStyle name="Comma 53 2" xfId="1492"/>
    <cellStyle name="Comma 53 3" xfId="1493"/>
    <cellStyle name="Comma 54" xfId="4296"/>
    <cellStyle name="Comma 55" xfId="4297"/>
    <cellStyle name="Comma 56" xfId="4298"/>
    <cellStyle name="Comma 57" xfId="1494"/>
    <cellStyle name="Comma 58" xfId="1495"/>
    <cellStyle name="Comma 59" xfId="1496"/>
    <cellStyle name="Comma 6" xfId="1497"/>
    <cellStyle name="Comma 6 10" xfId="1498"/>
    <cellStyle name="Comma 6 11" xfId="1499"/>
    <cellStyle name="Comma 6 12" xfId="1500"/>
    <cellStyle name="Comma 6 13" xfId="1501"/>
    <cellStyle name="Comma 6 14" xfId="1502"/>
    <cellStyle name="Comma 6 15" xfId="1503"/>
    <cellStyle name="Comma 6 16" xfId="1504"/>
    <cellStyle name="Comma 6 17" xfId="1505"/>
    <cellStyle name="Comma 6 18" xfId="1506"/>
    <cellStyle name="Comma 6 19" xfId="1507"/>
    <cellStyle name="Comma 6 2" xfId="1508"/>
    <cellStyle name="Comma 6 2 10" xfId="1509"/>
    <cellStyle name="Comma 6 2 11" xfId="1510"/>
    <cellStyle name="Comma 6 2 12" xfId="1511"/>
    <cellStyle name="Comma 6 2 13" xfId="1512"/>
    <cellStyle name="Comma 6 2 14" xfId="1513"/>
    <cellStyle name="Comma 6 2 15" xfId="1514"/>
    <cellStyle name="Comma 6 2 16" xfId="1515"/>
    <cellStyle name="Comma 6 2 17" xfId="1516"/>
    <cellStyle name="Comma 6 2 18" xfId="1517"/>
    <cellStyle name="Comma 6 2 19" xfId="1518"/>
    <cellStyle name="Comma 6 2 2" xfId="1519"/>
    <cellStyle name="Comma 6 2 20" xfId="1520"/>
    <cellStyle name="Comma 6 2 21" xfId="1521"/>
    <cellStyle name="Comma 6 2 22" xfId="1522"/>
    <cellStyle name="Comma 6 2 23" xfId="1523"/>
    <cellStyle name="Comma 6 2 24" xfId="1524"/>
    <cellStyle name="Comma 6 2 25" xfId="1525"/>
    <cellStyle name="Comma 6 2 26" xfId="1526"/>
    <cellStyle name="Comma 6 2 27" xfId="1527"/>
    <cellStyle name="Comma 6 2 28" xfId="1528"/>
    <cellStyle name="Comma 6 2 29" xfId="1529"/>
    <cellStyle name="Comma 6 2 3" xfId="1530"/>
    <cellStyle name="Comma 6 2 30" xfId="1531"/>
    <cellStyle name="Comma 6 2 31" xfId="1532"/>
    <cellStyle name="Comma 6 2 32" xfId="1533"/>
    <cellStyle name="Comma 6 2 33" xfId="1534"/>
    <cellStyle name="Comma 6 2 34" xfId="1535"/>
    <cellStyle name="Comma 6 2 35" xfId="1536"/>
    <cellStyle name="Comma 6 2 36" xfId="1537"/>
    <cellStyle name="Comma 6 2 37" xfId="1538"/>
    <cellStyle name="Comma 6 2 38" xfId="1539"/>
    <cellStyle name="Comma 6 2 39" xfId="1540"/>
    <cellStyle name="Comma 6 2 4" xfId="1541"/>
    <cellStyle name="Comma 6 2 40" xfId="1542"/>
    <cellStyle name="Comma 6 2 41" xfId="1543"/>
    <cellStyle name="Comma 6 2 42" xfId="1544"/>
    <cellStyle name="Comma 6 2 43" xfId="1545"/>
    <cellStyle name="Comma 6 2 44" xfId="1546"/>
    <cellStyle name="Comma 6 2 45" xfId="1547"/>
    <cellStyle name="Comma 6 2 46" xfId="1548"/>
    <cellStyle name="Comma 6 2 5" xfId="1549"/>
    <cellStyle name="Comma 6 2 6" xfId="1550"/>
    <cellStyle name="Comma 6 2 7" xfId="1551"/>
    <cellStyle name="Comma 6 2 8" xfId="1552"/>
    <cellStyle name="Comma 6 2 9" xfId="1553"/>
    <cellStyle name="Comma 6 20" xfId="1554"/>
    <cellStyle name="Comma 6 21" xfId="1555"/>
    <cellStyle name="Comma 6 22" xfId="1556"/>
    <cellStyle name="Comma 6 23" xfId="1557"/>
    <cellStyle name="Comma 6 24" xfId="1558"/>
    <cellStyle name="Comma 6 25" xfId="1559"/>
    <cellStyle name="Comma 6 26" xfId="1560"/>
    <cellStyle name="Comma 6 27" xfId="1561"/>
    <cellStyle name="Comma 6 28" xfId="1562"/>
    <cellStyle name="Comma 6 29" xfId="1563"/>
    <cellStyle name="Comma 6 3" xfId="1564"/>
    <cellStyle name="Comma 6 30" xfId="1565"/>
    <cellStyle name="Comma 6 31" xfId="1566"/>
    <cellStyle name="Comma 6 32" xfId="1567"/>
    <cellStyle name="Comma 6 33" xfId="1568"/>
    <cellStyle name="Comma 6 34" xfId="1569"/>
    <cellStyle name="Comma 6 35" xfId="1570"/>
    <cellStyle name="Comma 6 36" xfId="1571"/>
    <cellStyle name="Comma 6 37" xfId="1572"/>
    <cellStyle name="Comma 6 38" xfId="1573"/>
    <cellStyle name="Comma 6 39" xfId="1574"/>
    <cellStyle name="Comma 6 4" xfId="1575"/>
    <cellStyle name="Comma 6 40" xfId="1576"/>
    <cellStyle name="Comma 6 41" xfId="1577"/>
    <cellStyle name="Comma 6 42" xfId="1578"/>
    <cellStyle name="Comma 6 43" xfId="1579"/>
    <cellStyle name="Comma 6 44" xfId="1580"/>
    <cellStyle name="Comma 6 45" xfId="1581"/>
    <cellStyle name="Comma 6 46" xfId="1582"/>
    <cellStyle name="Comma 6 47" xfId="1583"/>
    <cellStyle name="Comma 6 5" xfId="1584"/>
    <cellStyle name="Comma 6 6" xfId="1585"/>
    <cellStyle name="Comma 6 7" xfId="1586"/>
    <cellStyle name="Comma 6 8" xfId="1587"/>
    <cellStyle name="Comma 6 9" xfId="1588"/>
    <cellStyle name="Comma 6_HO Program" xfId="4299"/>
    <cellStyle name="Comma 60" xfId="1589"/>
    <cellStyle name="Comma 61" xfId="1590"/>
    <cellStyle name="Comma 62" xfId="1591"/>
    <cellStyle name="Comma 63" xfId="4300"/>
    <cellStyle name="Comma 63 2" xfId="4301"/>
    <cellStyle name="Comma 64" xfId="4302"/>
    <cellStyle name="Comma 7" xfId="1592"/>
    <cellStyle name="Comma 7 2" xfId="1593"/>
    <cellStyle name="Comma 7 2 2" xfId="4303"/>
    <cellStyle name="Comma 7 3" xfId="1594"/>
    <cellStyle name="Comma 7 4" xfId="1595"/>
    <cellStyle name="Comma 7 5" xfId="1596"/>
    <cellStyle name="Comma 7 5 2" xfId="4304"/>
    <cellStyle name="Comma 7 6" xfId="1597"/>
    <cellStyle name="Comma 7 6 2" xfId="4305"/>
    <cellStyle name="Comma 7 7" xfId="4306"/>
    <cellStyle name="Comma 7 8" xfId="4307"/>
    <cellStyle name="Comma 7_HO Program" xfId="4308"/>
    <cellStyle name="Comma 71" xfId="4309"/>
    <cellStyle name="Comma 8" xfId="1598"/>
    <cellStyle name="Comma 8 2" xfId="1599"/>
    <cellStyle name="Comma 8 2 2" xfId="4310"/>
    <cellStyle name="Comma 8 3" xfId="1600"/>
    <cellStyle name="Comma 8 4" xfId="1601"/>
    <cellStyle name="Comma 8 5" xfId="1602"/>
    <cellStyle name="Comma 8 5 2" xfId="4311"/>
    <cellStyle name="Comma 9" xfId="1603"/>
    <cellStyle name="Comma 9 2" xfId="1604"/>
    <cellStyle name="Comma 9 3" xfId="1605"/>
    <cellStyle name="comma zerodec" xfId="1606"/>
    <cellStyle name="comma zerodec 2" xfId="4312"/>
    <cellStyle name="Comma0" xfId="1607"/>
    <cellStyle name="Controlecel" xfId="4313"/>
    <cellStyle name="Copied" xfId="1608"/>
    <cellStyle name="Currency [00]" xfId="4314"/>
    <cellStyle name="Currency 10" xfId="1609"/>
    <cellStyle name="Currency 2" xfId="1610"/>
    <cellStyle name="Currency 2 10" xfId="1611"/>
    <cellStyle name="Currency 2 11" xfId="4315"/>
    <cellStyle name="Currency 2 2" xfId="1612"/>
    <cellStyle name="Currency 2 3" xfId="1613"/>
    <cellStyle name="Currency 2 4" xfId="1614"/>
    <cellStyle name="Currency 2 5" xfId="1615"/>
    <cellStyle name="Currency 2 6" xfId="1616"/>
    <cellStyle name="Currency 2 7" xfId="1617"/>
    <cellStyle name="Currency 2 8" xfId="1618"/>
    <cellStyle name="Currency 2 9" xfId="1619"/>
    <cellStyle name="Currency 3" xfId="1620"/>
    <cellStyle name="Currency 3 2" xfId="4316"/>
    <cellStyle name="Currency 3 2 2" xfId="4317"/>
    <cellStyle name="Currency 3 3" xfId="4318"/>
    <cellStyle name="Currency 3 4" xfId="4319"/>
    <cellStyle name="Currency 4" xfId="4320"/>
    <cellStyle name="Currency 4 2" xfId="4321"/>
    <cellStyle name="Currency 4 3" xfId="4322"/>
    <cellStyle name="Currency 4 3 2" xfId="4323"/>
    <cellStyle name="Currency 5 2" xfId="4324"/>
    <cellStyle name="Currency0" xfId="1621"/>
    <cellStyle name="Currency1" xfId="1622"/>
    <cellStyle name="Currency1 2" xfId="4325"/>
    <cellStyle name="d_yield" xfId="1623"/>
    <cellStyle name="d_yield_Sheet1" xfId="1624"/>
    <cellStyle name="Dan" xfId="1625"/>
    <cellStyle name="DataPilot Category" xfId="4326"/>
    <cellStyle name="DataPilot Corner" xfId="4327"/>
    <cellStyle name="DataPilot Field" xfId="4328"/>
    <cellStyle name="DataPilot Result" xfId="4329"/>
    <cellStyle name="DataPilot Title" xfId="4330"/>
    <cellStyle name="DataPilot Value" xfId="4331"/>
    <cellStyle name="Date" xfId="1626"/>
    <cellStyle name="Date 2" xfId="4332"/>
    <cellStyle name="Date Short" xfId="4333"/>
    <cellStyle name="Dollar (zero dec)" xfId="1627"/>
    <cellStyle name="Dollar (zero dec) 2" xfId="4334"/>
    <cellStyle name="Dziesi?tny [0]_Invoices2001Slovakia" xfId="1628"/>
    <cellStyle name="Dziesi?tny_Invoices2001Slovakia" xfId="1629"/>
    <cellStyle name="Dziesietny [0]_Invoices2001Slovakia" xfId="1630"/>
    <cellStyle name="Dziesiętny [0]_Invoices2001Slovakia" xfId="1631"/>
    <cellStyle name="Dziesietny [0]_Invoices2001Slovakia_Book1" xfId="1632"/>
    <cellStyle name="Dziesiętny [0]_Invoices2001Slovakia_Book1" xfId="1633"/>
    <cellStyle name="Dziesietny [0]_Invoices2001Slovakia_Book1_Tong hop Cac tuyen(9-1-06)" xfId="1634"/>
    <cellStyle name="Dziesiętny [0]_Invoices2001Slovakia_Book1_Tong hop Cac tuyen(9-1-06)" xfId="1635"/>
    <cellStyle name="Dziesietny [0]_Invoices2001Slovakia_KL K.C mat duong" xfId="1636"/>
    <cellStyle name="Dziesiętny [0]_Invoices2001Slovakia_Nhalamviec VTC(25-1-05)" xfId="1637"/>
    <cellStyle name="Dziesietny [0]_Invoices2001Slovakia_TDT KHANH HOA" xfId="1638"/>
    <cellStyle name="Dziesiętny [0]_Invoices2001Slovakia_TDT KHANH HOA" xfId="1639"/>
    <cellStyle name="Dziesietny [0]_Invoices2001Slovakia_TDT KHANH HOA_Tong hop Cac tuyen(9-1-06)" xfId="1640"/>
    <cellStyle name="Dziesiętny [0]_Invoices2001Slovakia_TDT KHANH HOA_Tong hop Cac tuyen(9-1-06)" xfId="1641"/>
    <cellStyle name="Dziesietny [0]_Invoices2001Slovakia_TDT quangngai" xfId="1642"/>
    <cellStyle name="Dziesiętny [0]_Invoices2001Slovakia_TDT quangngai" xfId="1643"/>
    <cellStyle name="Dziesietny [0]_Invoices2001Slovakia_Tong hop Cac tuyen(9-1-06)" xfId="1644"/>
    <cellStyle name="Dziesietny_Invoices2001Slovakia" xfId="1645"/>
    <cellStyle name="Dziesiętny_Invoices2001Slovakia" xfId="1646"/>
    <cellStyle name="Dziesietny_Invoices2001Slovakia_Book1" xfId="1647"/>
    <cellStyle name="Dziesiętny_Invoices2001Slovakia_Book1" xfId="1648"/>
    <cellStyle name="Dziesietny_Invoices2001Slovakia_Book1_Tong hop Cac tuyen(9-1-06)" xfId="1649"/>
    <cellStyle name="Dziesiętny_Invoices2001Slovakia_Book1_Tong hop Cac tuyen(9-1-06)" xfId="1650"/>
    <cellStyle name="Dziesietny_Invoices2001Slovakia_KL K.C mat duong" xfId="1651"/>
    <cellStyle name="Dziesiętny_Invoices2001Slovakia_Nhalamviec VTC(25-1-05)" xfId="1652"/>
    <cellStyle name="Dziesietny_Invoices2001Slovakia_TDT KHANH HOA" xfId="1653"/>
    <cellStyle name="Dziesiętny_Invoices2001Slovakia_TDT KHANH HOA" xfId="1654"/>
    <cellStyle name="Dziesietny_Invoices2001Slovakia_TDT KHANH HOA_Tong hop Cac tuyen(9-1-06)" xfId="1655"/>
    <cellStyle name="Dziesiętny_Invoices2001Slovakia_TDT KHANH HOA_Tong hop Cac tuyen(9-1-06)" xfId="1656"/>
    <cellStyle name="Dziesietny_Invoices2001Slovakia_TDT quangngai" xfId="1657"/>
    <cellStyle name="Dziesiętny_Invoices2001Slovakia_TDT quangngai" xfId="1658"/>
    <cellStyle name="Dziesietny_Invoices2001Slovakia_Tong hop Cac tuyen(9-1-06)" xfId="1659"/>
    <cellStyle name="Emphasis 1" xfId="4335"/>
    <cellStyle name="Emphasis 2" xfId="4336"/>
    <cellStyle name="Emphasis 3" xfId="4337"/>
    <cellStyle name="Enter Currency (0)" xfId="4338"/>
    <cellStyle name="Enter Currency (2)" xfId="4339"/>
    <cellStyle name="Enter Units (0)" xfId="4340"/>
    <cellStyle name="Enter Units (1)" xfId="4341"/>
    <cellStyle name="Enter Units (2)" xfId="4342"/>
    <cellStyle name="Entered" xfId="1660"/>
    <cellStyle name="eps" xfId="1661"/>
    <cellStyle name="eps$" xfId="1662"/>
    <cellStyle name="eps$A" xfId="1663"/>
    <cellStyle name="eps$E" xfId="1664"/>
    <cellStyle name="eps_2nd Quarter" xfId="1665"/>
    <cellStyle name="epsA" xfId="1666"/>
    <cellStyle name="epsE" xfId="1667"/>
    <cellStyle name="Euro" xfId="4343"/>
    <cellStyle name="Excel Built-in Normal" xfId="1668"/>
    <cellStyle name="Explanatory Text 10" xfId="1669"/>
    <cellStyle name="Explanatory Text 11" xfId="1670"/>
    <cellStyle name="Explanatory Text 12" xfId="1671"/>
    <cellStyle name="Explanatory Text 13" xfId="1672"/>
    <cellStyle name="Explanatory Text 14" xfId="4344"/>
    <cellStyle name="Explanatory Text 2" xfId="1673"/>
    <cellStyle name="Explanatory Text 2 2" xfId="1674"/>
    <cellStyle name="Explanatory Text 2 3" xfId="1675"/>
    <cellStyle name="Explanatory Text 2 4" xfId="8875"/>
    <cellStyle name="Explanatory Text 3" xfId="1676"/>
    <cellStyle name="Explanatory Text 4" xfId="1677"/>
    <cellStyle name="Explanatory Text 5" xfId="1678"/>
    <cellStyle name="Explanatory Text 6" xfId="1679"/>
    <cellStyle name="Explanatory Text 7" xfId="1680"/>
    <cellStyle name="Explanatory Text 8" xfId="1681"/>
    <cellStyle name="Explanatory Text 9" xfId="1682"/>
    <cellStyle name="EY House" xfId="4345"/>
    <cellStyle name="Fixed" xfId="1683"/>
    <cellStyle name="Fixed 2" xfId="4346"/>
    <cellStyle name="fy_eps$" xfId="1684"/>
    <cellStyle name="g_rate" xfId="1685"/>
    <cellStyle name="g_rate_Sheet1" xfId="1686"/>
    <cellStyle name="Gekoppelde cel" xfId="4347"/>
    <cellStyle name="Gekoppelde cel 2" xfId="4348"/>
    <cellStyle name="Gekoppelde cel 3" xfId="4349"/>
    <cellStyle name="Goed" xfId="4350"/>
    <cellStyle name="Good 10" xfId="1687"/>
    <cellStyle name="Good 11" xfId="1688"/>
    <cellStyle name="Good 12" xfId="1689"/>
    <cellStyle name="Good 13" xfId="1690"/>
    <cellStyle name="Good 14" xfId="4351"/>
    <cellStyle name="Good 2" xfId="1691"/>
    <cellStyle name="Good 2 2" xfId="1692"/>
    <cellStyle name="Good 2 3" xfId="1693"/>
    <cellStyle name="Good 2 4" xfId="8876"/>
    <cellStyle name="Good 3" xfId="1694"/>
    <cellStyle name="Good 3 2" xfId="8877"/>
    <cellStyle name="Good 4" xfId="1695"/>
    <cellStyle name="Good 5" xfId="1696"/>
    <cellStyle name="Good 6" xfId="1697"/>
    <cellStyle name="Good 7" xfId="1698"/>
    <cellStyle name="Good 8" xfId="1699"/>
    <cellStyle name="Good 9" xfId="1700"/>
    <cellStyle name="Grey" xfId="1701"/>
    <cellStyle name="HEADER" xfId="1702"/>
    <cellStyle name="Header1" xfId="1703"/>
    <cellStyle name="Header1 2" xfId="4352"/>
    <cellStyle name="Header1 2 2" xfId="4353"/>
    <cellStyle name="Header1 2 3" xfId="4354"/>
    <cellStyle name="Header1 3" xfId="4355"/>
    <cellStyle name="Header1 4" xfId="4356"/>
    <cellStyle name="Header2" xfId="1704"/>
    <cellStyle name="Header2 2" xfId="4357"/>
    <cellStyle name="Header2 2 2" xfId="4358"/>
    <cellStyle name="Header2 2 2 2" xfId="4359"/>
    <cellStyle name="Header2 2 2 2 2" xfId="9329"/>
    <cellStyle name="Header2 2 2 3" xfId="9330"/>
    <cellStyle name="Header2 2 3" xfId="4360"/>
    <cellStyle name="Header2 2 3 2" xfId="4361"/>
    <cellStyle name="Header2 2 3 2 2" xfId="9327"/>
    <cellStyle name="Header2 2 3 3" xfId="9328"/>
    <cellStyle name="Header2 2 4" xfId="4362"/>
    <cellStyle name="Header2 2 4 2" xfId="9326"/>
    <cellStyle name="Header2 2 5" xfId="9331"/>
    <cellStyle name="Header2 3" xfId="4363"/>
    <cellStyle name="Header2 3 2" xfId="4364"/>
    <cellStyle name="Header2 3 2 2" xfId="4365"/>
    <cellStyle name="Header2 3 2 2 2" xfId="9323"/>
    <cellStyle name="Header2 3 2 3" xfId="9324"/>
    <cellStyle name="Header2 3 3" xfId="9325"/>
    <cellStyle name="Header2 4" xfId="4366"/>
    <cellStyle name="Header2 4 2" xfId="4367"/>
    <cellStyle name="Header2 4 2 2" xfId="4368"/>
    <cellStyle name="Header2 4 2 2 2" xfId="9320"/>
    <cellStyle name="Header2 4 2 3" xfId="9321"/>
    <cellStyle name="Header2 4 3" xfId="9322"/>
    <cellStyle name="Header2 5" xfId="4369"/>
    <cellStyle name="Header2 5 2" xfId="4370"/>
    <cellStyle name="Header2 5 2 2" xfId="9318"/>
    <cellStyle name="Header2 5 3" xfId="9319"/>
    <cellStyle name="Header2 6" xfId="9332"/>
    <cellStyle name="Heading" xfId="1705"/>
    <cellStyle name="Heading 1 10" xfId="1706"/>
    <cellStyle name="Heading 1 11" xfId="1707"/>
    <cellStyle name="Heading 1 12" xfId="1708"/>
    <cellStyle name="Heading 1 13" xfId="1709"/>
    <cellStyle name="Heading 1 14" xfId="4371"/>
    <cellStyle name="Heading 1 2" xfId="1710"/>
    <cellStyle name="Heading 1 2 2" xfId="1711"/>
    <cellStyle name="Heading 1 2 3" xfId="1712"/>
    <cellStyle name="Heading 1 2 4" xfId="8882"/>
    <cellStyle name="Heading 1 3" xfId="1713"/>
    <cellStyle name="Heading 1 3 2" xfId="8884"/>
    <cellStyle name="Heading 1 4" xfId="1714"/>
    <cellStyle name="Heading 1 5" xfId="1715"/>
    <cellStyle name="Heading 1 6" xfId="1716"/>
    <cellStyle name="Heading 1 7" xfId="1717"/>
    <cellStyle name="Heading 1 8" xfId="1718"/>
    <cellStyle name="Heading 1 9" xfId="1719"/>
    <cellStyle name="Heading 2 10" xfId="1720"/>
    <cellStyle name="Heading 2 11" xfId="1721"/>
    <cellStyle name="Heading 2 12" xfId="1722"/>
    <cellStyle name="Heading 2 13" xfId="1723"/>
    <cellStyle name="Heading 2 14" xfId="4372"/>
    <cellStyle name="Heading 2 2" xfId="1724"/>
    <cellStyle name="Heading 2 2 2" xfId="1725"/>
    <cellStyle name="Heading 2 2 3" xfId="1726"/>
    <cellStyle name="Heading 2 2 4" xfId="8894"/>
    <cellStyle name="Heading 2 3" xfId="1727"/>
    <cellStyle name="Heading 2 3 2" xfId="8895"/>
    <cellStyle name="Heading 2 4" xfId="1728"/>
    <cellStyle name="Heading 2 5" xfId="1729"/>
    <cellStyle name="Heading 2 6" xfId="1730"/>
    <cellStyle name="Heading 2 7" xfId="1731"/>
    <cellStyle name="Heading 2 8" xfId="1732"/>
    <cellStyle name="Heading 2 9" xfId="1733"/>
    <cellStyle name="Heading 3 10" xfId="1734"/>
    <cellStyle name="Heading 3 10 2" xfId="4373"/>
    <cellStyle name="Heading 3 11" xfId="1735"/>
    <cellStyle name="Heading 3 11 2" xfId="4374"/>
    <cellStyle name="Heading 3 12" xfId="1736"/>
    <cellStyle name="Heading 3 12 2" xfId="4375"/>
    <cellStyle name="Heading 3 13" xfId="1737"/>
    <cellStyle name="Heading 3 13 2" xfId="4376"/>
    <cellStyle name="Heading 3 14" xfId="4377"/>
    <cellStyle name="Heading 3 14 2" xfId="4378"/>
    <cellStyle name="Heading 3 2" xfId="1738"/>
    <cellStyle name="Heading 3 2 2" xfId="1739"/>
    <cellStyle name="Heading 3 2 3" xfId="1740"/>
    <cellStyle name="Heading 3 2 4" xfId="4379"/>
    <cellStyle name="Heading 3 2 5" xfId="8911"/>
    <cellStyle name="Heading 3 3" xfId="1741"/>
    <cellStyle name="Heading 3 3 2" xfId="4380"/>
    <cellStyle name="Heading 3 4" xfId="1742"/>
    <cellStyle name="Heading 3 4 2" xfId="4381"/>
    <cellStyle name="Heading 3 5" xfId="1743"/>
    <cellStyle name="Heading 3 5 2" xfId="4382"/>
    <cellStyle name="Heading 3 6" xfId="1744"/>
    <cellStyle name="Heading 3 6 2" xfId="4383"/>
    <cellStyle name="Heading 3 7" xfId="1745"/>
    <cellStyle name="Heading 3 7 2" xfId="4384"/>
    <cellStyle name="Heading 3 8" xfId="1746"/>
    <cellStyle name="Heading 3 8 2" xfId="4385"/>
    <cellStyle name="Heading 3 9" xfId="1747"/>
    <cellStyle name="Heading 3 9 2" xfId="4386"/>
    <cellStyle name="Heading 4 10" xfId="1748"/>
    <cellStyle name="Heading 4 11" xfId="1749"/>
    <cellStyle name="Heading 4 12" xfId="1750"/>
    <cellStyle name="Heading 4 13" xfId="1751"/>
    <cellStyle name="Heading 4 14" xfId="4387"/>
    <cellStyle name="Heading 4 2" xfId="1752"/>
    <cellStyle name="Heading 4 2 2" xfId="1753"/>
    <cellStyle name="Heading 4 2 3" xfId="1754"/>
    <cellStyle name="Heading 4 2 4" xfId="8925"/>
    <cellStyle name="Heading 4 3" xfId="1755"/>
    <cellStyle name="Heading 4 4" xfId="1756"/>
    <cellStyle name="Heading 4 5" xfId="1757"/>
    <cellStyle name="Heading 4 6" xfId="1758"/>
    <cellStyle name="Heading 4 7" xfId="1759"/>
    <cellStyle name="Heading 4 8" xfId="1760"/>
    <cellStyle name="Heading 4 9" xfId="1761"/>
    <cellStyle name="HEADING1" xfId="1762"/>
    <cellStyle name="HEADING2" xfId="1763"/>
    <cellStyle name="headoption" xfId="1764"/>
    <cellStyle name="headoption 2" xfId="4388"/>
    <cellStyle name="headoption 2 2" xfId="4389"/>
    <cellStyle name="headoption 2 2 2" xfId="4390"/>
    <cellStyle name="headoption 2 2 2 2" xfId="8929"/>
    <cellStyle name="headoption 2 2 2 3" xfId="8921"/>
    <cellStyle name="headoption 2 2 3" xfId="8928"/>
    <cellStyle name="headoption 2 2 4" xfId="8922"/>
    <cellStyle name="headoption 2 3" xfId="4391"/>
    <cellStyle name="headoption 2 3 2" xfId="4392"/>
    <cellStyle name="headoption 2 3 2 2" xfId="8931"/>
    <cellStyle name="headoption 2 3 2 3" xfId="8919"/>
    <cellStyle name="headoption 2 3 3" xfId="8930"/>
    <cellStyle name="headoption 2 3 4" xfId="8920"/>
    <cellStyle name="headoption 2 4" xfId="4393"/>
    <cellStyle name="headoption 2 4 2" xfId="8932"/>
    <cellStyle name="headoption 2 4 3" xfId="8918"/>
    <cellStyle name="headoption 2 5" xfId="8927"/>
    <cellStyle name="headoption 2 6" xfId="8923"/>
    <cellStyle name="headoption 3" xfId="4394"/>
    <cellStyle name="headoption 3 2" xfId="4395"/>
    <cellStyle name="headoption 3 2 2" xfId="8934"/>
    <cellStyle name="headoption 3 2 3" xfId="8916"/>
    <cellStyle name="headoption 3 3" xfId="8933"/>
    <cellStyle name="headoption 3 4" xfId="8917"/>
    <cellStyle name="headoption 4" xfId="4396"/>
    <cellStyle name="headoption 4 2" xfId="4397"/>
    <cellStyle name="headoption 4 2 2" xfId="4398"/>
    <cellStyle name="headoption 4 2 2 2" xfId="8937"/>
    <cellStyle name="headoption 4 2 2 3" xfId="8913"/>
    <cellStyle name="headoption 4 2 3" xfId="8936"/>
    <cellStyle name="headoption 4 2 4" xfId="8914"/>
    <cellStyle name="headoption 4 3" xfId="8935"/>
    <cellStyle name="headoption 4 4" xfId="8915"/>
    <cellStyle name="headoption 5" xfId="4399"/>
    <cellStyle name="headoption 5 2" xfId="4400"/>
    <cellStyle name="headoption 5 2 2" xfId="8939"/>
    <cellStyle name="headoption 5 2 3" xfId="8910"/>
    <cellStyle name="headoption 5 3" xfId="8938"/>
    <cellStyle name="headoption 5 4" xfId="8912"/>
    <cellStyle name="headoption 6" xfId="8926"/>
    <cellStyle name="headoption 7" xfId="8924"/>
    <cellStyle name="Hoa-Scholl" xfId="1765"/>
    <cellStyle name="Hoa-Scholl 2" xfId="4401"/>
    <cellStyle name="Hoa-Scholl 2 2" xfId="4402"/>
    <cellStyle name="Hoa-Scholl 2 2 2" xfId="4403"/>
    <cellStyle name="Hoa-Scholl 2 2 2 2" xfId="8943"/>
    <cellStyle name="Hoa-Scholl 2 2 2 3" xfId="8906"/>
    <cellStyle name="Hoa-Scholl 2 2 3" xfId="8942"/>
    <cellStyle name="Hoa-Scholl 2 2 4" xfId="8907"/>
    <cellStyle name="Hoa-Scholl 2 3" xfId="4404"/>
    <cellStyle name="Hoa-Scholl 2 3 2" xfId="4405"/>
    <cellStyle name="Hoa-Scholl 2 3 2 2" xfId="8945"/>
    <cellStyle name="Hoa-Scholl 2 3 2 3" xfId="8904"/>
    <cellStyle name="Hoa-Scholl 2 3 3" xfId="8944"/>
    <cellStyle name="Hoa-Scholl 2 3 4" xfId="8905"/>
    <cellStyle name="Hoa-Scholl 2 4" xfId="4406"/>
    <cellStyle name="Hoa-Scholl 2 4 2" xfId="8946"/>
    <cellStyle name="Hoa-Scholl 2 4 3" xfId="8903"/>
    <cellStyle name="Hoa-Scholl 2 5" xfId="8941"/>
    <cellStyle name="Hoa-Scholl 2 6" xfId="8908"/>
    <cellStyle name="Hoa-Scholl 3" xfId="4407"/>
    <cellStyle name="Hoa-Scholl 3 2" xfId="4408"/>
    <cellStyle name="Hoa-Scholl 3 2 2" xfId="8948"/>
    <cellStyle name="Hoa-Scholl 3 2 3" xfId="8901"/>
    <cellStyle name="Hoa-Scholl 3 3" xfId="8947"/>
    <cellStyle name="Hoa-Scholl 3 4" xfId="8902"/>
    <cellStyle name="Hoa-Scholl 4" xfId="4409"/>
    <cellStyle name="Hoa-Scholl 4 2" xfId="4410"/>
    <cellStyle name="Hoa-Scholl 4 2 2" xfId="4411"/>
    <cellStyle name="Hoa-Scholl 4 2 2 2" xfId="8951"/>
    <cellStyle name="Hoa-Scholl 4 2 2 3" xfId="8898"/>
    <cellStyle name="Hoa-Scholl 4 2 3" xfId="8950"/>
    <cellStyle name="Hoa-Scholl 4 2 4" xfId="8899"/>
    <cellStyle name="Hoa-Scholl 4 3" xfId="8949"/>
    <cellStyle name="Hoa-Scholl 4 4" xfId="8900"/>
    <cellStyle name="Hoa-Scholl 5" xfId="4412"/>
    <cellStyle name="Hoa-Scholl 5 2" xfId="4413"/>
    <cellStyle name="Hoa-Scholl 5 2 2" xfId="8953"/>
    <cellStyle name="Hoa-Scholl 5 2 3" xfId="8896"/>
    <cellStyle name="Hoa-Scholl 5 3" xfId="8952"/>
    <cellStyle name="Hoa-Scholl 5 4" xfId="8897"/>
    <cellStyle name="Hoa-Scholl 6" xfId="8940"/>
    <cellStyle name="Hoa-Scholl 7" xfId="8909"/>
    <cellStyle name="Hyperlink" xfId="2" builtinId="8"/>
    <cellStyle name="Hyperlink 2" xfId="10"/>
    <cellStyle name="Hyperlink 2 2" xfId="1766"/>
    <cellStyle name="Hyperlink 2 2 2" xfId="1767"/>
    <cellStyle name="Hyperlink 2 2 3" xfId="1768"/>
    <cellStyle name="Hyperlink 2 3" xfId="1769"/>
    <cellStyle name="Hyperlink 2 4" xfId="8954"/>
    <cellStyle name="Hyperlink 3" xfId="12"/>
    <cellStyle name="Hyperlink 3 2" xfId="8459"/>
    <cellStyle name="Hyperlink 4" xfId="1770"/>
    <cellStyle name="Hyperlink 5" xfId="1771"/>
    <cellStyle name="IBM(401K)" xfId="1772"/>
    <cellStyle name="Indent" xfId="1773"/>
    <cellStyle name="Input [yellow]" xfId="1774"/>
    <cellStyle name="Input [yellow] 2" xfId="4414"/>
    <cellStyle name="Input [yellow] 2 2" xfId="4415"/>
    <cellStyle name="Input [yellow] 2 2 2" xfId="4416"/>
    <cellStyle name="Input [yellow] 2 2 2 2" xfId="8958"/>
    <cellStyle name="Input [yellow] 2 2 2 3" xfId="8890"/>
    <cellStyle name="Input [yellow] 2 2 3" xfId="8957"/>
    <cellStyle name="Input [yellow] 2 2 4" xfId="8891"/>
    <cellStyle name="Input [yellow] 2 3" xfId="4417"/>
    <cellStyle name="Input [yellow] 2 3 2" xfId="4418"/>
    <cellStyle name="Input [yellow] 2 3 2 2" xfId="8960"/>
    <cellStyle name="Input [yellow] 2 3 2 3" xfId="8888"/>
    <cellStyle name="Input [yellow] 2 3 3" xfId="8959"/>
    <cellStyle name="Input [yellow] 2 3 4" xfId="8889"/>
    <cellStyle name="Input [yellow] 2 4" xfId="4419"/>
    <cellStyle name="Input [yellow] 2 4 2" xfId="8961"/>
    <cellStyle name="Input [yellow] 2 4 3" xfId="8887"/>
    <cellStyle name="Input [yellow] 2 5" xfId="8956"/>
    <cellStyle name="Input [yellow] 2 6" xfId="8892"/>
    <cellStyle name="Input [yellow] 3" xfId="4420"/>
    <cellStyle name="Input [yellow] 3 2" xfId="4421"/>
    <cellStyle name="Input [yellow] 3 2 2" xfId="8963"/>
    <cellStyle name="Input [yellow] 3 2 3" xfId="8885"/>
    <cellStyle name="Input [yellow] 3 3" xfId="8962"/>
    <cellStyle name="Input [yellow] 3 4" xfId="8886"/>
    <cellStyle name="Input [yellow] 4" xfId="4422"/>
    <cellStyle name="Input [yellow] 4 2" xfId="4423"/>
    <cellStyle name="Input [yellow] 4 2 2" xfId="4424"/>
    <cellStyle name="Input [yellow] 4 2 2 2" xfId="8966"/>
    <cellStyle name="Input [yellow] 4 2 2 3" xfId="8880"/>
    <cellStyle name="Input [yellow] 4 2 3" xfId="8965"/>
    <cellStyle name="Input [yellow] 4 2 4" xfId="8881"/>
    <cellStyle name="Input [yellow] 4 3" xfId="4425"/>
    <cellStyle name="Input [yellow] 4 3 2" xfId="8967"/>
    <cellStyle name="Input [yellow] 4 3 3" xfId="8879"/>
    <cellStyle name="Input [yellow] 4 4" xfId="8964"/>
    <cellStyle name="Input [yellow] 4 5" xfId="8883"/>
    <cellStyle name="Input [yellow] 5" xfId="4426"/>
    <cellStyle name="Input [yellow] 5 2" xfId="8968"/>
    <cellStyle name="Input [yellow] 5 3" xfId="8878"/>
    <cellStyle name="Input [yellow] 6" xfId="8955"/>
    <cellStyle name="Input [yellow] 7" xfId="8893"/>
    <cellStyle name="Input 10" xfId="1775"/>
    <cellStyle name="Input 10 2" xfId="4427"/>
    <cellStyle name="Input 10 2 2" xfId="4428"/>
    <cellStyle name="Input 10 2 2 2" xfId="4429"/>
    <cellStyle name="Input 10 2 2 2 2" xfId="8972"/>
    <cellStyle name="Input 10 2 2 3" xfId="4430"/>
    <cellStyle name="Input 10 2 2 3 2" xfId="8973"/>
    <cellStyle name="Input 10 2 2 4" xfId="8971"/>
    <cellStyle name="Input 10 2 3" xfId="4431"/>
    <cellStyle name="Input 10 2 3 2" xfId="4432"/>
    <cellStyle name="Input 10 2 3 2 2" xfId="8975"/>
    <cellStyle name="Input 10 2 3 3" xfId="8974"/>
    <cellStyle name="Input 10 2 4" xfId="4433"/>
    <cellStyle name="Input 10 2 4 2" xfId="8976"/>
    <cellStyle name="Input 10 2 5" xfId="4434"/>
    <cellStyle name="Input 10 2 5 2" xfId="8977"/>
    <cellStyle name="Input 10 2 6" xfId="8970"/>
    <cellStyle name="Input 10 3" xfId="4435"/>
    <cellStyle name="Input 10 3 2" xfId="4436"/>
    <cellStyle name="Input 10 3 2 2" xfId="4437"/>
    <cellStyle name="Input 10 3 2 2 2" xfId="8980"/>
    <cellStyle name="Input 10 3 2 3" xfId="4438"/>
    <cellStyle name="Input 10 3 2 3 2" xfId="8981"/>
    <cellStyle name="Input 10 3 2 4" xfId="8979"/>
    <cellStyle name="Input 10 3 3" xfId="4439"/>
    <cellStyle name="Input 10 3 3 2" xfId="4440"/>
    <cellStyle name="Input 10 3 3 2 2" xfId="8983"/>
    <cellStyle name="Input 10 3 3 3" xfId="8982"/>
    <cellStyle name="Input 10 3 4" xfId="4441"/>
    <cellStyle name="Input 10 3 4 2" xfId="8984"/>
    <cellStyle name="Input 10 3 5" xfId="4442"/>
    <cellStyle name="Input 10 3 5 2" xfId="8985"/>
    <cellStyle name="Input 10 3 6" xfId="8978"/>
    <cellStyle name="Input 10 4" xfId="4443"/>
    <cellStyle name="Input 10 4 2" xfId="4444"/>
    <cellStyle name="Input 10 4 2 2" xfId="8987"/>
    <cellStyle name="Input 10 4 3" xfId="4445"/>
    <cellStyle name="Input 10 4 3 2" xfId="8988"/>
    <cellStyle name="Input 10 4 4" xfId="8986"/>
    <cellStyle name="Input 10 5" xfId="4446"/>
    <cellStyle name="Input 10 5 2" xfId="4447"/>
    <cellStyle name="Input 10 5 2 2" xfId="8990"/>
    <cellStyle name="Input 10 5 3" xfId="8989"/>
    <cellStyle name="Input 10 6" xfId="4448"/>
    <cellStyle name="Input 10 6 2" xfId="8991"/>
    <cellStyle name="Input 10 7" xfId="4449"/>
    <cellStyle name="Input 10 7 2" xfId="8992"/>
    <cellStyle name="Input 10 8" xfId="8969"/>
    <cellStyle name="Input 11" xfId="1776"/>
    <cellStyle name="Input 11 2" xfId="4450"/>
    <cellStyle name="Input 11 2 2" xfId="4451"/>
    <cellStyle name="Input 11 2 2 2" xfId="4452"/>
    <cellStyle name="Input 11 2 2 2 2" xfId="8996"/>
    <cellStyle name="Input 11 2 2 3" xfId="4453"/>
    <cellStyle name="Input 11 2 2 3 2" xfId="8997"/>
    <cellStyle name="Input 11 2 2 4" xfId="8995"/>
    <cellStyle name="Input 11 2 3" xfId="4454"/>
    <cellStyle name="Input 11 2 3 2" xfId="4455"/>
    <cellStyle name="Input 11 2 3 2 2" xfId="8999"/>
    <cellStyle name="Input 11 2 3 3" xfId="8998"/>
    <cellStyle name="Input 11 2 4" xfId="4456"/>
    <cellStyle name="Input 11 2 4 2" xfId="9000"/>
    <cellStyle name="Input 11 2 5" xfId="4457"/>
    <cellStyle name="Input 11 2 5 2" xfId="9001"/>
    <cellStyle name="Input 11 2 6" xfId="8994"/>
    <cellStyle name="Input 11 3" xfId="4458"/>
    <cellStyle name="Input 11 3 2" xfId="4459"/>
    <cellStyle name="Input 11 3 2 2" xfId="4460"/>
    <cellStyle name="Input 11 3 2 2 2" xfId="9004"/>
    <cellStyle name="Input 11 3 2 3" xfId="4461"/>
    <cellStyle name="Input 11 3 2 3 2" xfId="9005"/>
    <cellStyle name="Input 11 3 2 4" xfId="9003"/>
    <cellStyle name="Input 11 3 3" xfId="4462"/>
    <cellStyle name="Input 11 3 3 2" xfId="4463"/>
    <cellStyle name="Input 11 3 3 2 2" xfId="9007"/>
    <cellStyle name="Input 11 3 3 3" xfId="9006"/>
    <cellStyle name="Input 11 3 4" xfId="4464"/>
    <cellStyle name="Input 11 3 4 2" xfId="9008"/>
    <cellStyle name="Input 11 3 5" xfId="4465"/>
    <cellStyle name="Input 11 3 5 2" xfId="9009"/>
    <cellStyle name="Input 11 3 6" xfId="9002"/>
    <cellStyle name="Input 11 4" xfId="4466"/>
    <cellStyle name="Input 11 4 2" xfId="4467"/>
    <cellStyle name="Input 11 4 2 2" xfId="9011"/>
    <cellStyle name="Input 11 4 3" xfId="4468"/>
    <cellStyle name="Input 11 4 3 2" xfId="9012"/>
    <cellStyle name="Input 11 4 4" xfId="9010"/>
    <cellStyle name="Input 11 5" xfId="4469"/>
    <cellStyle name="Input 11 5 2" xfId="4470"/>
    <cellStyle name="Input 11 5 2 2" xfId="9014"/>
    <cellStyle name="Input 11 5 3" xfId="9013"/>
    <cellStyle name="Input 11 6" xfId="4471"/>
    <cellStyle name="Input 11 6 2" xfId="9015"/>
    <cellStyle name="Input 11 7" xfId="4472"/>
    <cellStyle name="Input 11 7 2" xfId="9016"/>
    <cellStyle name="Input 11 8" xfId="8993"/>
    <cellStyle name="Input 12" xfId="1777"/>
    <cellStyle name="Input 12 2" xfId="4473"/>
    <cellStyle name="Input 12 2 2" xfId="4474"/>
    <cellStyle name="Input 12 2 2 2" xfId="4475"/>
    <cellStyle name="Input 12 2 2 2 2" xfId="9020"/>
    <cellStyle name="Input 12 2 2 3" xfId="4476"/>
    <cellStyle name="Input 12 2 2 3 2" xfId="9021"/>
    <cellStyle name="Input 12 2 2 4" xfId="9019"/>
    <cellStyle name="Input 12 2 3" xfId="4477"/>
    <cellStyle name="Input 12 2 3 2" xfId="4478"/>
    <cellStyle name="Input 12 2 3 2 2" xfId="9023"/>
    <cellStyle name="Input 12 2 3 3" xfId="9022"/>
    <cellStyle name="Input 12 2 4" xfId="4479"/>
    <cellStyle name="Input 12 2 4 2" xfId="9024"/>
    <cellStyle name="Input 12 2 5" xfId="4480"/>
    <cellStyle name="Input 12 2 5 2" xfId="9025"/>
    <cellStyle name="Input 12 2 6" xfId="9018"/>
    <cellStyle name="Input 12 3" xfId="4481"/>
    <cellStyle name="Input 12 3 2" xfId="4482"/>
    <cellStyle name="Input 12 3 2 2" xfId="4483"/>
    <cellStyle name="Input 12 3 2 2 2" xfId="9028"/>
    <cellStyle name="Input 12 3 2 3" xfId="4484"/>
    <cellStyle name="Input 12 3 2 3 2" xfId="9029"/>
    <cellStyle name="Input 12 3 2 4" xfId="9027"/>
    <cellStyle name="Input 12 3 3" xfId="4485"/>
    <cellStyle name="Input 12 3 3 2" xfId="4486"/>
    <cellStyle name="Input 12 3 3 2 2" xfId="9031"/>
    <cellStyle name="Input 12 3 3 3" xfId="9030"/>
    <cellStyle name="Input 12 3 4" xfId="4487"/>
    <cellStyle name="Input 12 3 4 2" xfId="9032"/>
    <cellStyle name="Input 12 3 5" xfId="4488"/>
    <cellStyle name="Input 12 3 5 2" xfId="9033"/>
    <cellStyle name="Input 12 3 6" xfId="9026"/>
    <cellStyle name="Input 12 4" xfId="4489"/>
    <cellStyle name="Input 12 4 2" xfId="4490"/>
    <cellStyle name="Input 12 4 2 2" xfId="9035"/>
    <cellStyle name="Input 12 4 3" xfId="4491"/>
    <cellStyle name="Input 12 4 3 2" xfId="9036"/>
    <cellStyle name="Input 12 4 4" xfId="9034"/>
    <cellStyle name="Input 12 5" xfId="4492"/>
    <cellStyle name="Input 12 5 2" xfId="4493"/>
    <cellStyle name="Input 12 5 2 2" xfId="9038"/>
    <cellStyle name="Input 12 5 3" xfId="9037"/>
    <cellStyle name="Input 12 6" xfId="4494"/>
    <cellStyle name="Input 12 6 2" xfId="9039"/>
    <cellStyle name="Input 12 7" xfId="4495"/>
    <cellStyle name="Input 12 7 2" xfId="9040"/>
    <cellStyle name="Input 12 8" xfId="9017"/>
    <cellStyle name="Input 13" xfId="1778"/>
    <cellStyle name="Input 13 2" xfId="4496"/>
    <cellStyle name="Input 13 2 2" xfId="4497"/>
    <cellStyle name="Input 13 2 2 2" xfId="4498"/>
    <cellStyle name="Input 13 2 2 2 2" xfId="9044"/>
    <cellStyle name="Input 13 2 2 3" xfId="4499"/>
    <cellStyle name="Input 13 2 2 3 2" xfId="9045"/>
    <cellStyle name="Input 13 2 2 4" xfId="9043"/>
    <cellStyle name="Input 13 2 3" xfId="4500"/>
    <cellStyle name="Input 13 2 3 2" xfId="4501"/>
    <cellStyle name="Input 13 2 3 2 2" xfId="9047"/>
    <cellStyle name="Input 13 2 3 3" xfId="9046"/>
    <cellStyle name="Input 13 2 4" xfId="4502"/>
    <cellStyle name="Input 13 2 4 2" xfId="9048"/>
    <cellStyle name="Input 13 2 5" xfId="4503"/>
    <cellStyle name="Input 13 2 5 2" xfId="9049"/>
    <cellStyle name="Input 13 2 6" xfId="9042"/>
    <cellStyle name="Input 13 3" xfId="4504"/>
    <cellStyle name="Input 13 3 2" xfId="4505"/>
    <cellStyle name="Input 13 3 2 2" xfId="4506"/>
    <cellStyle name="Input 13 3 2 2 2" xfId="9052"/>
    <cellStyle name="Input 13 3 2 3" xfId="4507"/>
    <cellStyle name="Input 13 3 2 3 2" xfId="9053"/>
    <cellStyle name="Input 13 3 2 4" xfId="9051"/>
    <cellStyle name="Input 13 3 3" xfId="4508"/>
    <cellStyle name="Input 13 3 3 2" xfId="4509"/>
    <cellStyle name="Input 13 3 3 2 2" xfId="9055"/>
    <cellStyle name="Input 13 3 3 3" xfId="9054"/>
    <cellStyle name="Input 13 3 4" xfId="4510"/>
    <cellStyle name="Input 13 3 4 2" xfId="9056"/>
    <cellStyle name="Input 13 3 5" xfId="4511"/>
    <cellStyle name="Input 13 3 5 2" xfId="9057"/>
    <cellStyle name="Input 13 3 6" xfId="9050"/>
    <cellStyle name="Input 13 4" xfId="4512"/>
    <cellStyle name="Input 13 4 2" xfId="4513"/>
    <cellStyle name="Input 13 4 2 2" xfId="9059"/>
    <cellStyle name="Input 13 4 3" xfId="4514"/>
    <cellStyle name="Input 13 4 3 2" xfId="9060"/>
    <cellStyle name="Input 13 4 4" xfId="9058"/>
    <cellStyle name="Input 13 5" xfId="4515"/>
    <cellStyle name="Input 13 5 2" xfId="4516"/>
    <cellStyle name="Input 13 5 2 2" xfId="9062"/>
    <cellStyle name="Input 13 5 3" xfId="9061"/>
    <cellStyle name="Input 13 6" xfId="4517"/>
    <cellStyle name="Input 13 6 2" xfId="9063"/>
    <cellStyle name="Input 13 7" xfId="4518"/>
    <cellStyle name="Input 13 7 2" xfId="9064"/>
    <cellStyle name="Input 13 8" xfId="9041"/>
    <cellStyle name="Input 14" xfId="4519"/>
    <cellStyle name="Input 14 2" xfId="4520"/>
    <cellStyle name="Input 14 2 2" xfId="4521"/>
    <cellStyle name="Input 14 2 2 2" xfId="9067"/>
    <cellStyle name="Input 14 2 3" xfId="4522"/>
    <cellStyle name="Input 14 2 3 2" xfId="9068"/>
    <cellStyle name="Input 14 2 4" xfId="9066"/>
    <cellStyle name="Input 14 3" xfId="4523"/>
    <cellStyle name="Input 14 3 2" xfId="4524"/>
    <cellStyle name="Input 14 3 2 2" xfId="9070"/>
    <cellStyle name="Input 14 3 3" xfId="9069"/>
    <cellStyle name="Input 14 4" xfId="4525"/>
    <cellStyle name="Input 14 4 2" xfId="9071"/>
    <cellStyle name="Input 14 5" xfId="4526"/>
    <cellStyle name="Input 14 5 2" xfId="9072"/>
    <cellStyle name="Input 14 6" xfId="9065"/>
    <cellStyle name="Input 2" xfId="1779"/>
    <cellStyle name="Input 2 10" xfId="9073"/>
    <cellStyle name="Input 2 2" xfId="1780"/>
    <cellStyle name="Input 2 2 2" xfId="4527"/>
    <cellStyle name="Input 2 2 2 2" xfId="4528"/>
    <cellStyle name="Input 2 2 2 2 2" xfId="4529"/>
    <cellStyle name="Input 2 2 2 2 2 2" xfId="9077"/>
    <cellStyle name="Input 2 2 2 2 3" xfId="4530"/>
    <cellStyle name="Input 2 2 2 2 3 2" xfId="9078"/>
    <cellStyle name="Input 2 2 2 2 4" xfId="9076"/>
    <cellStyle name="Input 2 2 2 3" xfId="4531"/>
    <cellStyle name="Input 2 2 2 3 2" xfId="4532"/>
    <cellStyle name="Input 2 2 2 3 2 2" xfId="9080"/>
    <cellStyle name="Input 2 2 2 3 3" xfId="9079"/>
    <cellStyle name="Input 2 2 2 4" xfId="4533"/>
    <cellStyle name="Input 2 2 2 4 2" xfId="9081"/>
    <cellStyle name="Input 2 2 2 5" xfId="4534"/>
    <cellStyle name="Input 2 2 2 5 2" xfId="9082"/>
    <cellStyle name="Input 2 2 2 6" xfId="9075"/>
    <cellStyle name="Input 2 2 3" xfId="4535"/>
    <cellStyle name="Input 2 2 3 2" xfId="4536"/>
    <cellStyle name="Input 2 2 3 2 2" xfId="4537"/>
    <cellStyle name="Input 2 2 3 2 2 2" xfId="9085"/>
    <cellStyle name="Input 2 2 3 2 3" xfId="9084"/>
    <cellStyle name="Input 2 2 3 3" xfId="4538"/>
    <cellStyle name="Input 2 2 3 3 2" xfId="4539"/>
    <cellStyle name="Input 2 2 3 3 2 2" xfId="9087"/>
    <cellStyle name="Input 2 2 3 3 3" xfId="9086"/>
    <cellStyle name="Input 2 2 3 4" xfId="4540"/>
    <cellStyle name="Input 2 2 3 4 2" xfId="9088"/>
    <cellStyle name="Input 2 2 3 5" xfId="4541"/>
    <cellStyle name="Input 2 2 3 5 2" xfId="9089"/>
    <cellStyle name="Input 2 2 3 6" xfId="9083"/>
    <cellStyle name="Input 2 2 4" xfId="4542"/>
    <cellStyle name="Input 2 2 4 2" xfId="4543"/>
    <cellStyle name="Input 2 2 4 2 2" xfId="9091"/>
    <cellStyle name="Input 2 2 4 3" xfId="9090"/>
    <cellStyle name="Input 2 2 5" xfId="4544"/>
    <cellStyle name="Input 2 2 5 2" xfId="4545"/>
    <cellStyle name="Input 2 2 5 2 2" xfId="9093"/>
    <cellStyle name="Input 2 2 5 3" xfId="9092"/>
    <cellStyle name="Input 2 2 6" xfId="4546"/>
    <cellStyle name="Input 2 2 6 2" xfId="9094"/>
    <cellStyle name="Input 2 2 7" xfId="4547"/>
    <cellStyle name="Input 2 2 7 2" xfId="9095"/>
    <cellStyle name="Input 2 2 8" xfId="9074"/>
    <cellStyle name="Input 2 3" xfId="1781"/>
    <cellStyle name="Input 2 3 2" xfId="4548"/>
    <cellStyle name="Input 2 3 2 2" xfId="4549"/>
    <cellStyle name="Input 2 3 2 2 2" xfId="4550"/>
    <cellStyle name="Input 2 3 2 2 2 2" xfId="9099"/>
    <cellStyle name="Input 2 3 2 2 3" xfId="4551"/>
    <cellStyle name="Input 2 3 2 2 3 2" xfId="9100"/>
    <cellStyle name="Input 2 3 2 2 4" xfId="9098"/>
    <cellStyle name="Input 2 3 2 3" xfId="4552"/>
    <cellStyle name="Input 2 3 2 3 2" xfId="4553"/>
    <cellStyle name="Input 2 3 2 3 2 2" xfId="9102"/>
    <cellStyle name="Input 2 3 2 3 3" xfId="9101"/>
    <cellStyle name="Input 2 3 2 4" xfId="4554"/>
    <cellStyle name="Input 2 3 2 4 2" xfId="9103"/>
    <cellStyle name="Input 2 3 2 5" xfId="4555"/>
    <cellStyle name="Input 2 3 2 5 2" xfId="9104"/>
    <cellStyle name="Input 2 3 2 6" xfId="9097"/>
    <cellStyle name="Input 2 3 3" xfId="4556"/>
    <cellStyle name="Input 2 3 3 2" xfId="4557"/>
    <cellStyle name="Input 2 3 3 2 2" xfId="4558"/>
    <cellStyle name="Input 2 3 3 2 2 2" xfId="9107"/>
    <cellStyle name="Input 2 3 3 2 3" xfId="9106"/>
    <cellStyle name="Input 2 3 3 3" xfId="4559"/>
    <cellStyle name="Input 2 3 3 3 2" xfId="4560"/>
    <cellStyle name="Input 2 3 3 3 2 2" xfId="9109"/>
    <cellStyle name="Input 2 3 3 3 3" xfId="9108"/>
    <cellStyle name="Input 2 3 3 4" xfId="4561"/>
    <cellStyle name="Input 2 3 3 4 2" xfId="9110"/>
    <cellStyle name="Input 2 3 3 5" xfId="4562"/>
    <cellStyle name="Input 2 3 3 5 2" xfId="9111"/>
    <cellStyle name="Input 2 3 3 6" xfId="9105"/>
    <cellStyle name="Input 2 3 4" xfId="4563"/>
    <cellStyle name="Input 2 3 4 2" xfId="4564"/>
    <cellStyle name="Input 2 3 4 2 2" xfId="9113"/>
    <cellStyle name="Input 2 3 4 3" xfId="9112"/>
    <cellStyle name="Input 2 3 5" xfId="4565"/>
    <cellStyle name="Input 2 3 5 2" xfId="4566"/>
    <cellStyle name="Input 2 3 5 2 2" xfId="9115"/>
    <cellStyle name="Input 2 3 5 3" xfId="9114"/>
    <cellStyle name="Input 2 3 6" xfId="4567"/>
    <cellStyle name="Input 2 3 6 2" xfId="9116"/>
    <cellStyle name="Input 2 3 7" xfId="4568"/>
    <cellStyle name="Input 2 3 7 2" xfId="9117"/>
    <cellStyle name="Input 2 3 8" xfId="9096"/>
    <cellStyle name="Input 2 4" xfId="4569"/>
    <cellStyle name="Input 2 4 2" xfId="4570"/>
    <cellStyle name="Input 2 4 2 2" xfId="4571"/>
    <cellStyle name="Input 2 4 2 2 2" xfId="9120"/>
    <cellStyle name="Input 2 4 2 3" xfId="4572"/>
    <cellStyle name="Input 2 4 2 3 2" xfId="9121"/>
    <cellStyle name="Input 2 4 2 4" xfId="9119"/>
    <cellStyle name="Input 2 4 3" xfId="4573"/>
    <cellStyle name="Input 2 4 3 2" xfId="4574"/>
    <cellStyle name="Input 2 4 3 2 2" xfId="9123"/>
    <cellStyle name="Input 2 4 3 3" xfId="9122"/>
    <cellStyle name="Input 2 4 4" xfId="4575"/>
    <cellStyle name="Input 2 4 4 2" xfId="9124"/>
    <cellStyle name="Input 2 4 5" xfId="4576"/>
    <cellStyle name="Input 2 4 5 2" xfId="9125"/>
    <cellStyle name="Input 2 4 6" xfId="9118"/>
    <cellStyle name="Input 2 5" xfId="4577"/>
    <cellStyle name="Input 2 5 2" xfId="4578"/>
    <cellStyle name="Input 2 5 2 2" xfId="4579"/>
    <cellStyle name="Input 2 5 2 2 2" xfId="9128"/>
    <cellStyle name="Input 2 5 2 3" xfId="4580"/>
    <cellStyle name="Input 2 5 2 3 2" xfId="9129"/>
    <cellStyle name="Input 2 5 2 4" xfId="9127"/>
    <cellStyle name="Input 2 5 3" xfId="4581"/>
    <cellStyle name="Input 2 5 3 2" xfId="4582"/>
    <cellStyle name="Input 2 5 3 2 2" xfId="9131"/>
    <cellStyle name="Input 2 5 3 3" xfId="9130"/>
    <cellStyle name="Input 2 5 4" xfId="4583"/>
    <cellStyle name="Input 2 5 4 2" xfId="9132"/>
    <cellStyle name="Input 2 5 5" xfId="4584"/>
    <cellStyle name="Input 2 5 5 2" xfId="9133"/>
    <cellStyle name="Input 2 5 6" xfId="9126"/>
    <cellStyle name="Input 2 6" xfId="4585"/>
    <cellStyle name="Input 2 6 2" xfId="4586"/>
    <cellStyle name="Input 2 6 2 2" xfId="9135"/>
    <cellStyle name="Input 2 6 3" xfId="4587"/>
    <cellStyle name="Input 2 6 3 2" xfId="9136"/>
    <cellStyle name="Input 2 6 4" xfId="9134"/>
    <cellStyle name="Input 2 7" xfId="4588"/>
    <cellStyle name="Input 2 7 2" xfId="4589"/>
    <cellStyle name="Input 2 7 2 2" xfId="9138"/>
    <cellStyle name="Input 2 7 3" xfId="9137"/>
    <cellStyle name="Input 2 8" xfId="4590"/>
    <cellStyle name="Input 2 8 2" xfId="9139"/>
    <cellStyle name="Input 2 9" xfId="4591"/>
    <cellStyle name="Input 2 9 2" xfId="9140"/>
    <cellStyle name="Input 3" xfId="1782"/>
    <cellStyle name="Input 3 2" xfId="4592"/>
    <cellStyle name="Input 3 2 2" xfId="4593"/>
    <cellStyle name="Input 3 2 2 2" xfId="4594"/>
    <cellStyle name="Input 3 2 2 2 2" xfId="9143"/>
    <cellStyle name="Input 3 2 2 3" xfId="4595"/>
    <cellStyle name="Input 3 2 2 3 2" xfId="9144"/>
    <cellStyle name="Input 3 2 2 4" xfId="9142"/>
    <cellStyle name="Input 3 2 3" xfId="4596"/>
    <cellStyle name="Input 3 2 3 2" xfId="4597"/>
    <cellStyle name="Input 3 2 3 2 2" xfId="9146"/>
    <cellStyle name="Input 3 2 3 3" xfId="9145"/>
    <cellStyle name="Input 3 2 4" xfId="4598"/>
    <cellStyle name="Input 3 2 4 2" xfId="9147"/>
    <cellStyle name="Input 3 2 5" xfId="4599"/>
    <cellStyle name="Input 3 2 5 2" xfId="9148"/>
    <cellStyle name="Input 3 2 6" xfId="9141"/>
    <cellStyle name="Input 3 3" xfId="4600"/>
    <cellStyle name="Input 3 3 2" xfId="4601"/>
    <cellStyle name="Input 3 3 2 2" xfId="4602"/>
    <cellStyle name="Input 3 3 2 2 2" xfId="9151"/>
    <cellStyle name="Input 3 3 2 3" xfId="4603"/>
    <cellStyle name="Input 3 3 2 3 2" xfId="9152"/>
    <cellStyle name="Input 3 3 2 4" xfId="9150"/>
    <cellStyle name="Input 3 3 3" xfId="4604"/>
    <cellStyle name="Input 3 3 3 2" xfId="4605"/>
    <cellStyle name="Input 3 3 3 2 2" xfId="9154"/>
    <cellStyle name="Input 3 3 3 3" xfId="9153"/>
    <cellStyle name="Input 3 3 4" xfId="4606"/>
    <cellStyle name="Input 3 3 4 2" xfId="9155"/>
    <cellStyle name="Input 3 3 5" xfId="4607"/>
    <cellStyle name="Input 3 3 5 2" xfId="9156"/>
    <cellStyle name="Input 3 3 6" xfId="9149"/>
    <cellStyle name="Input 3 4" xfId="4608"/>
    <cellStyle name="Input 3 4 2" xfId="4609"/>
    <cellStyle name="Input 3 4 2 2" xfId="9158"/>
    <cellStyle name="Input 3 4 3" xfId="4610"/>
    <cellStyle name="Input 3 4 3 2" xfId="9159"/>
    <cellStyle name="Input 3 4 4" xfId="9157"/>
    <cellStyle name="Input 3 5" xfId="4611"/>
    <cellStyle name="Input 3 5 2" xfId="4612"/>
    <cellStyle name="Input 3 5 2 2" xfId="9161"/>
    <cellStyle name="Input 3 5 3" xfId="9160"/>
    <cellStyle name="Input 3 6" xfId="4613"/>
    <cellStyle name="Input 3 6 2" xfId="9162"/>
    <cellStyle name="Input 3 7" xfId="4614"/>
    <cellStyle name="Input 3 7 2" xfId="9163"/>
    <cellStyle name="Input 3 8" xfId="9164"/>
    <cellStyle name="Input 4" xfId="1783"/>
    <cellStyle name="Input 4 2" xfId="4615"/>
    <cellStyle name="Input 4 2 2" xfId="4616"/>
    <cellStyle name="Input 4 2 2 2" xfId="4617"/>
    <cellStyle name="Input 4 2 2 2 2" xfId="9168"/>
    <cellStyle name="Input 4 2 2 3" xfId="4618"/>
    <cellStyle name="Input 4 2 2 3 2" xfId="9169"/>
    <cellStyle name="Input 4 2 2 4" xfId="9167"/>
    <cellStyle name="Input 4 2 3" xfId="4619"/>
    <cellStyle name="Input 4 2 3 2" xfId="4620"/>
    <cellStyle name="Input 4 2 3 2 2" xfId="9171"/>
    <cellStyle name="Input 4 2 3 3" xfId="9170"/>
    <cellStyle name="Input 4 2 4" xfId="4621"/>
    <cellStyle name="Input 4 2 4 2" xfId="9172"/>
    <cellStyle name="Input 4 2 5" xfId="4622"/>
    <cellStyle name="Input 4 2 5 2" xfId="9173"/>
    <cellStyle name="Input 4 2 6" xfId="9166"/>
    <cellStyle name="Input 4 3" xfId="4623"/>
    <cellStyle name="Input 4 3 2" xfId="4624"/>
    <cellStyle name="Input 4 3 2 2" xfId="4625"/>
    <cellStyle name="Input 4 3 2 2 2" xfId="9176"/>
    <cellStyle name="Input 4 3 2 3" xfId="4626"/>
    <cellStyle name="Input 4 3 2 3 2" xfId="9177"/>
    <cellStyle name="Input 4 3 2 4" xfId="9175"/>
    <cellStyle name="Input 4 3 3" xfId="4627"/>
    <cellStyle name="Input 4 3 3 2" xfId="4628"/>
    <cellStyle name="Input 4 3 3 2 2" xfId="9179"/>
    <cellStyle name="Input 4 3 3 3" xfId="9178"/>
    <cellStyle name="Input 4 3 4" xfId="4629"/>
    <cellStyle name="Input 4 3 4 2" xfId="9180"/>
    <cellStyle name="Input 4 3 5" xfId="4630"/>
    <cellStyle name="Input 4 3 5 2" xfId="9181"/>
    <cellStyle name="Input 4 3 6" xfId="9174"/>
    <cellStyle name="Input 4 4" xfId="4631"/>
    <cellStyle name="Input 4 4 2" xfId="4632"/>
    <cellStyle name="Input 4 4 2 2" xfId="9183"/>
    <cellStyle name="Input 4 4 3" xfId="4633"/>
    <cellStyle name="Input 4 4 3 2" xfId="9184"/>
    <cellStyle name="Input 4 4 4" xfId="9182"/>
    <cellStyle name="Input 4 5" xfId="4634"/>
    <cellStyle name="Input 4 5 2" xfId="4635"/>
    <cellStyle name="Input 4 5 2 2" xfId="9186"/>
    <cellStyle name="Input 4 5 3" xfId="9185"/>
    <cellStyle name="Input 4 6" xfId="4636"/>
    <cellStyle name="Input 4 6 2" xfId="9187"/>
    <cellStyle name="Input 4 7" xfId="4637"/>
    <cellStyle name="Input 4 7 2" xfId="9188"/>
    <cellStyle name="Input 4 8" xfId="9165"/>
    <cellStyle name="Input 5" xfId="1784"/>
    <cellStyle name="Input 5 2" xfId="4638"/>
    <cellStyle name="Input 5 2 2" xfId="4639"/>
    <cellStyle name="Input 5 2 2 2" xfId="4640"/>
    <cellStyle name="Input 5 2 2 2 2" xfId="9192"/>
    <cellStyle name="Input 5 2 2 3" xfId="4641"/>
    <cellStyle name="Input 5 2 2 3 2" xfId="9193"/>
    <cellStyle name="Input 5 2 2 4" xfId="9191"/>
    <cellStyle name="Input 5 2 3" xfId="4642"/>
    <cellStyle name="Input 5 2 3 2" xfId="4643"/>
    <cellStyle name="Input 5 2 3 2 2" xfId="9195"/>
    <cellStyle name="Input 5 2 3 3" xfId="9194"/>
    <cellStyle name="Input 5 2 4" xfId="4644"/>
    <cellStyle name="Input 5 2 4 2" xfId="9196"/>
    <cellStyle name="Input 5 2 5" xfId="4645"/>
    <cellStyle name="Input 5 2 5 2" xfId="9197"/>
    <cellStyle name="Input 5 2 6" xfId="9190"/>
    <cellStyle name="Input 5 3" xfId="4646"/>
    <cellStyle name="Input 5 3 2" xfId="4647"/>
    <cellStyle name="Input 5 3 2 2" xfId="4648"/>
    <cellStyle name="Input 5 3 2 2 2" xfId="9200"/>
    <cellStyle name="Input 5 3 2 3" xfId="4649"/>
    <cellStyle name="Input 5 3 2 3 2" xfId="9201"/>
    <cellStyle name="Input 5 3 2 4" xfId="9199"/>
    <cellStyle name="Input 5 3 3" xfId="4650"/>
    <cellStyle name="Input 5 3 3 2" xfId="4651"/>
    <cellStyle name="Input 5 3 3 2 2" xfId="9203"/>
    <cellStyle name="Input 5 3 3 3" xfId="9202"/>
    <cellStyle name="Input 5 3 4" xfId="4652"/>
    <cellStyle name="Input 5 3 4 2" xfId="9204"/>
    <cellStyle name="Input 5 3 5" xfId="4653"/>
    <cellStyle name="Input 5 3 5 2" xfId="9205"/>
    <cellStyle name="Input 5 3 6" xfId="9198"/>
    <cellStyle name="Input 5 4" xfId="4654"/>
    <cellStyle name="Input 5 4 2" xfId="4655"/>
    <cellStyle name="Input 5 4 2 2" xfId="9207"/>
    <cellStyle name="Input 5 4 3" xfId="4656"/>
    <cellStyle name="Input 5 4 3 2" xfId="9208"/>
    <cellStyle name="Input 5 4 4" xfId="9206"/>
    <cellStyle name="Input 5 5" xfId="4657"/>
    <cellStyle name="Input 5 5 2" xfId="4658"/>
    <cellStyle name="Input 5 5 2 2" xfId="9210"/>
    <cellStyle name="Input 5 5 3" xfId="9209"/>
    <cellStyle name="Input 5 6" xfId="4659"/>
    <cellStyle name="Input 5 6 2" xfId="9211"/>
    <cellStyle name="Input 5 7" xfId="4660"/>
    <cellStyle name="Input 5 7 2" xfId="9212"/>
    <cellStyle name="Input 5 8" xfId="9189"/>
    <cellStyle name="Input 6" xfId="1785"/>
    <cellStyle name="Input 6 2" xfId="4661"/>
    <cellStyle name="Input 6 2 2" xfId="4662"/>
    <cellStyle name="Input 6 2 2 2" xfId="4663"/>
    <cellStyle name="Input 6 2 2 2 2" xfId="9216"/>
    <cellStyle name="Input 6 2 2 3" xfId="4664"/>
    <cellStyle name="Input 6 2 2 3 2" xfId="9217"/>
    <cellStyle name="Input 6 2 2 4" xfId="9215"/>
    <cellStyle name="Input 6 2 3" xfId="4665"/>
    <cellStyle name="Input 6 2 3 2" xfId="4666"/>
    <cellStyle name="Input 6 2 3 2 2" xfId="9219"/>
    <cellStyle name="Input 6 2 3 3" xfId="9218"/>
    <cellStyle name="Input 6 2 4" xfId="4667"/>
    <cellStyle name="Input 6 2 4 2" xfId="9220"/>
    <cellStyle name="Input 6 2 5" xfId="4668"/>
    <cellStyle name="Input 6 2 5 2" xfId="9221"/>
    <cellStyle name="Input 6 2 6" xfId="9214"/>
    <cellStyle name="Input 6 3" xfId="4669"/>
    <cellStyle name="Input 6 3 2" xfId="4670"/>
    <cellStyle name="Input 6 3 2 2" xfId="4671"/>
    <cellStyle name="Input 6 3 2 2 2" xfId="9224"/>
    <cellStyle name="Input 6 3 2 3" xfId="4672"/>
    <cellStyle name="Input 6 3 2 3 2" xfId="9225"/>
    <cellStyle name="Input 6 3 2 4" xfId="9223"/>
    <cellStyle name="Input 6 3 3" xfId="4673"/>
    <cellStyle name="Input 6 3 3 2" xfId="4674"/>
    <cellStyle name="Input 6 3 3 2 2" xfId="9227"/>
    <cellStyle name="Input 6 3 3 3" xfId="9226"/>
    <cellStyle name="Input 6 3 4" xfId="4675"/>
    <cellStyle name="Input 6 3 4 2" xfId="9228"/>
    <cellStyle name="Input 6 3 5" xfId="4676"/>
    <cellStyle name="Input 6 3 5 2" xfId="9229"/>
    <cellStyle name="Input 6 3 6" xfId="9222"/>
    <cellStyle name="Input 6 4" xfId="4677"/>
    <cellStyle name="Input 6 4 2" xfId="4678"/>
    <cellStyle name="Input 6 4 2 2" xfId="9231"/>
    <cellStyle name="Input 6 4 3" xfId="4679"/>
    <cellStyle name="Input 6 4 3 2" xfId="9232"/>
    <cellStyle name="Input 6 4 4" xfId="9230"/>
    <cellStyle name="Input 6 5" xfId="4680"/>
    <cellStyle name="Input 6 5 2" xfId="4681"/>
    <cellStyle name="Input 6 5 2 2" xfId="9234"/>
    <cellStyle name="Input 6 5 3" xfId="9233"/>
    <cellStyle name="Input 6 6" xfId="4682"/>
    <cellStyle name="Input 6 6 2" xfId="9235"/>
    <cellStyle name="Input 6 7" xfId="4683"/>
    <cellStyle name="Input 6 7 2" xfId="9236"/>
    <cellStyle name="Input 6 8" xfId="9213"/>
    <cellStyle name="Input 7" xfId="1786"/>
    <cellStyle name="Input 7 2" xfId="4684"/>
    <cellStyle name="Input 7 2 2" xfId="4685"/>
    <cellStyle name="Input 7 2 2 2" xfId="4686"/>
    <cellStyle name="Input 7 2 2 2 2" xfId="9240"/>
    <cellStyle name="Input 7 2 2 3" xfId="4687"/>
    <cellStyle name="Input 7 2 2 3 2" xfId="9241"/>
    <cellStyle name="Input 7 2 2 4" xfId="9239"/>
    <cellStyle name="Input 7 2 3" xfId="4688"/>
    <cellStyle name="Input 7 2 3 2" xfId="4689"/>
    <cellStyle name="Input 7 2 3 2 2" xfId="9243"/>
    <cellStyle name="Input 7 2 3 3" xfId="9242"/>
    <cellStyle name="Input 7 2 4" xfId="4690"/>
    <cellStyle name="Input 7 2 4 2" xfId="9244"/>
    <cellStyle name="Input 7 2 5" xfId="4691"/>
    <cellStyle name="Input 7 2 5 2" xfId="9245"/>
    <cellStyle name="Input 7 2 6" xfId="9238"/>
    <cellStyle name="Input 7 3" xfId="4692"/>
    <cellStyle name="Input 7 3 2" xfId="4693"/>
    <cellStyle name="Input 7 3 2 2" xfId="4694"/>
    <cellStyle name="Input 7 3 2 2 2" xfId="9248"/>
    <cellStyle name="Input 7 3 2 3" xfId="4695"/>
    <cellStyle name="Input 7 3 2 3 2" xfId="9249"/>
    <cellStyle name="Input 7 3 2 4" xfId="9247"/>
    <cellStyle name="Input 7 3 3" xfId="4696"/>
    <cellStyle name="Input 7 3 3 2" xfId="4697"/>
    <cellStyle name="Input 7 3 3 2 2" xfId="9251"/>
    <cellStyle name="Input 7 3 3 3" xfId="9250"/>
    <cellStyle name="Input 7 3 4" xfId="4698"/>
    <cellStyle name="Input 7 3 4 2" xfId="9252"/>
    <cellStyle name="Input 7 3 5" xfId="4699"/>
    <cellStyle name="Input 7 3 5 2" xfId="9253"/>
    <cellStyle name="Input 7 3 6" xfId="9246"/>
    <cellStyle name="Input 7 4" xfId="4700"/>
    <cellStyle name="Input 7 4 2" xfId="4701"/>
    <cellStyle name="Input 7 4 2 2" xfId="9255"/>
    <cellStyle name="Input 7 4 3" xfId="4702"/>
    <cellStyle name="Input 7 4 3 2" xfId="9256"/>
    <cellStyle name="Input 7 4 4" xfId="9254"/>
    <cellStyle name="Input 7 5" xfId="4703"/>
    <cellStyle name="Input 7 5 2" xfId="4704"/>
    <cellStyle name="Input 7 5 2 2" xfId="9258"/>
    <cellStyle name="Input 7 5 3" xfId="9257"/>
    <cellStyle name="Input 7 6" xfId="4705"/>
    <cellStyle name="Input 7 6 2" xfId="9259"/>
    <cellStyle name="Input 7 7" xfId="4706"/>
    <cellStyle name="Input 7 7 2" xfId="9260"/>
    <cellStyle name="Input 7 8" xfId="9237"/>
    <cellStyle name="Input 8" xfId="1787"/>
    <cellStyle name="Input 8 2" xfId="4707"/>
    <cellStyle name="Input 8 2 2" xfId="4708"/>
    <cellStyle name="Input 8 2 2 2" xfId="4709"/>
    <cellStyle name="Input 8 2 2 2 2" xfId="9264"/>
    <cellStyle name="Input 8 2 2 3" xfId="4710"/>
    <cellStyle name="Input 8 2 2 3 2" xfId="9265"/>
    <cellStyle name="Input 8 2 2 4" xfId="9263"/>
    <cellStyle name="Input 8 2 3" xfId="4711"/>
    <cellStyle name="Input 8 2 3 2" xfId="4712"/>
    <cellStyle name="Input 8 2 3 2 2" xfId="9267"/>
    <cellStyle name="Input 8 2 3 3" xfId="9266"/>
    <cellStyle name="Input 8 2 4" xfId="4713"/>
    <cellStyle name="Input 8 2 4 2" xfId="9268"/>
    <cellStyle name="Input 8 2 5" xfId="4714"/>
    <cellStyle name="Input 8 2 5 2" xfId="9269"/>
    <cellStyle name="Input 8 2 6" xfId="9262"/>
    <cellStyle name="Input 8 3" xfId="4715"/>
    <cellStyle name="Input 8 3 2" xfId="4716"/>
    <cellStyle name="Input 8 3 2 2" xfId="4717"/>
    <cellStyle name="Input 8 3 2 2 2" xfId="9272"/>
    <cellStyle name="Input 8 3 2 3" xfId="4718"/>
    <cellStyle name="Input 8 3 2 3 2" xfId="9273"/>
    <cellStyle name="Input 8 3 2 4" xfId="9271"/>
    <cellStyle name="Input 8 3 3" xfId="4719"/>
    <cellStyle name="Input 8 3 3 2" xfId="4720"/>
    <cellStyle name="Input 8 3 3 2 2" xfId="9275"/>
    <cellStyle name="Input 8 3 3 3" xfId="9274"/>
    <cellStyle name="Input 8 3 4" xfId="4721"/>
    <cellStyle name="Input 8 3 4 2" xfId="9276"/>
    <cellStyle name="Input 8 3 5" xfId="4722"/>
    <cellStyle name="Input 8 3 5 2" xfId="9277"/>
    <cellStyle name="Input 8 3 6" xfId="9270"/>
    <cellStyle name="Input 8 4" xfId="4723"/>
    <cellStyle name="Input 8 4 2" xfId="4724"/>
    <cellStyle name="Input 8 4 2 2" xfId="9279"/>
    <cellStyle name="Input 8 4 3" xfId="4725"/>
    <cellStyle name="Input 8 4 3 2" xfId="9280"/>
    <cellStyle name="Input 8 4 4" xfId="9278"/>
    <cellStyle name="Input 8 5" xfId="4726"/>
    <cellStyle name="Input 8 5 2" xfId="4727"/>
    <cellStyle name="Input 8 5 2 2" xfId="9282"/>
    <cellStyle name="Input 8 5 3" xfId="9281"/>
    <cellStyle name="Input 8 6" xfId="4728"/>
    <cellStyle name="Input 8 6 2" xfId="9283"/>
    <cellStyle name="Input 8 7" xfId="4729"/>
    <cellStyle name="Input 8 7 2" xfId="9284"/>
    <cellStyle name="Input 8 8" xfId="9261"/>
    <cellStyle name="Input 9" xfId="1788"/>
    <cellStyle name="Input 9 2" xfId="4730"/>
    <cellStyle name="Input 9 2 2" xfId="4731"/>
    <cellStyle name="Input 9 2 2 2" xfId="4732"/>
    <cellStyle name="Input 9 2 2 2 2" xfId="9288"/>
    <cellStyle name="Input 9 2 2 3" xfId="4733"/>
    <cellStyle name="Input 9 2 2 3 2" xfId="9289"/>
    <cellStyle name="Input 9 2 2 4" xfId="9287"/>
    <cellStyle name="Input 9 2 3" xfId="4734"/>
    <cellStyle name="Input 9 2 3 2" xfId="4735"/>
    <cellStyle name="Input 9 2 3 2 2" xfId="9291"/>
    <cellStyle name="Input 9 2 3 3" xfId="9290"/>
    <cellStyle name="Input 9 2 4" xfId="4736"/>
    <cellStyle name="Input 9 2 4 2" xfId="9292"/>
    <cellStyle name="Input 9 2 5" xfId="4737"/>
    <cellStyle name="Input 9 2 5 2" xfId="9293"/>
    <cellStyle name="Input 9 2 6" xfId="9286"/>
    <cellStyle name="Input 9 3" xfId="4738"/>
    <cellStyle name="Input 9 3 2" xfId="4739"/>
    <cellStyle name="Input 9 3 2 2" xfId="4740"/>
    <cellStyle name="Input 9 3 2 2 2" xfId="9296"/>
    <cellStyle name="Input 9 3 2 3" xfId="4741"/>
    <cellStyle name="Input 9 3 2 3 2" xfId="9297"/>
    <cellStyle name="Input 9 3 2 4" xfId="9295"/>
    <cellStyle name="Input 9 3 3" xfId="4742"/>
    <cellStyle name="Input 9 3 3 2" xfId="4743"/>
    <cellStyle name="Input 9 3 3 2 2" xfId="9299"/>
    <cellStyle name="Input 9 3 3 3" xfId="9298"/>
    <cellStyle name="Input 9 3 4" xfId="4744"/>
    <cellStyle name="Input 9 3 4 2" xfId="9300"/>
    <cellStyle name="Input 9 3 5" xfId="4745"/>
    <cellStyle name="Input 9 3 5 2" xfId="9301"/>
    <cellStyle name="Input 9 3 6" xfId="9294"/>
    <cellStyle name="Input 9 4" xfId="4746"/>
    <cellStyle name="Input 9 4 2" xfId="4747"/>
    <cellStyle name="Input 9 4 2 2" xfId="9303"/>
    <cellStyle name="Input 9 4 3" xfId="4748"/>
    <cellStyle name="Input 9 4 3 2" xfId="9304"/>
    <cellStyle name="Input 9 4 4" xfId="9302"/>
    <cellStyle name="Input 9 5" xfId="4749"/>
    <cellStyle name="Input 9 5 2" xfId="4750"/>
    <cellStyle name="Input 9 5 2 2" xfId="9306"/>
    <cellStyle name="Input 9 5 3" xfId="9305"/>
    <cellStyle name="Input 9 6" xfId="4751"/>
    <cellStyle name="Input 9 6 2" xfId="9307"/>
    <cellStyle name="Input 9 7" xfId="4752"/>
    <cellStyle name="Input 9 7 2" xfId="9308"/>
    <cellStyle name="Input 9 8" xfId="9285"/>
    <cellStyle name="Invoer" xfId="4753"/>
    <cellStyle name="Invoer 2" xfId="4754"/>
    <cellStyle name="Invoer 2 2" xfId="4755"/>
    <cellStyle name="Invoer 2 2 2" xfId="9311"/>
    <cellStyle name="Invoer 2 3" xfId="4756"/>
    <cellStyle name="Invoer 2 3 2" xfId="9312"/>
    <cellStyle name="Invoer 2 4" xfId="9310"/>
    <cellStyle name="Invoer 3" xfId="4757"/>
    <cellStyle name="Invoer 3 2" xfId="4758"/>
    <cellStyle name="Invoer 3 2 2" xfId="9314"/>
    <cellStyle name="Invoer 3 3" xfId="9313"/>
    <cellStyle name="Invoer 4" xfId="4759"/>
    <cellStyle name="Invoer 4 2" xfId="9315"/>
    <cellStyle name="Invoer 5" xfId="4760"/>
    <cellStyle name="Invoer 5 2" xfId="9316"/>
    <cellStyle name="Invoer 6" xfId="9309"/>
    <cellStyle name="J401K" xfId="1789"/>
    <cellStyle name="khanh" xfId="1790"/>
    <cellStyle name="Kop 1" xfId="4761"/>
    <cellStyle name="Kop 2" xfId="4762"/>
    <cellStyle name="Kop 3" xfId="4763"/>
    <cellStyle name="Kop 4" xfId="4764"/>
    <cellStyle name="Ledger 17 x 11 in" xfId="1791"/>
    <cellStyle name="Ledger 17 x 11 in 2" xfId="1792"/>
    <cellStyle name="Ledger 17 x 11 in_So du cong no FSO Q3-08" xfId="1793"/>
    <cellStyle name="Lien hypertexte" xfId="4765"/>
    <cellStyle name="Lien hypertexte visité" xfId="4766"/>
    <cellStyle name="Link Currency (0)" xfId="4767"/>
    <cellStyle name="Link Currency (2)" xfId="4768"/>
    <cellStyle name="Link Units (0)" xfId="4769"/>
    <cellStyle name="Link Units (1)" xfId="4770"/>
    <cellStyle name="Link Units (2)" xfId="4771"/>
    <cellStyle name="Linked Cell 10" xfId="1794"/>
    <cellStyle name="Linked Cell 10 2" xfId="4772"/>
    <cellStyle name="Linked Cell 10 3" xfId="4773"/>
    <cellStyle name="Linked Cell 10 4" xfId="4774"/>
    <cellStyle name="Linked Cell 11" xfId="1795"/>
    <cellStyle name="Linked Cell 11 2" xfId="4775"/>
    <cellStyle name="Linked Cell 11 3" xfId="4776"/>
    <cellStyle name="Linked Cell 11 4" xfId="4777"/>
    <cellStyle name="Linked Cell 12" xfId="1796"/>
    <cellStyle name="Linked Cell 12 2" xfId="4778"/>
    <cellStyle name="Linked Cell 12 3" xfId="4779"/>
    <cellStyle name="Linked Cell 12 4" xfId="4780"/>
    <cellStyle name="Linked Cell 13" xfId="1797"/>
    <cellStyle name="Linked Cell 13 2" xfId="4781"/>
    <cellStyle name="Linked Cell 13 3" xfId="4782"/>
    <cellStyle name="Linked Cell 13 4" xfId="4783"/>
    <cellStyle name="Linked Cell 14" xfId="4784"/>
    <cellStyle name="Linked Cell 2" xfId="1798"/>
    <cellStyle name="Linked Cell 2 2" xfId="1799"/>
    <cellStyle name="Linked Cell 2 2 2" xfId="4785"/>
    <cellStyle name="Linked Cell 2 2 3" xfId="4786"/>
    <cellStyle name="Linked Cell 2 2 4" xfId="4787"/>
    <cellStyle name="Linked Cell 2 3" xfId="1800"/>
    <cellStyle name="Linked Cell 2 3 2" xfId="4788"/>
    <cellStyle name="Linked Cell 2 3 3" xfId="4789"/>
    <cellStyle name="Linked Cell 2 3 4" xfId="4790"/>
    <cellStyle name="Linked Cell 2 4" xfId="4791"/>
    <cellStyle name="Linked Cell 2 5" xfId="4792"/>
    <cellStyle name="Linked Cell 2 6" xfId="4793"/>
    <cellStyle name="Linked Cell 2 7" xfId="9317"/>
    <cellStyle name="Linked Cell 3" xfId="1801"/>
    <cellStyle name="Linked Cell 3 2" xfId="4794"/>
    <cellStyle name="Linked Cell 3 3" xfId="4795"/>
    <cellStyle name="Linked Cell 3 4" xfId="4796"/>
    <cellStyle name="Linked Cell 4" xfId="1802"/>
    <cellStyle name="Linked Cell 4 2" xfId="4797"/>
    <cellStyle name="Linked Cell 4 3" xfId="4798"/>
    <cellStyle name="Linked Cell 4 4" xfId="4799"/>
    <cellStyle name="Linked Cell 5" xfId="1803"/>
    <cellStyle name="Linked Cell 5 2" xfId="4800"/>
    <cellStyle name="Linked Cell 5 3" xfId="4801"/>
    <cellStyle name="Linked Cell 5 4" xfId="4802"/>
    <cellStyle name="Linked Cell 6" xfId="1804"/>
    <cellStyle name="Linked Cell 6 2" xfId="4803"/>
    <cellStyle name="Linked Cell 6 3" xfId="4804"/>
    <cellStyle name="Linked Cell 6 4" xfId="4805"/>
    <cellStyle name="Linked Cell 7" xfId="1805"/>
    <cellStyle name="Linked Cell 7 2" xfId="4806"/>
    <cellStyle name="Linked Cell 7 3" xfId="4807"/>
    <cellStyle name="Linked Cell 7 4" xfId="4808"/>
    <cellStyle name="Linked Cell 8" xfId="1806"/>
    <cellStyle name="Linked Cell 8 2" xfId="4809"/>
    <cellStyle name="Linked Cell 8 3" xfId="4810"/>
    <cellStyle name="Linked Cell 8 4" xfId="4811"/>
    <cellStyle name="Linked Cell 9" xfId="1807"/>
    <cellStyle name="Linked Cell 9 2" xfId="4812"/>
    <cellStyle name="Linked Cell 9 3" xfId="4813"/>
    <cellStyle name="Linked Cell 9 4" xfId="4814"/>
    <cellStyle name="m" xfId="1808"/>
    <cellStyle name="m$" xfId="1809"/>
    <cellStyle name="Millares [0]_2AV_M_M " xfId="4815"/>
    <cellStyle name="Millares_2AV_M_M " xfId="4816"/>
    <cellStyle name="mm" xfId="1810"/>
    <cellStyle name="Model" xfId="1811"/>
    <cellStyle name="Model 2" xfId="4817"/>
    <cellStyle name="Model 2 2" xfId="4818"/>
    <cellStyle name="Model 3" xfId="4819"/>
    <cellStyle name="moi" xfId="1812"/>
    <cellStyle name="moi 2" xfId="4820"/>
    <cellStyle name="moi 2 2" xfId="4821"/>
    <cellStyle name="moi 2 2 2" xfId="4822"/>
    <cellStyle name="moi 2 3" xfId="4823"/>
    <cellStyle name="moi 2 4" xfId="4824"/>
    <cellStyle name="moi 3" xfId="4825"/>
    <cellStyle name="moi 3 2" xfId="4826"/>
    <cellStyle name="moi 3 2 2" xfId="4827"/>
    <cellStyle name="moi 3 3" xfId="4828"/>
    <cellStyle name="moi 3 4" xfId="4829"/>
    <cellStyle name="moi 4" xfId="4830"/>
    <cellStyle name="moi 4 2" xfId="4831"/>
    <cellStyle name="moi 4 3" xfId="4832"/>
    <cellStyle name="moi 5" xfId="4833"/>
    <cellStyle name="moi 5 2" xfId="4834"/>
    <cellStyle name="moi 6" xfId="4835"/>
    <cellStyle name="moi 6 2" xfId="4836"/>
    <cellStyle name="moi 7" xfId="4837"/>
    <cellStyle name="Moneda [0]_2AV_M_M " xfId="4838"/>
    <cellStyle name="Moneda_2AV_M_M " xfId="4839"/>
    <cellStyle name="Monétaire [0]_TARIFFS DB" xfId="1813"/>
    <cellStyle name="Monétaire_TARIFFS DB" xfId="1814"/>
    <cellStyle name="n" xfId="1815"/>
    <cellStyle name="Neutraal" xfId="4840"/>
    <cellStyle name="Neutral 10" xfId="1816"/>
    <cellStyle name="Neutral 11" xfId="1817"/>
    <cellStyle name="Neutral 12" xfId="1818"/>
    <cellStyle name="Neutral 13" xfId="1819"/>
    <cellStyle name="Neutral 14" xfId="4841"/>
    <cellStyle name="Neutral 2" xfId="1820"/>
    <cellStyle name="Neutral 2 2" xfId="1821"/>
    <cellStyle name="Neutral 2 3" xfId="1822"/>
    <cellStyle name="Neutral 2 4" xfId="9333"/>
    <cellStyle name="Neutral 3" xfId="1823"/>
    <cellStyle name="Neutral 3 2" xfId="9334"/>
    <cellStyle name="Neutral 4" xfId="1824"/>
    <cellStyle name="Neutral 5" xfId="1825"/>
    <cellStyle name="Neutral 6" xfId="1826"/>
    <cellStyle name="Neutral 7" xfId="1827"/>
    <cellStyle name="Neutral 8" xfId="1828"/>
    <cellStyle name="Neutral 9" xfId="1829"/>
    <cellStyle name="New Times Roman" xfId="1830"/>
    <cellStyle name="no dec" xfId="1831"/>
    <cellStyle name="Normal" xfId="0" builtinId="0"/>
    <cellStyle name="Normal - Style1" xfId="1832"/>
    <cellStyle name="Normal - Style1 2" xfId="1833"/>
    <cellStyle name="Normal - Style1 3" xfId="1834"/>
    <cellStyle name="Normal - Style1 4" xfId="4842"/>
    <cellStyle name="Normal - Style1 5" xfId="4843"/>
    <cellStyle name="Normal - Style1 6" xfId="4844"/>
    <cellStyle name="Normal - Style1_Gui Ha" xfId="1835"/>
    <cellStyle name="Normal 10" xfId="1836"/>
    <cellStyle name="Normal 10 2" xfId="4845"/>
    <cellStyle name="Normal 10 3" xfId="4846"/>
    <cellStyle name="Normal 11" xfId="1837"/>
    <cellStyle name="Normal 11 2" xfId="1838"/>
    <cellStyle name="Normal 12" xfId="3"/>
    <cellStyle name="Normal 13" xfId="1839"/>
    <cellStyle name="Normal 14" xfId="1840"/>
    <cellStyle name="Normal 15" xfId="1841"/>
    <cellStyle name="Normal 16" xfId="1842"/>
    <cellStyle name="Normal 17" xfId="1843"/>
    <cellStyle name="Normal 17 2" xfId="4847"/>
    <cellStyle name="Normal 17 2 2 3" xfId="4848"/>
    <cellStyle name="Normal 17 3" xfId="4849"/>
    <cellStyle name="Normal 17 6" xfId="4850"/>
    <cellStyle name="Normal 18" xfId="1844"/>
    <cellStyle name="Normal 18 2" xfId="4851"/>
    <cellStyle name="Normal 19" xfId="1845"/>
    <cellStyle name="Normal 19 2" xfId="4852"/>
    <cellStyle name="Normal 19 2 2" xfId="4853"/>
    <cellStyle name="Normal 2" xfId="6"/>
    <cellStyle name="Normal 2 10" xfId="8"/>
    <cellStyle name="Normal 2 10 2" xfId="1846"/>
    <cellStyle name="Normal 2 10 2 2" xfId="1847"/>
    <cellStyle name="Normal 2 10 2 2 2" xfId="1848"/>
    <cellStyle name="Normal 2 10 2 2 3" xfId="1849"/>
    <cellStyle name="Normal 2 10 2 3" xfId="1850"/>
    <cellStyle name="Normal 2 10 2 3 2" xfId="4854"/>
    <cellStyle name="Normal 2 10 2 4" xfId="4855"/>
    <cellStyle name="Normal 2 10 3" xfId="1851"/>
    <cellStyle name="Normal 2 10 4" xfId="1852"/>
    <cellStyle name="Normal 2 10 5" xfId="4856"/>
    <cellStyle name="Normal 2 10_Fsoft Finance Report 0809 Template" xfId="1853"/>
    <cellStyle name="Normal 2 11" xfId="1854"/>
    <cellStyle name="Normal 2 11 2" xfId="1855"/>
    <cellStyle name="Normal 2 11 2 2" xfId="1856"/>
    <cellStyle name="Normal 2 11 2 2 2" xfId="1857"/>
    <cellStyle name="Normal 2 11 2 2 3" xfId="1858"/>
    <cellStyle name="Normal 2 11 2 3" xfId="1859"/>
    <cellStyle name="Normal 2 11 2 3 2" xfId="4857"/>
    <cellStyle name="Normal 2 11 3" xfId="1860"/>
    <cellStyle name="Normal 2 11 4" xfId="1861"/>
    <cellStyle name="Normal 2 11 5" xfId="4858"/>
    <cellStyle name="Normal 2 11_Fsoft Finance Report 0809 Template" xfId="1862"/>
    <cellStyle name="Normal 2 12" xfId="1863"/>
    <cellStyle name="Normal 2 12 2" xfId="1864"/>
    <cellStyle name="Normal 2 12 2 2" xfId="1865"/>
    <cellStyle name="Normal 2 12 2 2 2" xfId="1866"/>
    <cellStyle name="Normal 2 12 2 2 3" xfId="1867"/>
    <cellStyle name="Normal 2 12 2 3" xfId="1868"/>
    <cellStyle name="Normal 2 12 2 3 2" xfId="4859"/>
    <cellStyle name="Normal 2 12 3" xfId="1869"/>
    <cellStyle name="Normal 2 12 4" xfId="1870"/>
    <cellStyle name="Normal 2 12 5" xfId="4860"/>
    <cellStyle name="Normal 2 12_Fsoft Finance Report 0809 Template" xfId="1871"/>
    <cellStyle name="Normal 2 13" xfId="1872"/>
    <cellStyle name="Normal 2 13 2" xfId="1873"/>
    <cellStyle name="Normal 2 13 2 2" xfId="1874"/>
    <cellStyle name="Normal 2 13 2 2 2" xfId="1875"/>
    <cellStyle name="Normal 2 13 2 2 3" xfId="1876"/>
    <cellStyle name="Normal 2 13 2 3" xfId="1877"/>
    <cellStyle name="Normal 2 13 2 3 2" xfId="4861"/>
    <cellStyle name="Normal 2 13 3" xfId="1878"/>
    <cellStyle name="Normal 2 13 4" xfId="1879"/>
    <cellStyle name="Normal 2 13 5" xfId="4862"/>
    <cellStyle name="Normal 2 13_Fsoft Finance Report 0809 Template" xfId="1880"/>
    <cellStyle name="Normal 2 14" xfId="1881"/>
    <cellStyle name="Normal 2 14 2" xfId="1882"/>
    <cellStyle name="Normal 2 14 2 2" xfId="1883"/>
    <cellStyle name="Normal 2 14 2 2 2" xfId="1884"/>
    <cellStyle name="Normal 2 14 2 2 3" xfId="1885"/>
    <cellStyle name="Normal 2 14 2 3" xfId="1886"/>
    <cellStyle name="Normal 2 14 2 3 2" xfId="4863"/>
    <cellStyle name="Normal 2 14 3" xfId="1887"/>
    <cellStyle name="Normal 2 14 4" xfId="1888"/>
    <cellStyle name="Normal 2 14 5" xfId="4864"/>
    <cellStyle name="Normal 2 14_Fsoft Finance Report 0809 Template" xfId="1889"/>
    <cellStyle name="Normal 2 15" xfId="1890"/>
    <cellStyle name="Normal 2 15 2" xfId="1891"/>
    <cellStyle name="Normal 2 15 2 2" xfId="1892"/>
    <cellStyle name="Normal 2 15 2 2 2" xfId="1893"/>
    <cellStyle name="Normal 2 15 2 2 3" xfId="1894"/>
    <cellStyle name="Normal 2 15 2 3" xfId="1895"/>
    <cellStyle name="Normal 2 15 2 3 2" xfId="4865"/>
    <cellStyle name="Normal 2 15 3" xfId="1896"/>
    <cellStyle name="Normal 2 15 4" xfId="1897"/>
    <cellStyle name="Normal 2 15 5" xfId="4866"/>
    <cellStyle name="Normal 2 15_Fsoft Finance Report 0809 Template" xfId="1898"/>
    <cellStyle name="Normal 2 16" xfId="1899"/>
    <cellStyle name="Normal 2 16 2" xfId="1900"/>
    <cellStyle name="Normal 2 16 2 2" xfId="1901"/>
    <cellStyle name="Normal 2 16 2 2 2" xfId="1902"/>
    <cellStyle name="Normal 2 16 2 2 3" xfId="1903"/>
    <cellStyle name="Normal 2 16 2 3" xfId="1904"/>
    <cellStyle name="Normal 2 16 2 3 2" xfId="4867"/>
    <cellStyle name="Normal 2 16 3" xfId="1905"/>
    <cellStyle name="Normal 2 16 4" xfId="1906"/>
    <cellStyle name="Normal 2 16 5" xfId="4868"/>
    <cellStyle name="Normal 2 16_Fsoft Finance Report 0809 Template" xfId="1907"/>
    <cellStyle name="Normal 2 17" xfId="1908"/>
    <cellStyle name="Normal 2 17 2" xfId="1909"/>
    <cellStyle name="Normal 2 17 2 2" xfId="1910"/>
    <cellStyle name="Normal 2 17 2 2 2" xfId="1911"/>
    <cellStyle name="Normal 2 17 2 2 3" xfId="1912"/>
    <cellStyle name="Normal 2 17 2 3" xfId="1913"/>
    <cellStyle name="Normal 2 17 2 3 2" xfId="4869"/>
    <cellStyle name="Normal 2 17 3" xfId="1914"/>
    <cellStyle name="Normal 2 17 4" xfId="1915"/>
    <cellStyle name="Normal 2 17 5" xfId="4870"/>
    <cellStyle name="Normal 2 17_Fsoft Finance Report 0809 Template" xfId="1916"/>
    <cellStyle name="Normal 2 18" xfId="1917"/>
    <cellStyle name="Normal 2 18 2" xfId="1918"/>
    <cellStyle name="Normal 2 18 2 2" xfId="1919"/>
    <cellStyle name="Normal 2 18 2 2 2" xfId="1920"/>
    <cellStyle name="Normal 2 18 2 2 3" xfId="1921"/>
    <cellStyle name="Normal 2 18 2 3" xfId="1922"/>
    <cellStyle name="Normal 2 18 2 3 2" xfId="4871"/>
    <cellStyle name="Normal 2 18 3" xfId="1923"/>
    <cellStyle name="Normal 2 18 4" xfId="1924"/>
    <cellStyle name="Normal 2 18 5" xfId="4872"/>
    <cellStyle name="Normal 2 18_Fsoft Finance Report 0809 Template" xfId="1925"/>
    <cellStyle name="Normal 2 19" xfId="1926"/>
    <cellStyle name="Normal 2 19 2" xfId="1927"/>
    <cellStyle name="Normal 2 19 2 2" xfId="1928"/>
    <cellStyle name="Normal 2 19 2 2 2" xfId="1929"/>
    <cellStyle name="Normal 2 19 2 2 3" xfId="1930"/>
    <cellStyle name="Normal 2 19 2 3" xfId="1931"/>
    <cellStyle name="Normal 2 19 2 3 2" xfId="4873"/>
    <cellStyle name="Normal 2 19 3" xfId="1932"/>
    <cellStyle name="Normal 2 19 4" xfId="1933"/>
    <cellStyle name="Normal 2 19 5" xfId="4874"/>
    <cellStyle name="Normal 2 19_Fsoft Finance Report 0809 Template" xfId="1934"/>
    <cellStyle name="Normal 2 2" xfId="7"/>
    <cellStyle name="Normal 2 2 10" xfId="1935"/>
    <cellStyle name="Normal 2 2 10 2" xfId="4875"/>
    <cellStyle name="Normal 2 2 11" xfId="1936"/>
    <cellStyle name="Normal 2 2 11 2" xfId="4876"/>
    <cellStyle name="Normal 2 2 12" xfId="1937"/>
    <cellStyle name="Normal 2 2 12 2" xfId="4877"/>
    <cellStyle name="Normal 2 2 13" xfId="1938"/>
    <cellStyle name="Normal 2 2 13 2" xfId="4878"/>
    <cellStyle name="Normal 2 2 14" xfId="1939"/>
    <cellStyle name="Normal 2 2 14 2" xfId="4879"/>
    <cellStyle name="Normal 2 2 15" xfId="1940"/>
    <cellStyle name="Normal 2 2 15 2" xfId="4880"/>
    <cellStyle name="Normal 2 2 16" xfId="1941"/>
    <cellStyle name="Normal 2 2 16 2" xfId="4881"/>
    <cellStyle name="Normal 2 2 17" xfId="1942"/>
    <cellStyle name="Normal 2 2 17 2" xfId="4882"/>
    <cellStyle name="Normal 2 2 18" xfId="1943"/>
    <cellStyle name="Normal 2 2 18 2" xfId="4883"/>
    <cellStyle name="Normal 2 2 19" xfId="1944"/>
    <cellStyle name="Normal 2 2 19 2" xfId="4884"/>
    <cellStyle name="Normal 2 2 2" xfId="1945"/>
    <cellStyle name="Normal 2 2 2 10" xfId="1946"/>
    <cellStyle name="Normal 2 2 2 11" xfId="1947"/>
    <cellStyle name="Normal 2 2 2 12" xfId="1948"/>
    <cellStyle name="Normal 2 2 2 13" xfId="1949"/>
    <cellStyle name="Normal 2 2 2 14" xfId="1950"/>
    <cellStyle name="Normal 2 2 2 15" xfId="1951"/>
    <cellStyle name="Normal 2 2 2 16" xfId="1952"/>
    <cellStyle name="Normal 2 2 2 17" xfId="1953"/>
    <cellStyle name="Normal 2 2 2 18" xfId="1954"/>
    <cellStyle name="Normal 2 2 2 19" xfId="1955"/>
    <cellStyle name="Normal 2 2 2 2" xfId="1956"/>
    <cellStyle name="Normal 2 2 2 2 10" xfId="1957"/>
    <cellStyle name="Normal 2 2 2 2 10 2" xfId="4885"/>
    <cellStyle name="Normal 2 2 2 2 11" xfId="1958"/>
    <cellStyle name="Normal 2 2 2 2 11 2" xfId="4886"/>
    <cellStyle name="Normal 2 2 2 2 12" xfId="1959"/>
    <cellStyle name="Normal 2 2 2 2 12 2" xfId="4887"/>
    <cellStyle name="Normal 2 2 2 2 13" xfId="1960"/>
    <cellStyle name="Normal 2 2 2 2 13 2" xfId="4888"/>
    <cellStyle name="Normal 2 2 2 2 14" xfId="1961"/>
    <cellStyle name="Normal 2 2 2 2 14 2" xfId="4889"/>
    <cellStyle name="Normal 2 2 2 2 15" xfId="1962"/>
    <cellStyle name="Normal 2 2 2 2 15 2" xfId="4890"/>
    <cellStyle name="Normal 2 2 2 2 16" xfId="1963"/>
    <cellStyle name="Normal 2 2 2 2 16 2" xfId="4891"/>
    <cellStyle name="Normal 2 2 2 2 17" xfId="1964"/>
    <cellStyle name="Normal 2 2 2 2 17 2" xfId="4892"/>
    <cellStyle name="Normal 2 2 2 2 18" xfId="1965"/>
    <cellStyle name="Normal 2 2 2 2 18 2" xfId="4893"/>
    <cellStyle name="Normal 2 2 2 2 19" xfId="1966"/>
    <cellStyle name="Normal 2 2 2 2 19 2" xfId="4894"/>
    <cellStyle name="Normal 2 2 2 2 2" xfId="1967"/>
    <cellStyle name="Normal 2 2 2 2 2 2" xfId="1968"/>
    <cellStyle name="Normal 2 2 2 2 2 2 2" xfId="1969"/>
    <cellStyle name="Normal 2 2 2 2 2 2 3" xfId="1970"/>
    <cellStyle name="Normal 2 2 2 2 2 2 4" xfId="1971"/>
    <cellStyle name="Normal 2 2 2 2 2 2 5" xfId="1972"/>
    <cellStyle name="Normal 2 2 2 2 2 2 6" xfId="1973"/>
    <cellStyle name="Normal 2 2 2 2 2 2 7" xfId="1974"/>
    <cellStyle name="Normal 2 2 2 2 2 2 8" xfId="1975"/>
    <cellStyle name="Normal 2 2 2 2 2 3" xfId="1976"/>
    <cellStyle name="Normal 2 2 2 2 2 3 2" xfId="4895"/>
    <cellStyle name="Normal 2 2 2 2 2 4" xfId="1977"/>
    <cellStyle name="Normal 2 2 2 2 2 5" xfId="1978"/>
    <cellStyle name="Normal 2 2 2 2 2 6" xfId="1979"/>
    <cellStyle name="Normal 2 2 2 2 2 7" xfId="1980"/>
    <cellStyle name="Normal 2 2 2 2 2 8" xfId="1981"/>
    <cellStyle name="Normal 2 2 2 2 2_Fsoft Finance Report 0809 Template" xfId="1982"/>
    <cellStyle name="Normal 2 2 2 2 20" xfId="1983"/>
    <cellStyle name="Normal 2 2 2 2 20 2" xfId="4896"/>
    <cellStyle name="Normal 2 2 2 2 21" xfId="1984"/>
    <cellStyle name="Normal 2 2 2 2 21 2" xfId="4897"/>
    <cellStyle name="Normal 2 2 2 2 22" xfId="1985"/>
    <cellStyle name="Normal 2 2 2 2 22 2" xfId="4898"/>
    <cellStyle name="Normal 2 2 2 2 23" xfId="1986"/>
    <cellStyle name="Normal 2 2 2 2 23 2" xfId="4899"/>
    <cellStyle name="Normal 2 2 2 2 24" xfId="1987"/>
    <cellStyle name="Normal 2 2 2 2 24 2" xfId="4900"/>
    <cellStyle name="Normal 2 2 2 2 25" xfId="1988"/>
    <cellStyle name="Normal 2 2 2 2 25 2" xfId="4901"/>
    <cellStyle name="Normal 2 2 2 2 26" xfId="1989"/>
    <cellStyle name="Normal 2 2 2 2 26 2" xfId="4902"/>
    <cellStyle name="Normal 2 2 2 2 27" xfId="1990"/>
    <cellStyle name="Normal 2 2 2 2 27 2" xfId="4903"/>
    <cellStyle name="Normal 2 2 2 2 28" xfId="1991"/>
    <cellStyle name="Normal 2 2 2 2 28 2" xfId="4904"/>
    <cellStyle name="Normal 2 2 2 2 29" xfId="1992"/>
    <cellStyle name="Normal 2 2 2 2 29 2" xfId="4905"/>
    <cellStyle name="Normal 2 2 2 2 3" xfId="1993"/>
    <cellStyle name="Normal 2 2 2 2 3 2" xfId="4906"/>
    <cellStyle name="Normal 2 2 2 2 30" xfId="1994"/>
    <cellStyle name="Normal 2 2 2 2 30 2" xfId="4907"/>
    <cellStyle name="Normal 2 2 2 2 31" xfId="1995"/>
    <cellStyle name="Normal 2 2 2 2 31 2" xfId="4908"/>
    <cellStyle name="Normal 2 2 2 2 32" xfId="1996"/>
    <cellStyle name="Normal 2 2 2 2 32 2" xfId="4909"/>
    <cellStyle name="Normal 2 2 2 2 33" xfId="1997"/>
    <cellStyle name="Normal 2 2 2 2 33 2" xfId="4910"/>
    <cellStyle name="Normal 2 2 2 2 34" xfId="1998"/>
    <cellStyle name="Normal 2 2 2 2 34 2" xfId="4911"/>
    <cellStyle name="Normal 2 2 2 2 35" xfId="1999"/>
    <cellStyle name="Normal 2 2 2 2 35 2" xfId="4912"/>
    <cellStyle name="Normal 2 2 2 2 36" xfId="2000"/>
    <cellStyle name="Normal 2 2 2 2 36 2" xfId="4913"/>
    <cellStyle name="Normal 2 2 2 2 37" xfId="2001"/>
    <cellStyle name="Normal 2 2 2 2 37 2" xfId="4914"/>
    <cellStyle name="Normal 2 2 2 2 38" xfId="2002"/>
    <cellStyle name="Normal 2 2 2 2 38 2" xfId="4915"/>
    <cellStyle name="Normal 2 2 2 2 39" xfId="2003"/>
    <cellStyle name="Normal 2 2 2 2 39 2" xfId="4916"/>
    <cellStyle name="Normal 2 2 2 2 4" xfId="2004"/>
    <cellStyle name="Normal 2 2 2 2 4 2" xfId="4917"/>
    <cellStyle name="Normal 2 2 2 2 40" xfId="2005"/>
    <cellStyle name="Normal 2 2 2 2 40 2" xfId="4918"/>
    <cellStyle name="Normal 2 2 2 2 41" xfId="2006"/>
    <cellStyle name="Normal 2 2 2 2 41 2" xfId="4919"/>
    <cellStyle name="Normal 2 2 2 2 42" xfId="2007"/>
    <cellStyle name="Normal 2 2 2 2 42 2" xfId="4920"/>
    <cellStyle name="Normal 2 2 2 2 43" xfId="2008"/>
    <cellStyle name="Normal 2 2 2 2 43 2" xfId="4921"/>
    <cellStyle name="Normal 2 2 2 2 44" xfId="2009"/>
    <cellStyle name="Normal 2 2 2 2 44 2" xfId="4922"/>
    <cellStyle name="Normal 2 2 2 2 45" xfId="2010"/>
    <cellStyle name="Normal 2 2 2 2 45 2" xfId="4923"/>
    <cellStyle name="Normal 2 2 2 2 46" xfId="2011"/>
    <cellStyle name="Normal 2 2 2 2 46 2" xfId="4924"/>
    <cellStyle name="Normal 2 2 2 2 47" xfId="2012"/>
    <cellStyle name="Normal 2 2 2 2 48" xfId="2013"/>
    <cellStyle name="Normal 2 2 2 2 5" xfId="2014"/>
    <cellStyle name="Normal 2 2 2 2 5 2" xfId="4925"/>
    <cellStyle name="Normal 2 2 2 2 6" xfId="2015"/>
    <cellStyle name="Normal 2 2 2 2 6 2" xfId="4926"/>
    <cellStyle name="Normal 2 2 2 2 7" xfId="2016"/>
    <cellStyle name="Normal 2 2 2 2 7 2" xfId="4927"/>
    <cellStyle name="Normal 2 2 2 2 8" xfId="2017"/>
    <cellStyle name="Normal 2 2 2 2 8 2" xfId="4928"/>
    <cellStyle name="Normal 2 2 2 2 9" xfId="2018"/>
    <cellStyle name="Normal 2 2 2 2 9 2" xfId="4929"/>
    <cellStyle name="Normal 2 2 2 20" xfId="2019"/>
    <cellStyle name="Normal 2 2 2 21" xfId="2020"/>
    <cellStyle name="Normal 2 2 2 22" xfId="2021"/>
    <cellStyle name="Normal 2 2 2 23" xfId="2022"/>
    <cellStyle name="Normal 2 2 2 24" xfId="2023"/>
    <cellStyle name="Normal 2 2 2 25" xfId="2024"/>
    <cellStyle name="Normal 2 2 2 26" xfId="2025"/>
    <cellStyle name="Normal 2 2 2 27" xfId="2026"/>
    <cellStyle name="Normal 2 2 2 28" xfId="2027"/>
    <cellStyle name="Normal 2 2 2 29" xfId="2028"/>
    <cellStyle name="Normal 2 2 2 3" xfId="2029"/>
    <cellStyle name="Normal 2 2 2 3 2" xfId="2030"/>
    <cellStyle name="Normal 2 2 2 3 2 2" xfId="2031"/>
    <cellStyle name="Normal 2 2 2 3 2 3" xfId="2032"/>
    <cellStyle name="Normal 2 2 2 3 3" xfId="2033"/>
    <cellStyle name="Normal 2 2 2 3 3 2" xfId="4930"/>
    <cellStyle name="Normal 2 2 2 3 4" xfId="2034"/>
    <cellStyle name="Normal 2 2 2 3 5" xfId="2035"/>
    <cellStyle name="Normal 2 2 2 3 6" xfId="2036"/>
    <cellStyle name="Normal 2 2 2 3 7" xfId="2037"/>
    <cellStyle name="Normal 2 2 2 3 8" xfId="2038"/>
    <cellStyle name="Normal 2 2 2 30" xfId="2039"/>
    <cellStyle name="Normal 2 2 2 31" xfId="2040"/>
    <cellStyle name="Normal 2 2 2 32" xfId="2041"/>
    <cellStyle name="Normal 2 2 2 33" xfId="2042"/>
    <cellStyle name="Normal 2 2 2 34" xfId="2043"/>
    <cellStyle name="Normal 2 2 2 35" xfId="2044"/>
    <cellStyle name="Normal 2 2 2 36" xfId="2045"/>
    <cellStyle name="Normal 2 2 2 37" xfId="2046"/>
    <cellStyle name="Normal 2 2 2 38" xfId="2047"/>
    <cellStyle name="Normal 2 2 2 39" xfId="2048"/>
    <cellStyle name="Normal 2 2 2 4" xfId="2049"/>
    <cellStyle name="Normal 2 2 2 4 2" xfId="2050"/>
    <cellStyle name="Normal 2 2 2 4 2 2" xfId="2051"/>
    <cellStyle name="Normal 2 2 2 4 2 3" xfId="2052"/>
    <cellStyle name="Normal 2 2 2 4 3" xfId="2053"/>
    <cellStyle name="Normal 2 2 2 40" xfId="2054"/>
    <cellStyle name="Normal 2 2 2 41" xfId="2055"/>
    <cellStyle name="Normal 2 2 2 42" xfId="2056"/>
    <cellStyle name="Normal 2 2 2 43" xfId="2057"/>
    <cellStyle name="Normal 2 2 2 44" xfId="2058"/>
    <cellStyle name="Normal 2 2 2 45" xfId="2059"/>
    <cellStyle name="Normal 2 2 2 46" xfId="2060"/>
    <cellStyle name="Normal 2 2 2 47" xfId="2061"/>
    <cellStyle name="Normal 2 2 2 48" xfId="4931"/>
    <cellStyle name="Normal 2 2 2 5" xfId="2062"/>
    <cellStyle name="Normal 2 2 2 6" xfId="2063"/>
    <cellStyle name="Normal 2 2 2 7" xfId="2064"/>
    <cellStyle name="Normal 2 2 2 8" xfId="2065"/>
    <cellStyle name="Normal 2 2 2 9" xfId="2066"/>
    <cellStyle name="Normal 2 2 2_Budget 2009-Plan B-Final" xfId="2067"/>
    <cellStyle name="Normal 2 2 20" xfId="2068"/>
    <cellStyle name="Normal 2 2 20 2" xfId="4932"/>
    <cellStyle name="Normal 2 2 21" xfId="2069"/>
    <cellStyle name="Normal 2 2 21 2" xfId="4933"/>
    <cellStyle name="Normal 2 2 22" xfId="2070"/>
    <cellStyle name="Normal 2 2 22 2" xfId="4934"/>
    <cellStyle name="Normal 2 2 23" xfId="2071"/>
    <cellStyle name="Normal 2 2 23 2" xfId="4935"/>
    <cellStyle name="Normal 2 2 24" xfId="2072"/>
    <cellStyle name="Normal 2 2 24 2" xfId="4936"/>
    <cellStyle name="Normal 2 2 25" xfId="2073"/>
    <cellStyle name="Normal 2 2 25 2" xfId="4937"/>
    <cellStyle name="Normal 2 2 26" xfId="2074"/>
    <cellStyle name="Normal 2 2 26 2" xfId="4938"/>
    <cellStyle name="Normal 2 2 27" xfId="2075"/>
    <cellStyle name="Normal 2 2 27 2" xfId="4939"/>
    <cellStyle name="Normal 2 2 28" xfId="2076"/>
    <cellStyle name="Normal 2 2 28 2" xfId="4940"/>
    <cellStyle name="Normal 2 2 29" xfId="2077"/>
    <cellStyle name="Normal 2 2 29 2" xfId="4941"/>
    <cellStyle name="Normal 2 2 3" xfId="2078"/>
    <cellStyle name="Normal 2 2 3 2" xfId="2079"/>
    <cellStyle name="Normal 2 2 3 2 2" xfId="2080"/>
    <cellStyle name="Normal 2 2 3 2 2 2" xfId="4942"/>
    <cellStyle name="Normal 2 2 3 2 3" xfId="2081"/>
    <cellStyle name="Normal 2 2 3 2 3 2" xfId="4943"/>
    <cellStyle name="Normal 2 2 3 2 4" xfId="2082"/>
    <cellStyle name="Normal 2 2 3 2 5" xfId="2083"/>
    <cellStyle name="Normal 2 2 3 2 6" xfId="2084"/>
    <cellStyle name="Normal 2 2 3 2 7" xfId="2085"/>
    <cellStyle name="Normal 2 2 3 2 8" xfId="2086"/>
    <cellStyle name="Normal 2 2 3 2_Fsoft Finance Report 0809 Template" xfId="2087"/>
    <cellStyle name="Normal 2 2 3 3" xfId="2088"/>
    <cellStyle name="Normal 2 2 3 3 2" xfId="4944"/>
    <cellStyle name="Normal 2 2 3 4" xfId="2089"/>
    <cellStyle name="Normal 2 2 3 4 2" xfId="4945"/>
    <cellStyle name="Normal 2 2 3 5" xfId="2090"/>
    <cellStyle name="Normal 2 2 3 6" xfId="2091"/>
    <cellStyle name="Normal 2 2 3 7" xfId="2092"/>
    <cellStyle name="Normal 2 2 3 8" xfId="2093"/>
    <cellStyle name="Normal 2 2 3_Fsoft Finance Report 0809 Template" xfId="2094"/>
    <cellStyle name="Normal 2 2 30" xfId="2095"/>
    <cellStyle name="Normal 2 2 30 2" xfId="4946"/>
    <cellStyle name="Normal 2 2 31" xfId="2096"/>
    <cellStyle name="Normal 2 2 31 2" xfId="4947"/>
    <cellStyle name="Normal 2 2 32" xfId="2097"/>
    <cellStyle name="Normal 2 2 32 2" xfId="4948"/>
    <cellStyle name="Normal 2 2 33" xfId="2098"/>
    <cellStyle name="Normal 2 2 33 2" xfId="4949"/>
    <cellStyle name="Normal 2 2 34" xfId="2099"/>
    <cellStyle name="Normal 2 2 34 2" xfId="4950"/>
    <cellStyle name="Normal 2 2 35" xfId="2100"/>
    <cellStyle name="Normal 2 2 35 2" xfId="4951"/>
    <cellStyle name="Normal 2 2 36" xfId="2101"/>
    <cellStyle name="Normal 2 2 36 2" xfId="4952"/>
    <cellStyle name="Normal 2 2 37" xfId="2102"/>
    <cellStyle name="Normal 2 2 37 2" xfId="4953"/>
    <cellStyle name="Normal 2 2 38" xfId="2103"/>
    <cellStyle name="Normal 2 2 38 2" xfId="4954"/>
    <cellStyle name="Normal 2 2 39" xfId="2104"/>
    <cellStyle name="Normal 2 2 39 2" xfId="4955"/>
    <cellStyle name="Normal 2 2 4" xfId="2105"/>
    <cellStyle name="Normal 2 2 4 2" xfId="2106"/>
    <cellStyle name="Normal 2 2 4 2 2" xfId="4956"/>
    <cellStyle name="Normal 2 2 4 3" xfId="4957"/>
    <cellStyle name="Normal 2 2 40" xfId="2107"/>
    <cellStyle name="Normal 2 2 40 2" xfId="4958"/>
    <cellStyle name="Normal 2 2 41" xfId="2108"/>
    <cellStyle name="Normal 2 2 41 2" xfId="4959"/>
    <cellStyle name="Normal 2 2 42" xfId="2109"/>
    <cellStyle name="Normal 2 2 42 2" xfId="4960"/>
    <cellStyle name="Normal 2 2 43" xfId="2110"/>
    <cellStyle name="Normal 2 2 43 2" xfId="4961"/>
    <cellStyle name="Normal 2 2 44" xfId="2111"/>
    <cellStyle name="Normal 2 2 44 2" xfId="4962"/>
    <cellStyle name="Normal 2 2 45" xfId="2112"/>
    <cellStyle name="Normal 2 2 45 2" xfId="4963"/>
    <cellStyle name="Normal 2 2 46" xfId="2113"/>
    <cellStyle name="Normal 2 2 46 2" xfId="4964"/>
    <cellStyle name="Normal 2 2 47" xfId="2114"/>
    <cellStyle name="Normal 2 2 47 2" xfId="4965"/>
    <cellStyle name="Normal 2 2 48" xfId="2115"/>
    <cellStyle name="Normal 2 2 48 2" xfId="4966"/>
    <cellStyle name="Normal 2 2 49" xfId="2116"/>
    <cellStyle name="Normal 2 2 49 2" xfId="4967"/>
    <cellStyle name="Normal 2 2 5" xfId="2117"/>
    <cellStyle name="Normal 2 2 5 2" xfId="2118"/>
    <cellStyle name="Normal 2 2 5 3" xfId="2119"/>
    <cellStyle name="Normal 2 2 5_Gui Ha" xfId="2120"/>
    <cellStyle name="Normal 2 2 50" xfId="2121"/>
    <cellStyle name="Normal 2 2 51" xfId="2122"/>
    <cellStyle name="Normal 2 2 52" xfId="4968"/>
    <cellStyle name="Normal 2 2 53" xfId="4969"/>
    <cellStyle name="Normal 2 2 54" xfId="9335"/>
    <cellStyle name="Normal 2 2 55" xfId="9336"/>
    <cellStyle name="Normal 2 2 56" xfId="9337"/>
    <cellStyle name="Normal 2 2 57" xfId="9338"/>
    <cellStyle name="Normal 2 2 58" xfId="9339"/>
    <cellStyle name="Normal 2 2 6" xfId="2123"/>
    <cellStyle name="Normal 2 2 6 2" xfId="4970"/>
    <cellStyle name="Normal 2 2 7" xfId="2124"/>
    <cellStyle name="Normal 2 2 7 2" xfId="4971"/>
    <cellStyle name="Normal 2 2 8" xfId="2125"/>
    <cellStyle name="Normal 2 2 8 2" xfId="4972"/>
    <cellStyle name="Normal 2 2 9" xfId="2126"/>
    <cellStyle name="Normal 2 2 9 2" xfId="4973"/>
    <cellStyle name="Normal 2 2_Gui Ha" xfId="2127"/>
    <cellStyle name="Normal 2 20" xfId="2128"/>
    <cellStyle name="Normal 2 20 2" xfId="2129"/>
    <cellStyle name="Normal 2 20 2 2" xfId="2130"/>
    <cellStyle name="Normal 2 20 2 2 2" xfId="2131"/>
    <cellStyle name="Normal 2 20 2 2 3" xfId="2132"/>
    <cellStyle name="Normal 2 20 2 3" xfId="2133"/>
    <cellStyle name="Normal 2 20 2 3 2" xfId="4974"/>
    <cellStyle name="Normal 2 20 3" xfId="2134"/>
    <cellStyle name="Normal 2 20 4" xfId="2135"/>
    <cellStyle name="Normal 2 20 5" xfId="4975"/>
    <cellStyle name="Normal 2 20_Fsoft Finance Report 0809 Template" xfId="2136"/>
    <cellStyle name="Normal 2 21" xfId="2137"/>
    <cellStyle name="Normal 2 21 2" xfId="2138"/>
    <cellStyle name="Normal 2 21 2 2" xfId="2139"/>
    <cellStyle name="Normal 2 21 2 2 2" xfId="2140"/>
    <cellStyle name="Normal 2 21 2 2 3" xfId="2141"/>
    <cellStyle name="Normal 2 21 2 3" xfId="2142"/>
    <cellStyle name="Normal 2 21 2 3 2" xfId="4976"/>
    <cellStyle name="Normal 2 21 3" xfId="2143"/>
    <cellStyle name="Normal 2 21 4" xfId="2144"/>
    <cellStyle name="Normal 2 21 5" xfId="4977"/>
    <cellStyle name="Normal 2 21_Fsoft Finance Report 0809 Template" xfId="2145"/>
    <cellStyle name="Normal 2 22" xfId="2146"/>
    <cellStyle name="Normal 2 22 2" xfId="2147"/>
    <cellStyle name="Normal 2 22 2 2" xfId="2148"/>
    <cellStyle name="Normal 2 22 2 2 2" xfId="2149"/>
    <cellStyle name="Normal 2 22 2 2 3" xfId="2150"/>
    <cellStyle name="Normal 2 22 2 3" xfId="2151"/>
    <cellStyle name="Normal 2 22 2 3 2" xfId="4978"/>
    <cellStyle name="Normal 2 22 3" xfId="2152"/>
    <cellStyle name="Normal 2 22 4" xfId="2153"/>
    <cellStyle name="Normal 2 22 5" xfId="4979"/>
    <cellStyle name="Normal 2 22_Fsoft Finance Report 0809 Template" xfId="2154"/>
    <cellStyle name="Normal 2 23" xfId="2155"/>
    <cellStyle name="Normal 2 23 2" xfId="2156"/>
    <cellStyle name="Normal 2 23 2 2" xfId="2157"/>
    <cellStyle name="Normal 2 23 2 2 2" xfId="2158"/>
    <cellStyle name="Normal 2 23 2 2 3" xfId="2159"/>
    <cellStyle name="Normal 2 23 2 3" xfId="2160"/>
    <cellStyle name="Normal 2 23 2 3 2" xfId="4980"/>
    <cellStyle name="Normal 2 23 3" xfId="2161"/>
    <cellStyle name="Normal 2 23 4" xfId="2162"/>
    <cellStyle name="Normal 2 23 5" xfId="4981"/>
    <cellStyle name="Normal 2 23_Fsoft Finance Report 0809 Template" xfId="2163"/>
    <cellStyle name="Normal 2 24" xfId="2164"/>
    <cellStyle name="Normal 2 24 2" xfId="2165"/>
    <cellStyle name="Normal 2 24 2 2" xfId="2166"/>
    <cellStyle name="Normal 2 24 2 2 2" xfId="2167"/>
    <cellStyle name="Normal 2 24 2 2 3" xfId="2168"/>
    <cellStyle name="Normal 2 24 2 3" xfId="2169"/>
    <cellStyle name="Normal 2 24 2 3 2" xfId="4982"/>
    <cellStyle name="Normal 2 24 3" xfId="2170"/>
    <cellStyle name="Normal 2 24 4" xfId="2171"/>
    <cellStyle name="Normal 2 24 5" xfId="4983"/>
    <cellStyle name="Normal 2 24_Fsoft Finance Report 0809 Template" xfId="2172"/>
    <cellStyle name="Normal 2 25" xfId="2173"/>
    <cellStyle name="Normal 2 25 2" xfId="2174"/>
    <cellStyle name="Normal 2 25 2 2" xfId="2175"/>
    <cellStyle name="Normal 2 25 2 2 2" xfId="2176"/>
    <cellStyle name="Normal 2 25 2 2 3" xfId="2177"/>
    <cellStyle name="Normal 2 25 2 3" xfId="2178"/>
    <cellStyle name="Normal 2 25 2 3 2" xfId="4984"/>
    <cellStyle name="Normal 2 25 3" xfId="2179"/>
    <cellStyle name="Normal 2 25 4" xfId="2180"/>
    <cellStyle name="Normal 2 25 5" xfId="4985"/>
    <cellStyle name="Normal 2 25_Fsoft Finance Report 0809 Template" xfId="2181"/>
    <cellStyle name="Normal 2 26" xfId="2182"/>
    <cellStyle name="Normal 2 26 2" xfId="2183"/>
    <cellStyle name="Normal 2 26 2 2" xfId="2184"/>
    <cellStyle name="Normal 2 26 2 2 2" xfId="2185"/>
    <cellStyle name="Normal 2 26 2 2 3" xfId="2186"/>
    <cellStyle name="Normal 2 26 2 3" xfId="2187"/>
    <cellStyle name="Normal 2 26 2 3 2" xfId="4986"/>
    <cellStyle name="Normal 2 26 3" xfId="2188"/>
    <cellStyle name="Normal 2 26 4" xfId="2189"/>
    <cellStyle name="Normal 2 26 5" xfId="4987"/>
    <cellStyle name="Normal 2 26_Fsoft Finance Report 0809 Template" xfId="2190"/>
    <cellStyle name="Normal 2 27" xfId="2191"/>
    <cellStyle name="Normal 2 27 2" xfId="2192"/>
    <cellStyle name="Normal 2 27 3" xfId="2193"/>
    <cellStyle name="Normal 2 27 4" xfId="4988"/>
    <cellStyle name="Normal 2 27_Budget 2009-Plan B-Final" xfId="2194"/>
    <cellStyle name="Normal 2 28" xfId="2195"/>
    <cellStyle name="Normal 2 28 2" xfId="2196"/>
    <cellStyle name="Normal 2 28 3" xfId="2197"/>
    <cellStyle name="Normal 2 28 4" xfId="4989"/>
    <cellStyle name="Normal 2 28_Budget 2009-Plan B-Final" xfId="2198"/>
    <cellStyle name="Normal 2 29" xfId="2199"/>
    <cellStyle name="Normal 2 29 2" xfId="2200"/>
    <cellStyle name="Normal 2 29 2 2" xfId="2201"/>
    <cellStyle name="Normal 2 29 2 2 2" xfId="4990"/>
    <cellStyle name="Normal 2 29 2 3" xfId="2202"/>
    <cellStyle name="Normal 2 29 2 3 2" xfId="4991"/>
    <cellStyle name="Normal 2 29 2 4" xfId="4992"/>
    <cellStyle name="Normal 2 29 2_Fsoft Finance Report 0809 Template" xfId="2203"/>
    <cellStyle name="Normal 2 29 3" xfId="2204"/>
    <cellStyle name="Normal 2 29 4" xfId="4993"/>
    <cellStyle name="Normal 2 29_Fsoft Finance Report 0809 Template" xfId="2205"/>
    <cellStyle name="Normal 2 3" xfId="2206"/>
    <cellStyle name="Normal 2 3 10" xfId="2207"/>
    <cellStyle name="Normal 2 3 11" xfId="9340"/>
    <cellStyle name="Normal 2 3 2" xfId="2208"/>
    <cellStyle name="Normal 2 3 2 2" xfId="2209"/>
    <cellStyle name="Normal 2 3 2 2 2" xfId="2210"/>
    <cellStyle name="Normal 2 3 2 2 2 2" xfId="2211"/>
    <cellStyle name="Normal 2 3 2 2 2 2 2" xfId="2212"/>
    <cellStyle name="Normal 2 3 2 2 2 2 3" xfId="2213"/>
    <cellStyle name="Normal 2 3 2 2 2 2 4" xfId="2214"/>
    <cellStyle name="Normal 2 3 2 2 2 2 5" xfId="2215"/>
    <cellStyle name="Normal 2 3 2 2 2 2 6" xfId="2216"/>
    <cellStyle name="Normal 2 3 2 2 2 2 7" xfId="2217"/>
    <cellStyle name="Normal 2 3 2 2 2 2 8" xfId="2218"/>
    <cellStyle name="Normal 2 3 2 2 2 3" xfId="2219"/>
    <cellStyle name="Normal 2 3 2 2 2 4" xfId="2220"/>
    <cellStyle name="Normal 2 3 2 2 2 5" xfId="2221"/>
    <cellStyle name="Normal 2 3 2 2 2 6" xfId="2222"/>
    <cellStyle name="Normal 2 3 2 2 2 7" xfId="2223"/>
    <cellStyle name="Normal 2 3 2 2 2 8" xfId="2224"/>
    <cellStyle name="Normal 2 3 2 2 3" xfId="2225"/>
    <cellStyle name="Normal 2 3 2 2 4" xfId="2226"/>
    <cellStyle name="Normal 2 3 2 2 5" xfId="2227"/>
    <cellStyle name="Normal 2 3 2 2 6" xfId="2228"/>
    <cellStyle name="Normal 2 3 2 2 7" xfId="2229"/>
    <cellStyle name="Normal 2 3 2 2 8" xfId="2230"/>
    <cellStyle name="Normal 2 3 2 2 9" xfId="2231"/>
    <cellStyle name="Normal 2 3 2 3" xfId="2232"/>
    <cellStyle name="Normal 2 3 2 3 2" xfId="2233"/>
    <cellStyle name="Normal 2 3 2 3 3" xfId="2234"/>
    <cellStyle name="Normal 2 3 2 3 4" xfId="2235"/>
    <cellStyle name="Normal 2 3 2 3 5" xfId="2236"/>
    <cellStyle name="Normal 2 3 2 3 6" xfId="2237"/>
    <cellStyle name="Normal 2 3 2 3 7" xfId="2238"/>
    <cellStyle name="Normal 2 3 2 3 8" xfId="2239"/>
    <cellStyle name="Normal 2 3 2 4" xfId="2240"/>
    <cellStyle name="Normal 2 3 2 5" xfId="2241"/>
    <cellStyle name="Normal 2 3 2 6" xfId="2242"/>
    <cellStyle name="Normal 2 3 2 7" xfId="2243"/>
    <cellStyle name="Normal 2 3 2 8" xfId="2244"/>
    <cellStyle name="Normal 2 3 2 9" xfId="2245"/>
    <cellStyle name="Normal 2 3 3" xfId="2246"/>
    <cellStyle name="Normal 2 3 3 2" xfId="2247"/>
    <cellStyle name="Normal 2 3 3 2 2" xfId="2248"/>
    <cellStyle name="Normal 2 3 3 2 3" xfId="2249"/>
    <cellStyle name="Normal 2 3 3 2 4" xfId="2250"/>
    <cellStyle name="Normal 2 3 3 2 5" xfId="2251"/>
    <cellStyle name="Normal 2 3 3 2 6" xfId="2252"/>
    <cellStyle name="Normal 2 3 3 2 7" xfId="2253"/>
    <cellStyle name="Normal 2 3 3 2 8" xfId="2254"/>
    <cellStyle name="Normal 2 3 3 3" xfId="2255"/>
    <cellStyle name="Normal 2 3 3 4" xfId="2256"/>
    <cellStyle name="Normal 2 3 3 5" xfId="2257"/>
    <cellStyle name="Normal 2 3 3 6" xfId="2258"/>
    <cellStyle name="Normal 2 3 3 7" xfId="2259"/>
    <cellStyle name="Normal 2 3 3 8" xfId="2260"/>
    <cellStyle name="Normal 2 3 4" xfId="2261"/>
    <cellStyle name="Normal 2 3 4 2" xfId="4994"/>
    <cellStyle name="Normal 2 3 5" xfId="2262"/>
    <cellStyle name="Normal 2 3 6" xfId="2263"/>
    <cellStyle name="Normal 2 3 7" xfId="2264"/>
    <cellStyle name="Normal 2 3 8" xfId="2265"/>
    <cellStyle name="Normal 2 3 9" xfId="2266"/>
    <cellStyle name="Normal 2 3_Fsoft Finance Report 0809 Template" xfId="2267"/>
    <cellStyle name="Normal 2 30" xfId="2268"/>
    <cellStyle name="Normal 2 30 2" xfId="4995"/>
    <cellStyle name="Normal 2 31" xfId="2269"/>
    <cellStyle name="Normal 2 31 2" xfId="4996"/>
    <cellStyle name="Normal 2 32" xfId="2270"/>
    <cellStyle name="Normal 2 32 2" xfId="4997"/>
    <cellStyle name="Normal 2 33" xfId="2271"/>
    <cellStyle name="Normal 2 33 2" xfId="4998"/>
    <cellStyle name="Normal 2 34" xfId="2272"/>
    <cellStyle name="Normal 2 34 2" xfId="2273"/>
    <cellStyle name="Normal 2 34 3" xfId="2274"/>
    <cellStyle name="Normal 2 34_Gui Ha" xfId="2275"/>
    <cellStyle name="Normal 2 35" xfId="2276"/>
    <cellStyle name="Normal 2 36" xfId="2277"/>
    <cellStyle name="Normal 2 37" xfId="2278"/>
    <cellStyle name="Normal 2 38" xfId="2279"/>
    <cellStyle name="Normal 2 39" xfId="2280"/>
    <cellStyle name="Normal 2 4" xfId="2281"/>
    <cellStyle name="Normal 2 4 2" xfId="2282"/>
    <cellStyle name="Normal 2 4 3" xfId="4999"/>
    <cellStyle name="Normal 2 4 4" xfId="9341"/>
    <cellStyle name="Normal 2 4_Fsoft Finance Report 0809 Template" xfId="2283"/>
    <cellStyle name="Normal 2 40" xfId="2284"/>
    <cellStyle name="Normal 2 41" xfId="2285"/>
    <cellStyle name="Normal 2 42" xfId="2286"/>
    <cellStyle name="Normal 2 43" xfId="2287"/>
    <cellStyle name="Normal 2 44" xfId="2288"/>
    <cellStyle name="Normal 2 45" xfId="2289"/>
    <cellStyle name="Normal 2 46" xfId="2290"/>
    <cellStyle name="Normal 2 47" xfId="2291"/>
    <cellStyle name="Normal 2 48" xfId="2292"/>
    <cellStyle name="Normal 2 49" xfId="2293"/>
    <cellStyle name="Normal 2 49 2" xfId="5000"/>
    <cellStyle name="Normal 2 49 2 2" xfId="5001"/>
    <cellStyle name="Normal 2 49 3" xfId="5002"/>
    <cellStyle name="Normal 2 49 4" xfId="5003"/>
    <cellStyle name="Normal 2 5" xfId="2294"/>
    <cellStyle name="Normal 2 5 2" xfId="11"/>
    <cellStyle name="Normal 2 5 3" xfId="5004"/>
    <cellStyle name="Normal 2 5_Fsoft Finance Report 0809 Template" xfId="2295"/>
    <cellStyle name="Normal 2 50" xfId="2296"/>
    <cellStyle name="Normal 2 50 2" xfId="5005"/>
    <cellStyle name="Normal 2 51" xfId="2297"/>
    <cellStyle name="Normal 2 51 2" xfId="5006"/>
    <cellStyle name="Normal 2 52" xfId="5007"/>
    <cellStyle name="Normal 2 53" xfId="5008"/>
    <cellStyle name="Normal 2 54" xfId="5009"/>
    <cellStyle name="Normal 2 55" xfId="5010"/>
    <cellStyle name="Normal 2 56" xfId="5011"/>
    <cellStyle name="Normal 2 57" xfId="5012"/>
    <cellStyle name="Normal 2 58" xfId="5013"/>
    <cellStyle name="Normal 2 59" xfId="5014"/>
    <cellStyle name="Normal 2 6" xfId="2298"/>
    <cellStyle name="Normal 2 6 2" xfId="2299"/>
    <cellStyle name="Normal 2 6 2 2" xfId="2300"/>
    <cellStyle name="Normal 2 6 2 3" xfId="2301"/>
    <cellStyle name="Normal 2 6 2 4" xfId="2302"/>
    <cellStyle name="Normal 2 6 2 5" xfId="2303"/>
    <cellStyle name="Normal 2 6 2 6" xfId="2304"/>
    <cellStyle name="Normal 2 6 2 7" xfId="2305"/>
    <cellStyle name="Normal 2 6 2 8" xfId="2306"/>
    <cellStyle name="Normal 2 6 3" xfId="2307"/>
    <cellStyle name="Normal 2 6 4" xfId="2308"/>
    <cellStyle name="Normal 2 6 5" xfId="2309"/>
    <cellStyle name="Normal 2 6 6" xfId="2310"/>
    <cellStyle name="Normal 2 6 7" xfId="2311"/>
    <cellStyle name="Normal 2 6 8" xfId="2312"/>
    <cellStyle name="Normal 2 6_Fsoft Finance Report 0809 Template" xfId="2313"/>
    <cellStyle name="Normal 2 60" xfId="5015"/>
    <cellStyle name="Normal 2 61" xfId="5016"/>
    <cellStyle name="Normal 2 61 2" xfId="5017"/>
    <cellStyle name="Normal 2 62" xfId="5018"/>
    <cellStyle name="Normal 2 63" xfId="5019"/>
    <cellStyle name="Normal 2 64" xfId="9342"/>
    <cellStyle name="Normal 2 65" xfId="9343"/>
    <cellStyle name="Normal 2 66" xfId="9344"/>
    <cellStyle name="Normal 2 67" xfId="9345"/>
    <cellStyle name="Normal 2 68" xfId="9346"/>
    <cellStyle name="Normal 2 7" xfId="2314"/>
    <cellStyle name="Normal 2 7 2" xfId="2315"/>
    <cellStyle name="Normal 2 7 2 2" xfId="2316"/>
    <cellStyle name="Normal 2 7 2 2 2" xfId="2317"/>
    <cellStyle name="Normal 2 7 2 2 3" xfId="2318"/>
    <cellStyle name="Normal 2 7 2 3" xfId="2319"/>
    <cellStyle name="Normal 2 7 2 3 2" xfId="5020"/>
    <cellStyle name="Normal 2 7 3" xfId="2320"/>
    <cellStyle name="Normal 2 7 4" xfId="2321"/>
    <cellStyle name="Normal 2 7 5" xfId="5021"/>
    <cellStyle name="Normal 2 7 6" xfId="5022"/>
    <cellStyle name="Normal 2 7 6 2" xfId="5023"/>
    <cellStyle name="Normal 2 7 7" xfId="5024"/>
    <cellStyle name="Normal 2 7_Fsoft Finance Report 0809 Template" xfId="2322"/>
    <cellStyle name="Normal 2 8" xfId="2323"/>
    <cellStyle name="Normal 2 8 2" xfId="2324"/>
    <cellStyle name="Normal 2 8 3" xfId="2325"/>
    <cellStyle name="Normal 2 8 4" xfId="2326"/>
    <cellStyle name="Normal 2 8 5" xfId="5025"/>
    <cellStyle name="Normal 2 8 5 2" xfId="5026"/>
    <cellStyle name="Normal 2 8 6" xfId="5027"/>
    <cellStyle name="Normal 2 8 6 2" xfId="5028"/>
    <cellStyle name="Normal 2 8 7" xfId="5029"/>
    <cellStyle name="Normal 2 8_Budget 2009-Plan B-Final" xfId="2327"/>
    <cellStyle name="Normal 2 9" xfId="2328"/>
    <cellStyle name="Normal 2 9 2" xfId="2329"/>
    <cellStyle name="Normal 2 9 2 2" xfId="2330"/>
    <cellStyle name="Normal 2 9 2 2 2" xfId="2331"/>
    <cellStyle name="Normal 2 9 2 2 3" xfId="2332"/>
    <cellStyle name="Normal 2 9 2 3" xfId="2333"/>
    <cellStyle name="Normal 2 9 2 3 2" xfId="5030"/>
    <cellStyle name="Normal 2 9 3" xfId="2334"/>
    <cellStyle name="Normal 2 9 4" xfId="2335"/>
    <cellStyle name="Normal 2 9 5" xfId="5031"/>
    <cellStyle name="Normal 2 9_Fsoft Finance Report 0809 Template" xfId="2336"/>
    <cellStyle name="Normal 2_ADM Expense plan Ver1.0 2010" xfId="5032"/>
    <cellStyle name="Normal 20" xfId="2337"/>
    <cellStyle name="Normal 21" xfId="2338"/>
    <cellStyle name="Normal 21 2" xfId="5033"/>
    <cellStyle name="Normal 22" xfId="2339"/>
    <cellStyle name="Normal 23" xfId="2340"/>
    <cellStyle name="Normal 24" xfId="2341"/>
    <cellStyle name="Normal 25" xfId="2342"/>
    <cellStyle name="Normal 26" xfId="2343"/>
    <cellStyle name="Normal 27" xfId="2344"/>
    <cellStyle name="Normal 28" xfId="2345"/>
    <cellStyle name="Normal 29" xfId="2346"/>
    <cellStyle name="Normal 3" xfId="2347"/>
    <cellStyle name="Normal 3 10" xfId="2348"/>
    <cellStyle name="Normal 3 11" xfId="2349"/>
    <cellStyle name="Normal 3 12" xfId="2350"/>
    <cellStyle name="Normal 3 13" xfId="4"/>
    <cellStyle name="Normal 3 14" xfId="2351"/>
    <cellStyle name="Normal 3 15" xfId="2352"/>
    <cellStyle name="Normal 3 16" xfId="2353"/>
    <cellStyle name="Normal 3 17" xfId="2354"/>
    <cellStyle name="Normal 3 18" xfId="2355"/>
    <cellStyle name="Normal 3 19" xfId="2356"/>
    <cellStyle name="Normal 3 2" xfId="2357"/>
    <cellStyle name="Normal 3 2 10" xfId="2358"/>
    <cellStyle name="Normal 3 2 11" xfId="2359"/>
    <cellStyle name="Normal 3 2 12" xfId="2360"/>
    <cellStyle name="Normal 3 2 13" xfId="2361"/>
    <cellStyle name="Normal 3 2 14" xfId="2362"/>
    <cellStyle name="Normal 3 2 15" xfId="2363"/>
    <cellStyle name="Normal 3 2 16" xfId="2364"/>
    <cellStyle name="Normal 3 2 17" xfId="2365"/>
    <cellStyle name="Normal 3 2 18" xfId="2366"/>
    <cellStyle name="Normal 3 2 19" xfId="2367"/>
    <cellStyle name="Normal 3 2 2" xfId="2368"/>
    <cellStyle name="Normal 3 2 2 2" xfId="2369"/>
    <cellStyle name="Normal 3 2 2 3" xfId="2370"/>
    <cellStyle name="Normal 3 2 2 4" xfId="2371"/>
    <cellStyle name="Normal 3 2 2_Gui Ha" xfId="2372"/>
    <cellStyle name="Normal 3 2 20" xfId="2373"/>
    <cellStyle name="Normal 3 2 21" xfId="2374"/>
    <cellStyle name="Normal 3 2 22" xfId="2375"/>
    <cellStyle name="Normal 3 2 23" xfId="2376"/>
    <cellStyle name="Normal 3 2 24" xfId="2377"/>
    <cellStyle name="Normal 3 2 25" xfId="2378"/>
    <cellStyle name="Normal 3 2 26" xfId="2379"/>
    <cellStyle name="Normal 3 2 27" xfId="2380"/>
    <cellStyle name="Normal 3 2 28" xfId="2381"/>
    <cellStyle name="Normal 3 2 29" xfId="2382"/>
    <cellStyle name="Normal 3 2 3" xfId="2383"/>
    <cellStyle name="Normal 3 2 30" xfId="2384"/>
    <cellStyle name="Normal 3 2 31" xfId="2385"/>
    <cellStyle name="Normal 3 2 32" xfId="2386"/>
    <cellStyle name="Normal 3 2 33" xfId="2387"/>
    <cellStyle name="Normal 3 2 34" xfId="2388"/>
    <cellStyle name="Normal 3 2 35" xfId="2389"/>
    <cellStyle name="Normal 3 2 36" xfId="2390"/>
    <cellStyle name="Normal 3 2 37" xfId="2391"/>
    <cellStyle name="Normal 3 2 38" xfId="2392"/>
    <cellStyle name="Normal 3 2 39" xfId="2393"/>
    <cellStyle name="Normal 3 2 4" xfId="2394"/>
    <cellStyle name="Normal 3 2 40" xfId="2395"/>
    <cellStyle name="Normal 3 2 41" xfId="2396"/>
    <cellStyle name="Normal 3 2 42" xfId="2397"/>
    <cellStyle name="Normal 3 2 43" xfId="2398"/>
    <cellStyle name="Normal 3 2 44" xfId="2399"/>
    <cellStyle name="Normal 3 2 45" xfId="2400"/>
    <cellStyle name="Normal 3 2 46" xfId="2401"/>
    <cellStyle name="Normal 3 2 47" xfId="5034"/>
    <cellStyle name="Normal 3 2 47 2" xfId="5035"/>
    <cellStyle name="Normal 3 2 48" xfId="5036"/>
    <cellStyle name="Normal 3 2 48 2" xfId="5037"/>
    <cellStyle name="Normal 3 2 49" xfId="5038"/>
    <cellStyle name="Normal 3 2 49 2" xfId="5039"/>
    <cellStyle name="Normal 3 2 5" xfId="2402"/>
    <cellStyle name="Normal 3 2 5 2" xfId="2403"/>
    <cellStyle name="Normal 3 2 5_Gui Ha" xfId="2404"/>
    <cellStyle name="Normal 3 2 50" xfId="5040"/>
    <cellStyle name="Normal 3 2 50 2" xfId="5041"/>
    <cellStyle name="Normal 3 2 51" xfId="5042"/>
    <cellStyle name="Normal 3 2 6" xfId="2405"/>
    <cellStyle name="Normal 3 2 7" xfId="2406"/>
    <cellStyle name="Normal 3 2 8" xfId="2407"/>
    <cellStyle name="Normal 3 2 9" xfId="2408"/>
    <cellStyle name="Normal 3 2_Budget 2009-Plan B-Final" xfId="2409"/>
    <cellStyle name="Normal 3 20" xfId="2410"/>
    <cellStyle name="Normal 3 21" xfId="2411"/>
    <cellStyle name="Normal 3 22" xfId="2412"/>
    <cellStyle name="Normal 3 23" xfId="2413"/>
    <cellStyle name="Normal 3 24" xfId="2414"/>
    <cellStyle name="Normal 3 25" xfId="2415"/>
    <cellStyle name="Normal 3 26" xfId="2416"/>
    <cellStyle name="Normal 3 27" xfId="2417"/>
    <cellStyle name="Normal 3 27 2" xfId="2418"/>
    <cellStyle name="Normal 3 27 3" xfId="2419"/>
    <cellStyle name="Normal 3 27 4" xfId="5043"/>
    <cellStyle name="Normal 3 27_Gui Ha" xfId="2420"/>
    <cellStyle name="Normal 3 28" xfId="2421"/>
    <cellStyle name="Normal 3 28 2" xfId="2422"/>
    <cellStyle name="Normal 3 28 3" xfId="2423"/>
    <cellStyle name="Normal 3 28 4" xfId="5044"/>
    <cellStyle name="Normal 3 28_Gui Ha" xfId="2424"/>
    <cellStyle name="Normal 3 29" xfId="2425"/>
    <cellStyle name="Normal 3 29 2" xfId="2426"/>
    <cellStyle name="Normal 3 29 2 2" xfId="2427"/>
    <cellStyle name="Normal 3 29 2 3" xfId="5045"/>
    <cellStyle name="Normal 3 29 2_Gui Ha" xfId="2428"/>
    <cellStyle name="Normal 3 29 3" xfId="2429"/>
    <cellStyle name="Normal 3 29 3 2" xfId="5046"/>
    <cellStyle name="Normal 3 29 4" xfId="5047"/>
    <cellStyle name="Normal 3 29_Fsoft Finance Report 0809 Template" xfId="2430"/>
    <cellStyle name="Normal 3 3" xfId="2431"/>
    <cellStyle name="Normal 3 3 2" xfId="2432"/>
    <cellStyle name="Normal 3 30" xfId="2433"/>
    <cellStyle name="Normal 3 30 2" xfId="5048"/>
    <cellStyle name="Normal 3 31" xfId="2434"/>
    <cellStyle name="Normal 3 31 2" xfId="5049"/>
    <cellStyle name="Normal 3 32" xfId="2435"/>
    <cellStyle name="Normal 3 32 2" xfId="5050"/>
    <cellStyle name="Normal 3 33" xfId="2436"/>
    <cellStyle name="Normal 3 33 2" xfId="5051"/>
    <cellStyle name="Normal 3 34" xfId="2437"/>
    <cellStyle name="Normal 3 34 2" xfId="5052"/>
    <cellStyle name="Normal 3 35" xfId="2438"/>
    <cellStyle name="Normal 3 35 2" xfId="5053"/>
    <cellStyle name="Normal 3 36" xfId="2439"/>
    <cellStyle name="Normal 3 36 2" xfId="5054"/>
    <cellStyle name="Normal 3 37" xfId="2440"/>
    <cellStyle name="Normal 3 37 2" xfId="5055"/>
    <cellStyle name="Normal 3 38" xfId="2441"/>
    <cellStyle name="Normal 3 38 2" xfId="5056"/>
    <cellStyle name="Normal 3 39" xfId="2442"/>
    <cellStyle name="Normal 3 39 2" xfId="5057"/>
    <cellStyle name="Normal 3 4" xfId="2443"/>
    <cellStyle name="Normal 3 40" xfId="2444"/>
    <cellStyle name="Normal 3 40 2" xfId="5058"/>
    <cellStyle name="Normal 3 41" xfId="2445"/>
    <cellStyle name="Normal 3 41 2" xfId="5059"/>
    <cellStyle name="Normal 3 42" xfId="2446"/>
    <cellStyle name="Normal 3 42 2" xfId="5060"/>
    <cellStyle name="Normal 3 43" xfId="2447"/>
    <cellStyle name="Normal 3 43 2" xfId="5061"/>
    <cellStyle name="Normal 3 44" xfId="2448"/>
    <cellStyle name="Normal 3 44 2" xfId="5062"/>
    <cellStyle name="Normal 3 45" xfId="2449"/>
    <cellStyle name="Normal 3 45 2" xfId="5063"/>
    <cellStyle name="Normal 3 46" xfId="2450"/>
    <cellStyle name="Normal 3 46 2" xfId="5064"/>
    <cellStyle name="Normal 3 47" xfId="2451"/>
    <cellStyle name="Normal 3 47 2" xfId="5065"/>
    <cellStyle name="Normal 3 48" xfId="2452"/>
    <cellStyle name="Normal 3 48 2" xfId="5066"/>
    <cellStyle name="Normal 3 49" xfId="2453"/>
    <cellStyle name="Normal 3 49 2" xfId="5067"/>
    <cellStyle name="Normal 3 5" xfId="2454"/>
    <cellStyle name="Normal 3 50" xfId="2455"/>
    <cellStyle name="Normal 3 50 2" xfId="5068"/>
    <cellStyle name="Normal 3 51" xfId="2456"/>
    <cellStyle name="Normal 3 51 2" xfId="5069"/>
    <cellStyle name="Normal 3 52" xfId="2457"/>
    <cellStyle name="Normal 3 52 2" xfId="5070"/>
    <cellStyle name="Normal 3 53" xfId="2458"/>
    <cellStyle name="Normal 3 53 2" xfId="5071"/>
    <cellStyle name="Normal 3 54" xfId="2459"/>
    <cellStyle name="Normal 3 54 2" xfId="5072"/>
    <cellStyle name="Normal 3 55" xfId="2460"/>
    <cellStyle name="Normal 3 55 2" xfId="5073"/>
    <cellStyle name="Normal 3 56" xfId="2461"/>
    <cellStyle name="Normal 3 56 2" xfId="5074"/>
    <cellStyle name="Normal 3 57" xfId="2462"/>
    <cellStyle name="Normal 3 57 2" xfId="5075"/>
    <cellStyle name="Normal 3 58" xfId="2463"/>
    <cellStyle name="Normal 3 58 2" xfId="5076"/>
    <cellStyle name="Normal 3 59" xfId="2464"/>
    <cellStyle name="Normal 3 59 2" xfId="5077"/>
    <cellStyle name="Normal 3 6" xfId="2465"/>
    <cellStyle name="Normal 3 60" xfId="2466"/>
    <cellStyle name="Normal 3 60 2" xfId="5078"/>
    <cellStyle name="Normal 3 61" xfId="2467"/>
    <cellStyle name="Normal 3 61 2" xfId="5079"/>
    <cellStyle name="Normal 3 62" xfId="2468"/>
    <cellStyle name="Normal 3 62 2" xfId="5080"/>
    <cellStyle name="Normal 3 63" xfId="2469"/>
    <cellStyle name="Normal 3 63 2" xfId="5081"/>
    <cellStyle name="Normal 3 64" xfId="2470"/>
    <cellStyle name="Normal 3 64 2" xfId="5082"/>
    <cellStyle name="Normal 3 65" xfId="2471"/>
    <cellStyle name="Normal 3 65 2" xfId="5083"/>
    <cellStyle name="Normal 3 66" xfId="2472"/>
    <cellStyle name="Normal 3 66 2" xfId="5084"/>
    <cellStyle name="Normal 3 67" xfId="2473"/>
    <cellStyle name="Normal 3 67 2" xfId="5085"/>
    <cellStyle name="Normal 3 68" xfId="2474"/>
    <cellStyle name="Normal 3 68 2" xfId="5086"/>
    <cellStyle name="Normal 3 69" xfId="2475"/>
    <cellStyle name="Normal 3 69 2" xfId="5087"/>
    <cellStyle name="Normal 3 7" xfId="2476"/>
    <cellStyle name="Normal 3 70" xfId="2477"/>
    <cellStyle name="Normal 3 70 2" xfId="5088"/>
    <cellStyle name="Normal 3 71" xfId="2478"/>
    <cellStyle name="Normal 3 72" xfId="2479"/>
    <cellStyle name="Normal 3 73" xfId="2480"/>
    <cellStyle name="Normal 3 73 2" xfId="5089"/>
    <cellStyle name="Normal 3 74" xfId="2481"/>
    <cellStyle name="Normal 3 74 2" xfId="5090"/>
    <cellStyle name="Normal 3 75" xfId="2482"/>
    <cellStyle name="Normal 3 75 2" xfId="2483"/>
    <cellStyle name="Normal 3 75 2 2" xfId="5091"/>
    <cellStyle name="Normal 3 75 2 3" xfId="5092"/>
    <cellStyle name="Normal 3 75 3" xfId="5093"/>
    <cellStyle name="Normal 3 75 4" xfId="5094"/>
    <cellStyle name="Normal 3 75 5" xfId="5095"/>
    <cellStyle name="Normal 3 75 6" xfId="5096"/>
    <cellStyle name="Normal 3 75 7" xfId="5097"/>
    <cellStyle name="Normal 3 75 8" xfId="5098"/>
    <cellStyle name="Normal 3 76" xfId="2484"/>
    <cellStyle name="Normal 3 77" xfId="5099"/>
    <cellStyle name="Normal 3 78" xfId="5100"/>
    <cellStyle name="Normal 3 8" xfId="2485"/>
    <cellStyle name="Normal 3 9" xfId="2486"/>
    <cellStyle name="Normal 3_ADM Expense plan Ver1.0 2010" xfId="5101"/>
    <cellStyle name="Normal 30" xfId="2487"/>
    <cellStyle name="Normal 30 2" xfId="2488"/>
    <cellStyle name="Normal 30 2 2" xfId="5102"/>
    <cellStyle name="Normal 30 3" xfId="5103"/>
    <cellStyle name="Normal 30 4" xfId="5104"/>
    <cellStyle name="Normal 31" xfId="2489"/>
    <cellStyle name="Normal 31 2" xfId="5105"/>
    <cellStyle name="Normal 32" xfId="2490"/>
    <cellStyle name="Normal 33" xfId="2491"/>
    <cellStyle name="Normal 34" xfId="2492"/>
    <cellStyle name="Normal 34 2" xfId="2493"/>
    <cellStyle name="Normal 35" xfId="2494"/>
    <cellStyle name="Normal 35 2" xfId="2495"/>
    <cellStyle name="Normal 35 2 2" xfId="2496"/>
    <cellStyle name="Normal 35 2_Fsoft Finance Report 0809 Template" xfId="2497"/>
    <cellStyle name="Normal 35 3" xfId="2498"/>
    <cellStyle name="Normal 35 4" xfId="2499"/>
    <cellStyle name="Normal 35 5" xfId="2500"/>
    <cellStyle name="Normal 35 6" xfId="2501"/>
    <cellStyle name="Normal 35_Fsoft Finance Report 0809 V0.9" xfId="2502"/>
    <cellStyle name="Normal 36" xfId="2503"/>
    <cellStyle name="Normal 37" xfId="2504"/>
    <cellStyle name="Normal 38" xfId="2505"/>
    <cellStyle name="Normal 39" xfId="2506"/>
    <cellStyle name="Normal 4" xfId="2507"/>
    <cellStyle name="Normal 4 2" xfId="2508"/>
    <cellStyle name="Normal 4 2 2" xfId="2509"/>
    <cellStyle name="Normal 4 2 3" xfId="5106"/>
    <cellStyle name="Normal 4 2 4" xfId="9347"/>
    <cellStyle name="Normal 4 3" xfId="2510"/>
    <cellStyle name="Normal 4 4" xfId="5107"/>
    <cellStyle name="Normal 4 5" xfId="5108"/>
    <cellStyle name="Normal 4 5 2" xfId="5109"/>
    <cellStyle name="Normal 4 6" xfId="9348"/>
    <cellStyle name="Normal 4_Expense Plan 2010-BU1 v0.1" xfId="5110"/>
    <cellStyle name="Normal 40" xfId="2511"/>
    <cellStyle name="Normal 41" xfId="2512"/>
    <cellStyle name="Normal 42" xfId="2513"/>
    <cellStyle name="Normal 43" xfId="2514"/>
    <cellStyle name="Normal 44" xfId="2515"/>
    <cellStyle name="Normal 45" xfId="2516"/>
    <cellStyle name="Normal 46" xfId="2517"/>
    <cellStyle name="Normal 47" xfId="2518"/>
    <cellStyle name="Normal 48" xfId="2519"/>
    <cellStyle name="Normal 49" xfId="2520"/>
    <cellStyle name="Normal 5" xfId="2521"/>
    <cellStyle name="Normal 5 2" xfId="2522"/>
    <cellStyle name="Normal 5 2 2" xfId="5111"/>
    <cellStyle name="Normal 5 2 3" xfId="5112"/>
    <cellStyle name="Normal 5 3" xfId="2523"/>
    <cellStyle name="Normal 5 4" xfId="2524"/>
    <cellStyle name="Normal 5 5" xfId="2525"/>
    <cellStyle name="Normal 5 6" xfId="2526"/>
    <cellStyle name="Normal 5 7" xfId="2527"/>
    <cellStyle name="Normal 5 8" xfId="9349"/>
    <cellStyle name="Normal 5_Fsoft Finance Report 1109 Template" xfId="2528"/>
    <cellStyle name="Normal 50" xfId="2529"/>
    <cellStyle name="Normal 51" xfId="2530"/>
    <cellStyle name="Normal 52" xfId="2531"/>
    <cellStyle name="Normal 53" xfId="2532"/>
    <cellStyle name="Normal 54" xfId="2533"/>
    <cellStyle name="Normal 55" xfId="2534"/>
    <cellStyle name="Normal 55 2" xfId="5113"/>
    <cellStyle name="Normal 56" xfId="2535"/>
    <cellStyle name="Normal 56 2" xfId="5114"/>
    <cellStyle name="Normal 57" xfId="2536"/>
    <cellStyle name="Normal 58" xfId="2537"/>
    <cellStyle name="Normal 58 2" xfId="5115"/>
    <cellStyle name="Normal 59" xfId="3440"/>
    <cellStyle name="Normal 59 2" xfId="5116"/>
    <cellStyle name="Normal 59 3" xfId="5117"/>
    <cellStyle name="Normal 59 4" xfId="5118"/>
    <cellStyle name="Normal 59 5" xfId="5119"/>
    <cellStyle name="Normal 59 6" xfId="5120"/>
    <cellStyle name="Normal 59 7" xfId="9350"/>
    <cellStyle name="Normal 6" xfId="2538"/>
    <cellStyle name="Normal 6 10" xfId="2539"/>
    <cellStyle name="Normal 6 11" xfId="2540"/>
    <cellStyle name="Normal 6 12" xfId="2541"/>
    <cellStyle name="Normal 6 13" xfId="2542"/>
    <cellStyle name="Normal 6 14" xfId="2543"/>
    <cellStyle name="Normal 6 15" xfId="2544"/>
    <cellStyle name="Normal 6 16" xfId="2545"/>
    <cellStyle name="Normal 6 17" xfId="2546"/>
    <cellStyle name="Normal 6 18" xfId="2547"/>
    <cellStyle name="Normal 6 19" xfId="2548"/>
    <cellStyle name="Normal 6 2" xfId="2549"/>
    <cellStyle name="Normal 6 20" xfId="2550"/>
    <cellStyle name="Normal 6 21" xfId="2551"/>
    <cellStyle name="Normal 6 22" xfId="2552"/>
    <cellStyle name="Normal 6 23" xfId="2553"/>
    <cellStyle name="Normal 6 24" xfId="2554"/>
    <cellStyle name="Normal 6 25" xfId="2555"/>
    <cellStyle name="Normal 6 26" xfId="2556"/>
    <cellStyle name="Normal 6 27" xfId="2557"/>
    <cellStyle name="Normal 6 28" xfId="2558"/>
    <cellStyle name="Normal 6 29" xfId="2559"/>
    <cellStyle name="Normal 6 3" xfId="2560"/>
    <cellStyle name="Normal 6 30" xfId="2561"/>
    <cellStyle name="Normal 6 31" xfId="2562"/>
    <cellStyle name="Normal 6 32" xfId="2563"/>
    <cellStyle name="Normal 6 33" xfId="2564"/>
    <cellStyle name="Normal 6 34" xfId="2565"/>
    <cellStyle name="Normal 6 35" xfId="2566"/>
    <cellStyle name="Normal 6 36" xfId="2567"/>
    <cellStyle name="Normal 6 37" xfId="2568"/>
    <cellStyle name="Normal 6 38" xfId="2569"/>
    <cellStyle name="Normal 6 39" xfId="2570"/>
    <cellStyle name="Normal 6 4" xfId="2571"/>
    <cellStyle name="Normal 6 40" xfId="2572"/>
    <cellStyle name="Normal 6 41" xfId="2573"/>
    <cellStyle name="Normal 6 42" xfId="2574"/>
    <cellStyle name="Normal 6 43" xfId="2575"/>
    <cellStyle name="Normal 6 44" xfId="2576"/>
    <cellStyle name="Normal 6 45" xfId="2577"/>
    <cellStyle name="Normal 6 46" xfId="2578"/>
    <cellStyle name="Normal 6 47" xfId="5121"/>
    <cellStyle name="Normal 6 5" xfId="2579"/>
    <cellStyle name="Normal 6 6" xfId="2580"/>
    <cellStyle name="Normal 6 7" xfId="2581"/>
    <cellStyle name="Normal 6 8" xfId="2582"/>
    <cellStyle name="Normal 6 9" xfId="2583"/>
    <cellStyle name="Normal 6_Fsoft Finance Report 1109 Template" xfId="2584"/>
    <cellStyle name="Normal 60" xfId="5122"/>
    <cellStyle name="Normal 60 2" xfId="5123"/>
    <cellStyle name="Normal 61" xfId="5124"/>
    <cellStyle name="Normal 62" xfId="5125"/>
    <cellStyle name="Normal 62 2" xfId="5126"/>
    <cellStyle name="Normal 62 3" xfId="5127"/>
    <cellStyle name="Normal 63" xfId="5128"/>
    <cellStyle name="Normal 63 2" xfId="5129"/>
    <cellStyle name="Normal 63 3" xfId="5130"/>
    <cellStyle name="Normal 63 4" xfId="5131"/>
    <cellStyle name="Normal 64" xfId="5132"/>
    <cellStyle name="Normal 64 2" xfId="5133"/>
    <cellStyle name="Normal 64 3" xfId="5134"/>
    <cellStyle name="Normal 64 4" xfId="5135"/>
    <cellStyle name="Normal 65" xfId="5136"/>
    <cellStyle name="Normal 65 2" xfId="5137"/>
    <cellStyle name="Normal 65 3" xfId="5138"/>
    <cellStyle name="Normal 65 4" xfId="5139"/>
    <cellStyle name="Normal 66" xfId="5140"/>
    <cellStyle name="Normal 67" xfId="5141"/>
    <cellStyle name="Normal 67 2" xfId="5142"/>
    <cellStyle name="Normal 68" xfId="5143"/>
    <cellStyle name="Normal 68 2" xfId="5144"/>
    <cellStyle name="Normal 69" xfId="5145"/>
    <cellStyle name="Normal 69 2" xfId="5146"/>
    <cellStyle name="Normal 7" xfId="2585"/>
    <cellStyle name="Normal 7 2" xfId="2586"/>
    <cellStyle name="Normal 70" xfId="5147"/>
    <cellStyle name="Normal 70 2" xfId="5148"/>
    <cellStyle name="Normal 70 3" xfId="5149"/>
    <cellStyle name="Normal 71" xfId="5150"/>
    <cellStyle name="Normal 71 2" xfId="5151"/>
    <cellStyle name="Normal 72" xfId="5152"/>
    <cellStyle name="Normal 72 2" xfId="5153"/>
    <cellStyle name="Normal 73" xfId="5154"/>
    <cellStyle name="Normal 74" xfId="5155"/>
    <cellStyle name="Normal 74 2" xfId="5156"/>
    <cellStyle name="Normal 75" xfId="5157"/>
    <cellStyle name="Normal 76" xfId="5158"/>
    <cellStyle name="Normal 77" xfId="5159"/>
    <cellStyle name="Normal 78" xfId="5160"/>
    <cellStyle name="Normal 79" xfId="5161"/>
    <cellStyle name="Normal 79 2" xfId="5162"/>
    <cellStyle name="Normal 8" xfId="2587"/>
    <cellStyle name="Normal 8 2" xfId="2588"/>
    <cellStyle name="Normal 8 3" xfId="2589"/>
    <cellStyle name="Normal 8 4" xfId="2590"/>
    <cellStyle name="Normal 8 5" xfId="2591"/>
    <cellStyle name="Normal 8 6" xfId="2592"/>
    <cellStyle name="Normal 8 7" xfId="2593"/>
    <cellStyle name="Normal 8 8" xfId="2594"/>
    <cellStyle name="Normal 8 9" xfId="2595"/>
    <cellStyle name="Normal 8_HO Program" xfId="5163"/>
    <cellStyle name="Normal 80" xfId="5164"/>
    <cellStyle name="Normal 81" xfId="5165"/>
    <cellStyle name="Normal 82" xfId="5166"/>
    <cellStyle name="Normal 83" xfId="5167"/>
    <cellStyle name="Normal 9" xfId="9"/>
    <cellStyle name="Normal 9 2" xfId="5168"/>
    <cellStyle name="Normal1" xfId="2596"/>
    <cellStyle name="Normalny_Cennik obowiazuje od 06-08-2001 r (1)" xfId="2597"/>
    <cellStyle name="Note 10" xfId="2598"/>
    <cellStyle name="Note 10 2" xfId="5169"/>
    <cellStyle name="Note 10 2 2" xfId="5170"/>
    <cellStyle name="Note 10 2 2 2" xfId="5171"/>
    <cellStyle name="Note 10 2 2 2 2" xfId="9354"/>
    <cellStyle name="Note 10 2 2 3" xfId="5172"/>
    <cellStyle name="Note 10 2 2 3 2" xfId="9355"/>
    <cellStyle name="Note 10 2 2 4" xfId="9353"/>
    <cellStyle name="Note 10 2 3" xfId="5173"/>
    <cellStyle name="Note 10 2 3 2" xfId="5174"/>
    <cellStyle name="Note 10 2 3 2 2" xfId="9357"/>
    <cellStyle name="Note 10 2 3 3" xfId="9356"/>
    <cellStyle name="Note 10 2 4" xfId="5175"/>
    <cellStyle name="Note 10 2 4 2" xfId="9358"/>
    <cellStyle name="Note 10 2 5" xfId="5176"/>
    <cellStyle name="Note 10 2 5 2" xfId="9359"/>
    <cellStyle name="Note 10 2 6" xfId="9352"/>
    <cellStyle name="Note 10 3" xfId="5177"/>
    <cellStyle name="Note 10 3 2" xfId="5178"/>
    <cellStyle name="Note 10 3 2 2" xfId="5179"/>
    <cellStyle name="Note 10 3 2 2 2" xfId="9362"/>
    <cellStyle name="Note 10 3 2 3" xfId="5180"/>
    <cellStyle name="Note 10 3 2 3 2" xfId="9363"/>
    <cellStyle name="Note 10 3 2 4" xfId="9361"/>
    <cellStyle name="Note 10 3 3" xfId="5181"/>
    <cellStyle name="Note 10 3 3 2" xfId="5182"/>
    <cellStyle name="Note 10 3 3 2 2" xfId="9365"/>
    <cellStyle name="Note 10 3 3 3" xfId="9364"/>
    <cellStyle name="Note 10 3 4" xfId="5183"/>
    <cellStyle name="Note 10 3 4 2" xfId="9366"/>
    <cellStyle name="Note 10 3 5" xfId="5184"/>
    <cellStyle name="Note 10 3 5 2" xfId="9367"/>
    <cellStyle name="Note 10 3 6" xfId="9360"/>
    <cellStyle name="Note 10 4" xfId="5185"/>
    <cellStyle name="Note 10 4 2" xfId="5186"/>
    <cellStyle name="Note 10 4 2 2" xfId="9369"/>
    <cellStyle name="Note 10 4 3" xfId="5187"/>
    <cellStyle name="Note 10 4 3 2" xfId="9370"/>
    <cellStyle name="Note 10 4 4" xfId="9368"/>
    <cellStyle name="Note 10 5" xfId="5188"/>
    <cellStyle name="Note 10 5 2" xfId="9371"/>
    <cellStyle name="Note 10 6" xfId="5189"/>
    <cellStyle name="Note 10 6 2" xfId="9372"/>
    <cellStyle name="Note 10 7" xfId="5190"/>
    <cellStyle name="Note 10 7 2" xfId="9373"/>
    <cellStyle name="Note 10 8" xfId="9351"/>
    <cellStyle name="Note 11" xfId="2599"/>
    <cellStyle name="Note 11 2" xfId="5191"/>
    <cellStyle name="Note 11 2 2" xfId="5192"/>
    <cellStyle name="Note 11 2 2 2" xfId="5193"/>
    <cellStyle name="Note 11 2 2 2 2" xfId="9377"/>
    <cellStyle name="Note 11 2 2 3" xfId="5194"/>
    <cellStyle name="Note 11 2 2 3 2" xfId="9378"/>
    <cellStyle name="Note 11 2 2 4" xfId="9376"/>
    <cellStyle name="Note 11 2 3" xfId="5195"/>
    <cellStyle name="Note 11 2 3 2" xfId="5196"/>
    <cellStyle name="Note 11 2 3 2 2" xfId="9380"/>
    <cellStyle name="Note 11 2 3 3" xfId="9379"/>
    <cellStyle name="Note 11 2 4" xfId="5197"/>
    <cellStyle name="Note 11 2 4 2" xfId="9381"/>
    <cellStyle name="Note 11 2 5" xfId="5198"/>
    <cellStyle name="Note 11 2 5 2" xfId="9382"/>
    <cellStyle name="Note 11 2 6" xfId="9375"/>
    <cellStyle name="Note 11 3" xfId="5199"/>
    <cellStyle name="Note 11 3 2" xfId="5200"/>
    <cellStyle name="Note 11 3 2 2" xfId="5201"/>
    <cellStyle name="Note 11 3 2 2 2" xfId="9385"/>
    <cellStyle name="Note 11 3 2 3" xfId="5202"/>
    <cellStyle name="Note 11 3 2 3 2" xfId="9386"/>
    <cellStyle name="Note 11 3 2 4" xfId="9384"/>
    <cellStyle name="Note 11 3 3" xfId="5203"/>
    <cellStyle name="Note 11 3 3 2" xfId="5204"/>
    <cellStyle name="Note 11 3 3 2 2" xfId="9388"/>
    <cellStyle name="Note 11 3 3 3" xfId="9387"/>
    <cellStyle name="Note 11 3 4" xfId="5205"/>
    <cellStyle name="Note 11 3 4 2" xfId="9389"/>
    <cellStyle name="Note 11 3 5" xfId="5206"/>
    <cellStyle name="Note 11 3 5 2" xfId="9390"/>
    <cellStyle name="Note 11 3 6" xfId="9383"/>
    <cellStyle name="Note 11 4" xfId="5207"/>
    <cellStyle name="Note 11 4 2" xfId="5208"/>
    <cellStyle name="Note 11 4 2 2" xfId="9392"/>
    <cellStyle name="Note 11 4 3" xfId="5209"/>
    <cellStyle name="Note 11 4 3 2" xfId="9393"/>
    <cellStyle name="Note 11 4 4" xfId="9391"/>
    <cellStyle name="Note 11 5" xfId="5210"/>
    <cellStyle name="Note 11 5 2" xfId="9394"/>
    <cellStyle name="Note 11 6" xfId="5211"/>
    <cellStyle name="Note 11 6 2" xfId="9395"/>
    <cellStyle name="Note 11 7" xfId="5212"/>
    <cellStyle name="Note 11 7 2" xfId="9396"/>
    <cellStyle name="Note 11 8" xfId="9374"/>
    <cellStyle name="Note 12" xfId="2600"/>
    <cellStyle name="Note 12 2" xfId="5213"/>
    <cellStyle name="Note 12 2 2" xfId="5214"/>
    <cellStyle name="Note 12 2 2 2" xfId="5215"/>
    <cellStyle name="Note 12 2 2 2 2" xfId="9400"/>
    <cellStyle name="Note 12 2 2 3" xfId="5216"/>
    <cellStyle name="Note 12 2 2 3 2" xfId="9401"/>
    <cellStyle name="Note 12 2 2 4" xfId="9399"/>
    <cellStyle name="Note 12 2 3" xfId="5217"/>
    <cellStyle name="Note 12 2 3 2" xfId="5218"/>
    <cellStyle name="Note 12 2 3 2 2" xfId="9403"/>
    <cellStyle name="Note 12 2 3 3" xfId="9402"/>
    <cellStyle name="Note 12 2 4" xfId="5219"/>
    <cellStyle name="Note 12 2 4 2" xfId="9404"/>
    <cellStyle name="Note 12 2 5" xfId="5220"/>
    <cellStyle name="Note 12 2 5 2" xfId="9405"/>
    <cellStyle name="Note 12 2 6" xfId="9398"/>
    <cellStyle name="Note 12 3" xfId="5221"/>
    <cellStyle name="Note 12 3 2" xfId="5222"/>
    <cellStyle name="Note 12 3 2 2" xfId="5223"/>
    <cellStyle name="Note 12 3 2 2 2" xfId="9408"/>
    <cellStyle name="Note 12 3 2 3" xfId="5224"/>
    <cellStyle name="Note 12 3 2 3 2" xfId="9409"/>
    <cellStyle name="Note 12 3 2 4" xfId="9407"/>
    <cellStyle name="Note 12 3 3" xfId="5225"/>
    <cellStyle name="Note 12 3 3 2" xfId="5226"/>
    <cellStyle name="Note 12 3 3 2 2" xfId="9411"/>
    <cellStyle name="Note 12 3 3 3" xfId="9410"/>
    <cellStyle name="Note 12 3 4" xfId="5227"/>
    <cellStyle name="Note 12 3 4 2" xfId="9412"/>
    <cellStyle name="Note 12 3 5" xfId="5228"/>
    <cellStyle name="Note 12 3 5 2" xfId="9413"/>
    <cellStyle name="Note 12 3 6" xfId="9406"/>
    <cellStyle name="Note 12 4" xfId="5229"/>
    <cellStyle name="Note 12 4 2" xfId="5230"/>
    <cellStyle name="Note 12 4 2 2" xfId="9415"/>
    <cellStyle name="Note 12 4 3" xfId="5231"/>
    <cellStyle name="Note 12 4 3 2" xfId="9416"/>
    <cellStyle name="Note 12 4 4" xfId="9414"/>
    <cellStyle name="Note 12 5" xfId="5232"/>
    <cellStyle name="Note 12 5 2" xfId="9417"/>
    <cellStyle name="Note 12 6" xfId="5233"/>
    <cellStyle name="Note 12 6 2" xfId="9418"/>
    <cellStyle name="Note 12 7" xfId="5234"/>
    <cellStyle name="Note 12 7 2" xfId="9419"/>
    <cellStyle name="Note 12 8" xfId="9397"/>
    <cellStyle name="Note 13" xfId="2601"/>
    <cellStyle name="Note 13 2" xfId="5235"/>
    <cellStyle name="Note 13 2 2" xfId="5236"/>
    <cellStyle name="Note 13 2 2 2" xfId="5237"/>
    <cellStyle name="Note 13 2 2 2 2" xfId="9423"/>
    <cellStyle name="Note 13 2 2 3" xfId="5238"/>
    <cellStyle name="Note 13 2 2 3 2" xfId="9424"/>
    <cellStyle name="Note 13 2 2 4" xfId="9422"/>
    <cellStyle name="Note 13 2 3" xfId="5239"/>
    <cellStyle name="Note 13 2 3 2" xfId="5240"/>
    <cellStyle name="Note 13 2 3 2 2" xfId="9426"/>
    <cellStyle name="Note 13 2 3 3" xfId="9425"/>
    <cellStyle name="Note 13 2 4" xfId="5241"/>
    <cellStyle name="Note 13 2 4 2" xfId="9427"/>
    <cellStyle name="Note 13 2 5" xfId="5242"/>
    <cellStyle name="Note 13 2 5 2" xfId="9428"/>
    <cellStyle name="Note 13 2 6" xfId="9421"/>
    <cellStyle name="Note 13 3" xfId="5243"/>
    <cellStyle name="Note 13 3 2" xfId="5244"/>
    <cellStyle name="Note 13 3 2 2" xfId="5245"/>
    <cellStyle name="Note 13 3 2 2 2" xfId="9431"/>
    <cellStyle name="Note 13 3 2 3" xfId="5246"/>
    <cellStyle name="Note 13 3 2 3 2" xfId="9432"/>
    <cellStyle name="Note 13 3 2 4" xfId="9430"/>
    <cellStyle name="Note 13 3 3" xfId="5247"/>
    <cellStyle name="Note 13 3 3 2" xfId="5248"/>
    <cellStyle name="Note 13 3 3 2 2" xfId="9434"/>
    <cellStyle name="Note 13 3 3 3" xfId="9433"/>
    <cellStyle name="Note 13 3 4" xfId="5249"/>
    <cellStyle name="Note 13 3 4 2" xfId="9435"/>
    <cellStyle name="Note 13 3 5" xfId="5250"/>
    <cellStyle name="Note 13 3 5 2" xfId="9436"/>
    <cellStyle name="Note 13 3 6" xfId="9429"/>
    <cellStyle name="Note 13 4" xfId="5251"/>
    <cellStyle name="Note 13 4 2" xfId="5252"/>
    <cellStyle name="Note 13 4 2 2" xfId="9438"/>
    <cellStyle name="Note 13 4 3" xfId="5253"/>
    <cellStyle name="Note 13 4 3 2" xfId="9439"/>
    <cellStyle name="Note 13 4 4" xfId="9437"/>
    <cellStyle name="Note 13 5" xfId="5254"/>
    <cellStyle name="Note 13 5 2" xfId="9440"/>
    <cellStyle name="Note 13 6" xfId="5255"/>
    <cellStyle name="Note 13 6 2" xfId="9441"/>
    <cellStyle name="Note 13 7" xfId="5256"/>
    <cellStyle name="Note 13 7 2" xfId="9442"/>
    <cellStyle name="Note 13 8" xfId="9420"/>
    <cellStyle name="Note 14" xfId="5257"/>
    <cellStyle name="Note 14 2" xfId="5258"/>
    <cellStyle name="Note 14 2 2" xfId="5259"/>
    <cellStyle name="Note 14 2 2 2" xfId="9445"/>
    <cellStyle name="Note 14 2 3" xfId="5260"/>
    <cellStyle name="Note 14 2 3 2" xfId="9446"/>
    <cellStyle name="Note 14 2 4" xfId="9444"/>
    <cellStyle name="Note 14 3" xfId="5261"/>
    <cellStyle name="Note 14 3 2" xfId="9447"/>
    <cellStyle name="Note 14 4" xfId="5262"/>
    <cellStyle name="Note 14 4 2" xfId="9448"/>
    <cellStyle name="Note 14 5" xfId="5263"/>
    <cellStyle name="Note 14 5 2" xfId="9449"/>
    <cellStyle name="Note 14 6" xfId="9443"/>
    <cellStyle name="Note 2" xfId="2602"/>
    <cellStyle name="Note 2 10" xfId="9450"/>
    <cellStyle name="Note 2 2" xfId="2603"/>
    <cellStyle name="Note 2 2 2" xfId="5264"/>
    <cellStyle name="Note 2 2 2 2" xfId="5265"/>
    <cellStyle name="Note 2 2 2 2 2" xfId="5266"/>
    <cellStyle name="Note 2 2 2 2 2 2" xfId="9454"/>
    <cellStyle name="Note 2 2 2 2 3" xfId="5267"/>
    <cellStyle name="Note 2 2 2 2 3 2" xfId="9455"/>
    <cellStyle name="Note 2 2 2 2 4" xfId="9453"/>
    <cellStyle name="Note 2 2 2 3" xfId="5268"/>
    <cellStyle name="Note 2 2 2 3 2" xfId="5269"/>
    <cellStyle name="Note 2 2 2 3 2 2" xfId="9457"/>
    <cellStyle name="Note 2 2 2 3 3" xfId="9456"/>
    <cellStyle name="Note 2 2 2 4" xfId="5270"/>
    <cellStyle name="Note 2 2 2 4 2" xfId="9458"/>
    <cellStyle name="Note 2 2 2 5" xfId="5271"/>
    <cellStyle name="Note 2 2 2 5 2" xfId="9459"/>
    <cellStyle name="Note 2 2 2 6" xfId="9452"/>
    <cellStyle name="Note 2 2 3" xfId="5272"/>
    <cellStyle name="Note 2 2 3 2" xfId="5273"/>
    <cellStyle name="Note 2 2 3 2 2" xfId="5274"/>
    <cellStyle name="Note 2 2 3 2 2 2" xfId="9462"/>
    <cellStyle name="Note 2 2 3 2 3" xfId="9461"/>
    <cellStyle name="Note 2 2 3 3" xfId="5275"/>
    <cellStyle name="Note 2 2 3 3 2" xfId="5276"/>
    <cellStyle name="Note 2 2 3 3 2 2" xfId="9464"/>
    <cellStyle name="Note 2 2 3 3 3" xfId="9463"/>
    <cellStyle name="Note 2 2 3 4" xfId="5277"/>
    <cellStyle name="Note 2 2 3 4 2" xfId="9465"/>
    <cellStyle name="Note 2 2 3 5" xfId="5278"/>
    <cellStyle name="Note 2 2 3 5 2" xfId="9466"/>
    <cellStyle name="Note 2 2 3 6" xfId="9460"/>
    <cellStyle name="Note 2 2 4" xfId="5279"/>
    <cellStyle name="Note 2 2 4 2" xfId="5280"/>
    <cellStyle name="Note 2 2 4 2 2" xfId="9468"/>
    <cellStyle name="Note 2 2 4 3" xfId="9467"/>
    <cellStyle name="Note 2 2 5" xfId="5281"/>
    <cellStyle name="Note 2 2 5 2" xfId="9469"/>
    <cellStyle name="Note 2 2 6" xfId="5282"/>
    <cellStyle name="Note 2 2 6 2" xfId="9470"/>
    <cellStyle name="Note 2 2 7" xfId="9451"/>
    <cellStyle name="Note 2 3" xfId="2604"/>
    <cellStyle name="Note 2 3 2" xfId="5283"/>
    <cellStyle name="Note 2 3 2 2" xfId="5284"/>
    <cellStyle name="Note 2 3 2 2 2" xfId="5285"/>
    <cellStyle name="Note 2 3 2 2 2 2" xfId="9474"/>
    <cellStyle name="Note 2 3 2 2 3" xfId="5286"/>
    <cellStyle name="Note 2 3 2 2 3 2" xfId="9475"/>
    <cellStyle name="Note 2 3 2 2 4" xfId="9473"/>
    <cellStyle name="Note 2 3 2 3" xfId="5287"/>
    <cellStyle name="Note 2 3 2 3 2" xfId="5288"/>
    <cellStyle name="Note 2 3 2 3 2 2" xfId="9477"/>
    <cellStyle name="Note 2 3 2 3 3" xfId="9476"/>
    <cellStyle name="Note 2 3 2 4" xfId="5289"/>
    <cellStyle name="Note 2 3 2 4 2" xfId="9478"/>
    <cellStyle name="Note 2 3 2 5" xfId="5290"/>
    <cellStyle name="Note 2 3 2 5 2" xfId="9479"/>
    <cellStyle name="Note 2 3 2 6" xfId="9472"/>
    <cellStyle name="Note 2 3 3" xfId="5291"/>
    <cellStyle name="Note 2 3 3 2" xfId="5292"/>
    <cellStyle name="Note 2 3 3 2 2" xfId="5293"/>
    <cellStyle name="Note 2 3 3 2 2 2" xfId="9482"/>
    <cellStyle name="Note 2 3 3 2 3" xfId="9481"/>
    <cellStyle name="Note 2 3 3 3" xfId="5294"/>
    <cellStyle name="Note 2 3 3 3 2" xfId="5295"/>
    <cellStyle name="Note 2 3 3 3 2 2" xfId="9484"/>
    <cellStyle name="Note 2 3 3 3 3" xfId="9483"/>
    <cellStyle name="Note 2 3 3 4" xfId="5296"/>
    <cellStyle name="Note 2 3 3 4 2" xfId="9485"/>
    <cellStyle name="Note 2 3 3 5" xfId="5297"/>
    <cellStyle name="Note 2 3 3 5 2" xfId="9486"/>
    <cellStyle name="Note 2 3 3 6" xfId="9480"/>
    <cellStyle name="Note 2 3 4" xfId="5298"/>
    <cellStyle name="Note 2 3 4 2" xfId="5299"/>
    <cellStyle name="Note 2 3 4 2 2" xfId="9488"/>
    <cellStyle name="Note 2 3 4 3" xfId="9487"/>
    <cellStyle name="Note 2 3 5" xfId="5300"/>
    <cellStyle name="Note 2 3 5 2" xfId="9489"/>
    <cellStyle name="Note 2 3 6" xfId="5301"/>
    <cellStyle name="Note 2 3 6 2" xfId="9490"/>
    <cellStyle name="Note 2 3 7" xfId="9471"/>
    <cellStyle name="Note 2 4" xfId="5302"/>
    <cellStyle name="Note 2 4 2" xfId="5303"/>
    <cellStyle name="Note 2 4 2 2" xfId="5304"/>
    <cellStyle name="Note 2 4 2 2 2" xfId="9493"/>
    <cellStyle name="Note 2 4 2 3" xfId="5305"/>
    <cellStyle name="Note 2 4 2 3 2" xfId="9494"/>
    <cellStyle name="Note 2 4 2 4" xfId="9492"/>
    <cellStyle name="Note 2 4 3" xfId="5306"/>
    <cellStyle name="Note 2 4 3 2" xfId="5307"/>
    <cellStyle name="Note 2 4 3 2 2" xfId="9496"/>
    <cellStyle name="Note 2 4 3 3" xfId="9495"/>
    <cellStyle name="Note 2 4 4" xfId="5308"/>
    <cellStyle name="Note 2 4 4 2" xfId="9497"/>
    <cellStyle name="Note 2 4 5" xfId="5309"/>
    <cellStyle name="Note 2 4 5 2" xfId="9498"/>
    <cellStyle name="Note 2 4 6" xfId="9491"/>
    <cellStyle name="Note 2 5" xfId="5310"/>
    <cellStyle name="Note 2 5 2" xfId="5311"/>
    <cellStyle name="Note 2 5 2 2" xfId="5312"/>
    <cellStyle name="Note 2 5 2 2 2" xfId="9501"/>
    <cellStyle name="Note 2 5 2 3" xfId="5313"/>
    <cellStyle name="Note 2 5 2 3 2" xfId="9502"/>
    <cellStyle name="Note 2 5 2 4" xfId="9500"/>
    <cellStyle name="Note 2 5 3" xfId="5314"/>
    <cellStyle name="Note 2 5 3 2" xfId="5315"/>
    <cellStyle name="Note 2 5 3 2 2" xfId="9504"/>
    <cellStyle name="Note 2 5 3 3" xfId="9503"/>
    <cellStyle name="Note 2 5 4" xfId="5316"/>
    <cellStyle name="Note 2 5 4 2" xfId="9505"/>
    <cellStyle name="Note 2 5 5" xfId="5317"/>
    <cellStyle name="Note 2 5 5 2" xfId="9506"/>
    <cellStyle name="Note 2 5 6" xfId="9499"/>
    <cellStyle name="Note 2 6" xfId="5318"/>
    <cellStyle name="Note 2 6 2" xfId="5319"/>
    <cellStyle name="Note 2 6 2 2" xfId="9508"/>
    <cellStyle name="Note 2 6 3" xfId="5320"/>
    <cellStyle name="Note 2 6 3 2" xfId="9509"/>
    <cellStyle name="Note 2 6 4" xfId="9507"/>
    <cellStyle name="Note 2 7" xfId="5321"/>
    <cellStyle name="Note 2 7 2" xfId="9510"/>
    <cellStyle name="Note 2 8" xfId="5322"/>
    <cellStyle name="Note 2 8 2" xfId="9511"/>
    <cellStyle name="Note 2 9" xfId="5323"/>
    <cellStyle name="Note 2 9 2" xfId="9512"/>
    <cellStyle name="Note 3" xfId="2605"/>
    <cellStyle name="Note 3 2" xfId="5324"/>
    <cellStyle name="Note 3 2 2" xfId="5325"/>
    <cellStyle name="Note 3 2 2 2" xfId="5326"/>
    <cellStyle name="Note 3 2 2 2 2" xfId="9515"/>
    <cellStyle name="Note 3 2 2 3" xfId="5327"/>
    <cellStyle name="Note 3 2 2 3 2" xfId="9516"/>
    <cellStyle name="Note 3 2 2 4" xfId="9514"/>
    <cellStyle name="Note 3 2 3" xfId="5328"/>
    <cellStyle name="Note 3 2 3 2" xfId="5329"/>
    <cellStyle name="Note 3 2 3 2 2" xfId="9518"/>
    <cellStyle name="Note 3 2 3 3" xfId="9517"/>
    <cellStyle name="Note 3 2 4" xfId="5330"/>
    <cellStyle name="Note 3 2 4 2" xfId="9519"/>
    <cellStyle name="Note 3 2 5" xfId="5331"/>
    <cellStyle name="Note 3 2 5 2" xfId="9520"/>
    <cellStyle name="Note 3 2 6" xfId="9513"/>
    <cellStyle name="Note 3 3" xfId="5332"/>
    <cellStyle name="Note 3 3 2" xfId="5333"/>
    <cellStyle name="Note 3 3 2 2" xfId="5334"/>
    <cellStyle name="Note 3 3 2 2 2" xfId="9523"/>
    <cellStyle name="Note 3 3 2 3" xfId="5335"/>
    <cellStyle name="Note 3 3 2 3 2" xfId="9524"/>
    <cellStyle name="Note 3 3 2 4" xfId="9522"/>
    <cellStyle name="Note 3 3 3" xfId="5336"/>
    <cellStyle name="Note 3 3 3 2" xfId="5337"/>
    <cellStyle name="Note 3 3 3 2 2" xfId="9526"/>
    <cellStyle name="Note 3 3 3 3" xfId="9525"/>
    <cellStyle name="Note 3 3 4" xfId="5338"/>
    <cellStyle name="Note 3 3 4 2" xfId="9527"/>
    <cellStyle name="Note 3 3 5" xfId="5339"/>
    <cellStyle name="Note 3 3 5 2" xfId="9528"/>
    <cellStyle name="Note 3 3 6" xfId="9521"/>
    <cellStyle name="Note 3 4" xfId="5340"/>
    <cellStyle name="Note 3 4 2" xfId="5341"/>
    <cellStyle name="Note 3 4 2 2" xfId="9530"/>
    <cellStyle name="Note 3 4 3" xfId="5342"/>
    <cellStyle name="Note 3 4 3 2" xfId="9531"/>
    <cellStyle name="Note 3 4 4" xfId="9529"/>
    <cellStyle name="Note 3 5" xfId="5343"/>
    <cellStyle name="Note 3 5 2" xfId="9532"/>
    <cellStyle name="Note 3 6" xfId="5344"/>
    <cellStyle name="Note 3 6 2" xfId="9533"/>
    <cellStyle name="Note 3 7" xfId="5345"/>
    <cellStyle name="Note 3 7 2" xfId="9534"/>
    <cellStyle name="Note 3 8" xfId="9535"/>
    <cellStyle name="Note 4" xfId="2606"/>
    <cellStyle name="Note 4 2" xfId="5346"/>
    <cellStyle name="Note 4 2 2" xfId="5347"/>
    <cellStyle name="Note 4 2 2 2" xfId="5348"/>
    <cellStyle name="Note 4 2 2 2 2" xfId="9539"/>
    <cellStyle name="Note 4 2 2 3" xfId="5349"/>
    <cellStyle name="Note 4 2 2 3 2" xfId="9540"/>
    <cellStyle name="Note 4 2 2 4" xfId="9538"/>
    <cellStyle name="Note 4 2 3" xfId="5350"/>
    <cellStyle name="Note 4 2 3 2" xfId="5351"/>
    <cellStyle name="Note 4 2 3 2 2" xfId="9542"/>
    <cellStyle name="Note 4 2 3 3" xfId="9541"/>
    <cellStyle name="Note 4 2 4" xfId="5352"/>
    <cellStyle name="Note 4 2 4 2" xfId="9543"/>
    <cellStyle name="Note 4 2 5" xfId="5353"/>
    <cellStyle name="Note 4 2 5 2" xfId="9544"/>
    <cellStyle name="Note 4 2 6" xfId="9537"/>
    <cellStyle name="Note 4 3" xfId="5354"/>
    <cellStyle name="Note 4 3 2" xfId="5355"/>
    <cellStyle name="Note 4 3 2 2" xfId="5356"/>
    <cellStyle name="Note 4 3 2 2 2" xfId="9547"/>
    <cellStyle name="Note 4 3 2 3" xfId="5357"/>
    <cellStyle name="Note 4 3 2 3 2" xfId="9548"/>
    <cellStyle name="Note 4 3 2 4" xfId="9546"/>
    <cellStyle name="Note 4 3 3" xfId="5358"/>
    <cellStyle name="Note 4 3 3 2" xfId="5359"/>
    <cellStyle name="Note 4 3 3 2 2" xfId="9550"/>
    <cellStyle name="Note 4 3 3 3" xfId="9549"/>
    <cellStyle name="Note 4 3 4" xfId="5360"/>
    <cellStyle name="Note 4 3 4 2" xfId="9551"/>
    <cellStyle name="Note 4 3 5" xfId="5361"/>
    <cellStyle name="Note 4 3 5 2" xfId="9552"/>
    <cellStyle name="Note 4 3 6" xfId="9545"/>
    <cellStyle name="Note 4 4" xfId="5362"/>
    <cellStyle name="Note 4 4 2" xfId="5363"/>
    <cellStyle name="Note 4 4 2 2" xfId="9554"/>
    <cellStyle name="Note 4 4 3" xfId="5364"/>
    <cellStyle name="Note 4 4 3 2" xfId="9555"/>
    <cellStyle name="Note 4 4 4" xfId="9553"/>
    <cellStyle name="Note 4 5" xfId="5365"/>
    <cellStyle name="Note 4 5 2" xfId="9556"/>
    <cellStyle name="Note 4 6" xfId="5366"/>
    <cellStyle name="Note 4 6 2" xfId="9557"/>
    <cellStyle name="Note 4 7" xfId="5367"/>
    <cellStyle name="Note 4 7 2" xfId="9558"/>
    <cellStyle name="Note 4 8" xfId="9536"/>
    <cellStyle name="Note 5" xfId="2607"/>
    <cellStyle name="Note 5 2" xfId="5368"/>
    <cellStyle name="Note 5 2 2" xfId="5369"/>
    <cellStyle name="Note 5 2 2 2" xfId="5370"/>
    <cellStyle name="Note 5 2 2 2 2" xfId="9562"/>
    <cellStyle name="Note 5 2 2 3" xfId="5371"/>
    <cellStyle name="Note 5 2 2 3 2" xfId="9563"/>
    <cellStyle name="Note 5 2 2 4" xfId="9561"/>
    <cellStyle name="Note 5 2 3" xfId="5372"/>
    <cellStyle name="Note 5 2 3 2" xfId="5373"/>
    <cellStyle name="Note 5 2 3 2 2" xfId="9565"/>
    <cellStyle name="Note 5 2 3 3" xfId="9564"/>
    <cellStyle name="Note 5 2 4" xfId="5374"/>
    <cellStyle name="Note 5 2 4 2" xfId="9566"/>
    <cellStyle name="Note 5 2 5" xfId="5375"/>
    <cellStyle name="Note 5 2 5 2" xfId="9567"/>
    <cellStyle name="Note 5 2 6" xfId="9560"/>
    <cellStyle name="Note 5 3" xfId="5376"/>
    <cellStyle name="Note 5 3 2" xfId="5377"/>
    <cellStyle name="Note 5 3 2 2" xfId="5378"/>
    <cellStyle name="Note 5 3 2 2 2" xfId="9570"/>
    <cellStyle name="Note 5 3 2 3" xfId="5379"/>
    <cellStyle name="Note 5 3 2 3 2" xfId="9571"/>
    <cellStyle name="Note 5 3 2 4" xfId="9569"/>
    <cellStyle name="Note 5 3 3" xfId="5380"/>
    <cellStyle name="Note 5 3 3 2" xfId="5381"/>
    <cellStyle name="Note 5 3 3 2 2" xfId="9573"/>
    <cellStyle name="Note 5 3 3 3" xfId="9572"/>
    <cellStyle name="Note 5 3 4" xfId="5382"/>
    <cellStyle name="Note 5 3 4 2" xfId="9574"/>
    <cellStyle name="Note 5 3 5" xfId="5383"/>
    <cellStyle name="Note 5 3 5 2" xfId="9575"/>
    <cellStyle name="Note 5 3 6" xfId="9568"/>
    <cellStyle name="Note 5 4" xfId="5384"/>
    <cellStyle name="Note 5 4 2" xfId="5385"/>
    <cellStyle name="Note 5 4 2 2" xfId="9577"/>
    <cellStyle name="Note 5 4 3" xfId="5386"/>
    <cellStyle name="Note 5 4 3 2" xfId="9578"/>
    <cellStyle name="Note 5 4 4" xfId="9576"/>
    <cellStyle name="Note 5 5" xfId="5387"/>
    <cellStyle name="Note 5 5 2" xfId="9579"/>
    <cellStyle name="Note 5 6" xfId="5388"/>
    <cellStyle name="Note 5 6 2" xfId="9580"/>
    <cellStyle name="Note 5 7" xfId="5389"/>
    <cellStyle name="Note 5 7 2" xfId="9581"/>
    <cellStyle name="Note 5 8" xfId="9559"/>
    <cellStyle name="Note 6" xfId="2608"/>
    <cellStyle name="Note 6 2" xfId="5390"/>
    <cellStyle name="Note 6 2 2" xfId="5391"/>
    <cellStyle name="Note 6 2 2 2" xfId="5392"/>
    <cellStyle name="Note 6 2 2 2 2" xfId="9585"/>
    <cellStyle name="Note 6 2 2 3" xfId="5393"/>
    <cellStyle name="Note 6 2 2 3 2" xfId="9586"/>
    <cellStyle name="Note 6 2 2 4" xfId="9584"/>
    <cellStyle name="Note 6 2 3" xfId="5394"/>
    <cellStyle name="Note 6 2 3 2" xfId="5395"/>
    <cellStyle name="Note 6 2 3 2 2" xfId="9588"/>
    <cellStyle name="Note 6 2 3 3" xfId="9587"/>
    <cellStyle name="Note 6 2 4" xfId="5396"/>
    <cellStyle name="Note 6 2 4 2" xfId="9589"/>
    <cellStyle name="Note 6 2 5" xfId="5397"/>
    <cellStyle name="Note 6 2 5 2" xfId="9590"/>
    <cellStyle name="Note 6 2 6" xfId="9583"/>
    <cellStyle name="Note 6 3" xfId="5398"/>
    <cellStyle name="Note 6 3 2" xfId="5399"/>
    <cellStyle name="Note 6 3 2 2" xfId="5400"/>
    <cellStyle name="Note 6 3 2 2 2" xfId="9593"/>
    <cellStyle name="Note 6 3 2 3" xfId="5401"/>
    <cellStyle name="Note 6 3 2 3 2" xfId="9594"/>
    <cellStyle name="Note 6 3 2 4" xfId="9592"/>
    <cellStyle name="Note 6 3 3" xfId="5402"/>
    <cellStyle name="Note 6 3 3 2" xfId="5403"/>
    <cellStyle name="Note 6 3 3 2 2" xfId="9596"/>
    <cellStyle name="Note 6 3 3 3" xfId="9595"/>
    <cellStyle name="Note 6 3 4" xfId="5404"/>
    <cellStyle name="Note 6 3 4 2" xfId="9597"/>
    <cellStyle name="Note 6 3 5" xfId="5405"/>
    <cellStyle name="Note 6 3 5 2" xfId="9598"/>
    <cellStyle name="Note 6 3 6" xfId="9591"/>
    <cellStyle name="Note 6 4" xfId="5406"/>
    <cellStyle name="Note 6 4 2" xfId="5407"/>
    <cellStyle name="Note 6 4 2 2" xfId="9600"/>
    <cellStyle name="Note 6 4 3" xfId="5408"/>
    <cellStyle name="Note 6 4 3 2" xfId="9601"/>
    <cellStyle name="Note 6 4 4" xfId="9599"/>
    <cellStyle name="Note 6 5" xfId="5409"/>
    <cellStyle name="Note 6 5 2" xfId="9602"/>
    <cellStyle name="Note 6 6" xfId="5410"/>
    <cellStyle name="Note 6 6 2" xfId="9603"/>
    <cellStyle name="Note 6 7" xfId="5411"/>
    <cellStyle name="Note 6 7 2" xfId="9604"/>
    <cellStyle name="Note 6 8" xfId="9582"/>
    <cellStyle name="Note 7" xfId="2609"/>
    <cellStyle name="Note 7 2" xfId="5412"/>
    <cellStyle name="Note 7 2 2" xfId="5413"/>
    <cellStyle name="Note 7 2 2 2" xfId="5414"/>
    <cellStyle name="Note 7 2 2 2 2" xfId="9608"/>
    <cellStyle name="Note 7 2 2 3" xfId="5415"/>
    <cellStyle name="Note 7 2 2 3 2" xfId="9609"/>
    <cellStyle name="Note 7 2 2 4" xfId="9607"/>
    <cellStyle name="Note 7 2 3" xfId="5416"/>
    <cellStyle name="Note 7 2 3 2" xfId="5417"/>
    <cellStyle name="Note 7 2 3 2 2" xfId="9611"/>
    <cellStyle name="Note 7 2 3 3" xfId="9610"/>
    <cellStyle name="Note 7 2 4" xfId="5418"/>
    <cellStyle name="Note 7 2 4 2" xfId="9612"/>
    <cellStyle name="Note 7 2 5" xfId="5419"/>
    <cellStyle name="Note 7 2 5 2" xfId="9613"/>
    <cellStyle name="Note 7 2 6" xfId="9606"/>
    <cellStyle name="Note 7 3" xfId="5420"/>
    <cellStyle name="Note 7 3 2" xfId="5421"/>
    <cellStyle name="Note 7 3 2 2" xfId="5422"/>
    <cellStyle name="Note 7 3 2 2 2" xfId="9616"/>
    <cellStyle name="Note 7 3 2 3" xfId="5423"/>
    <cellStyle name="Note 7 3 2 3 2" xfId="9617"/>
    <cellStyle name="Note 7 3 2 4" xfId="9615"/>
    <cellStyle name="Note 7 3 3" xfId="5424"/>
    <cellStyle name="Note 7 3 3 2" xfId="5425"/>
    <cellStyle name="Note 7 3 3 2 2" xfId="9619"/>
    <cellStyle name="Note 7 3 3 3" xfId="9618"/>
    <cellStyle name="Note 7 3 4" xfId="5426"/>
    <cellStyle name="Note 7 3 4 2" xfId="9620"/>
    <cellStyle name="Note 7 3 5" xfId="5427"/>
    <cellStyle name="Note 7 3 5 2" xfId="9621"/>
    <cellStyle name="Note 7 3 6" xfId="9614"/>
    <cellStyle name="Note 7 4" xfId="5428"/>
    <cellStyle name="Note 7 4 2" xfId="5429"/>
    <cellStyle name="Note 7 4 2 2" xfId="9623"/>
    <cellStyle name="Note 7 4 3" xfId="5430"/>
    <cellStyle name="Note 7 4 3 2" xfId="9624"/>
    <cellStyle name="Note 7 4 4" xfId="9622"/>
    <cellStyle name="Note 7 5" xfId="5431"/>
    <cellStyle name="Note 7 5 2" xfId="9625"/>
    <cellStyle name="Note 7 6" xfId="5432"/>
    <cellStyle name="Note 7 6 2" xfId="9626"/>
    <cellStyle name="Note 7 7" xfId="5433"/>
    <cellStyle name="Note 7 7 2" xfId="9627"/>
    <cellStyle name="Note 7 8" xfId="9605"/>
    <cellStyle name="Note 8" xfId="2610"/>
    <cellStyle name="Note 8 2" xfId="5434"/>
    <cellStyle name="Note 8 2 2" xfId="5435"/>
    <cellStyle name="Note 8 2 2 2" xfId="5436"/>
    <cellStyle name="Note 8 2 2 2 2" xfId="9631"/>
    <cellStyle name="Note 8 2 2 3" xfId="5437"/>
    <cellStyle name="Note 8 2 2 3 2" xfId="9632"/>
    <cellStyle name="Note 8 2 2 4" xfId="9630"/>
    <cellStyle name="Note 8 2 3" xfId="5438"/>
    <cellStyle name="Note 8 2 3 2" xfId="5439"/>
    <cellStyle name="Note 8 2 3 2 2" xfId="9634"/>
    <cellStyle name="Note 8 2 3 3" xfId="9633"/>
    <cellStyle name="Note 8 2 4" xfId="5440"/>
    <cellStyle name="Note 8 2 4 2" xfId="9635"/>
    <cellStyle name="Note 8 2 5" xfId="5441"/>
    <cellStyle name="Note 8 2 5 2" xfId="9636"/>
    <cellStyle name="Note 8 2 6" xfId="9629"/>
    <cellStyle name="Note 8 3" xfId="5442"/>
    <cellStyle name="Note 8 3 2" xfId="5443"/>
    <cellStyle name="Note 8 3 2 2" xfId="5444"/>
    <cellStyle name="Note 8 3 2 2 2" xfId="9639"/>
    <cellStyle name="Note 8 3 2 3" xfId="5445"/>
    <cellStyle name="Note 8 3 2 3 2" xfId="9640"/>
    <cellStyle name="Note 8 3 2 4" xfId="9638"/>
    <cellStyle name="Note 8 3 3" xfId="5446"/>
    <cellStyle name="Note 8 3 3 2" xfId="5447"/>
    <cellStyle name="Note 8 3 3 2 2" xfId="9642"/>
    <cellStyle name="Note 8 3 3 3" xfId="9641"/>
    <cellStyle name="Note 8 3 4" xfId="5448"/>
    <cellStyle name="Note 8 3 4 2" xfId="9643"/>
    <cellStyle name="Note 8 3 5" xfId="5449"/>
    <cellStyle name="Note 8 3 5 2" xfId="9644"/>
    <cellStyle name="Note 8 3 6" xfId="9637"/>
    <cellStyle name="Note 8 4" xfId="5450"/>
    <cellStyle name="Note 8 4 2" xfId="5451"/>
    <cellStyle name="Note 8 4 2 2" xfId="9646"/>
    <cellStyle name="Note 8 4 3" xfId="5452"/>
    <cellStyle name="Note 8 4 3 2" xfId="9647"/>
    <cellStyle name="Note 8 4 4" xfId="9645"/>
    <cellStyle name="Note 8 5" xfId="5453"/>
    <cellStyle name="Note 8 5 2" xfId="9648"/>
    <cellStyle name="Note 8 6" xfId="5454"/>
    <cellStyle name="Note 8 6 2" xfId="9649"/>
    <cellStyle name="Note 8 7" xfId="5455"/>
    <cellStyle name="Note 8 7 2" xfId="9650"/>
    <cellStyle name="Note 8 8" xfId="9628"/>
    <cellStyle name="Note 9" xfId="2611"/>
    <cellStyle name="Note 9 2" xfId="5456"/>
    <cellStyle name="Note 9 2 2" xfId="5457"/>
    <cellStyle name="Note 9 2 2 2" xfId="5458"/>
    <cellStyle name="Note 9 2 2 2 2" xfId="9654"/>
    <cellStyle name="Note 9 2 2 3" xfId="5459"/>
    <cellStyle name="Note 9 2 2 3 2" xfId="9655"/>
    <cellStyle name="Note 9 2 2 4" xfId="9653"/>
    <cellStyle name="Note 9 2 3" xfId="5460"/>
    <cellStyle name="Note 9 2 3 2" xfId="5461"/>
    <cellStyle name="Note 9 2 3 2 2" xfId="9657"/>
    <cellStyle name="Note 9 2 3 3" xfId="9656"/>
    <cellStyle name="Note 9 2 4" xfId="5462"/>
    <cellStyle name="Note 9 2 4 2" xfId="9658"/>
    <cellStyle name="Note 9 2 5" xfId="5463"/>
    <cellStyle name="Note 9 2 5 2" xfId="9659"/>
    <cellStyle name="Note 9 2 6" xfId="9652"/>
    <cellStyle name="Note 9 3" xfId="5464"/>
    <cellStyle name="Note 9 3 2" xfId="5465"/>
    <cellStyle name="Note 9 3 2 2" xfId="5466"/>
    <cellStyle name="Note 9 3 2 2 2" xfId="9662"/>
    <cellStyle name="Note 9 3 2 3" xfId="5467"/>
    <cellStyle name="Note 9 3 2 3 2" xfId="9663"/>
    <cellStyle name="Note 9 3 2 4" xfId="9661"/>
    <cellStyle name="Note 9 3 3" xfId="5468"/>
    <cellStyle name="Note 9 3 3 2" xfId="5469"/>
    <cellStyle name="Note 9 3 3 2 2" xfId="9665"/>
    <cellStyle name="Note 9 3 3 3" xfId="9664"/>
    <cellStyle name="Note 9 3 4" xfId="5470"/>
    <cellStyle name="Note 9 3 4 2" xfId="9666"/>
    <cellStyle name="Note 9 3 5" xfId="5471"/>
    <cellStyle name="Note 9 3 5 2" xfId="9667"/>
    <cellStyle name="Note 9 3 6" xfId="9660"/>
    <cellStyle name="Note 9 4" xfId="5472"/>
    <cellStyle name="Note 9 4 2" xfId="5473"/>
    <cellStyle name="Note 9 4 2 2" xfId="9669"/>
    <cellStyle name="Note 9 4 3" xfId="5474"/>
    <cellStyle name="Note 9 4 3 2" xfId="9670"/>
    <cellStyle name="Note 9 4 4" xfId="9668"/>
    <cellStyle name="Note 9 5" xfId="5475"/>
    <cellStyle name="Note 9 5 2" xfId="9671"/>
    <cellStyle name="Note 9 6" xfId="5476"/>
    <cellStyle name="Note 9 6 2" xfId="9672"/>
    <cellStyle name="Note 9 7" xfId="5477"/>
    <cellStyle name="Note 9 7 2" xfId="9673"/>
    <cellStyle name="Note 9 8" xfId="9651"/>
    <cellStyle name="Notitie" xfId="5478"/>
    <cellStyle name="Notitie 2" xfId="5479"/>
    <cellStyle name="Notitie 2 2" xfId="5480"/>
    <cellStyle name="Notitie 2 2 2" xfId="9676"/>
    <cellStyle name="Notitie 2 3" xfId="5481"/>
    <cellStyle name="Notitie 2 3 2" xfId="9677"/>
    <cellStyle name="Notitie 2 4" xfId="9675"/>
    <cellStyle name="Notitie 3" xfId="5482"/>
    <cellStyle name="Notitie 3 2" xfId="9678"/>
    <cellStyle name="Notitie 4" xfId="5483"/>
    <cellStyle name="Notitie 4 2" xfId="9679"/>
    <cellStyle name="Notitie 5" xfId="5484"/>
    <cellStyle name="Notitie 5 2" xfId="9680"/>
    <cellStyle name="Notitie 6" xfId="9674"/>
    <cellStyle name="Ongeldig" xfId="5485"/>
    <cellStyle name="Output 10" xfId="2612"/>
    <cellStyle name="Output 10 2" xfId="5486"/>
    <cellStyle name="Output 10 2 2" xfId="5487"/>
    <cellStyle name="Output 10 2 2 2" xfId="5488"/>
    <cellStyle name="Output 10 2 2 2 2" xfId="9684"/>
    <cellStyle name="Output 10 2 2 3" xfId="5489"/>
    <cellStyle name="Output 10 2 2 3 2" xfId="9685"/>
    <cellStyle name="Output 10 2 2 4" xfId="9683"/>
    <cellStyle name="Output 10 2 3" xfId="5490"/>
    <cellStyle name="Output 10 2 3 2" xfId="9686"/>
    <cellStyle name="Output 10 2 4" xfId="5491"/>
    <cellStyle name="Output 10 2 4 2" xfId="9687"/>
    <cellStyle name="Output 10 2 5" xfId="9682"/>
    <cellStyle name="Output 10 3" xfId="5492"/>
    <cellStyle name="Output 10 3 2" xfId="5493"/>
    <cellStyle name="Output 10 3 2 2" xfId="5494"/>
    <cellStyle name="Output 10 3 2 2 2" xfId="9690"/>
    <cellStyle name="Output 10 3 2 3" xfId="5495"/>
    <cellStyle name="Output 10 3 2 3 2" xfId="9691"/>
    <cellStyle name="Output 10 3 2 4" xfId="9689"/>
    <cellStyle name="Output 10 3 3" xfId="5496"/>
    <cellStyle name="Output 10 3 3 2" xfId="9692"/>
    <cellStyle name="Output 10 3 4" xfId="5497"/>
    <cellStyle name="Output 10 3 4 2" xfId="9693"/>
    <cellStyle name="Output 10 3 5" xfId="9688"/>
    <cellStyle name="Output 10 4" xfId="5498"/>
    <cellStyle name="Output 10 4 2" xfId="5499"/>
    <cellStyle name="Output 10 4 2 2" xfId="9695"/>
    <cellStyle name="Output 10 4 3" xfId="5500"/>
    <cellStyle name="Output 10 4 3 2" xfId="9696"/>
    <cellStyle name="Output 10 4 4" xfId="9694"/>
    <cellStyle name="Output 10 5" xfId="5501"/>
    <cellStyle name="Output 10 5 2" xfId="5502"/>
    <cellStyle name="Output 10 5 2 2" xfId="9698"/>
    <cellStyle name="Output 10 5 3" xfId="9697"/>
    <cellStyle name="Output 10 6" xfId="5503"/>
    <cellStyle name="Output 10 6 2" xfId="9699"/>
    <cellStyle name="Output 10 7" xfId="5504"/>
    <cellStyle name="Output 10 7 2" xfId="9700"/>
    <cellStyle name="Output 10 8" xfId="9681"/>
    <cellStyle name="Output 11" xfId="2613"/>
    <cellStyle name="Output 11 2" xfId="5505"/>
    <cellStyle name="Output 11 2 2" xfId="5506"/>
    <cellStyle name="Output 11 2 2 2" xfId="5507"/>
    <cellStyle name="Output 11 2 2 2 2" xfId="9704"/>
    <cellStyle name="Output 11 2 2 3" xfId="5508"/>
    <cellStyle name="Output 11 2 2 3 2" xfId="9705"/>
    <cellStyle name="Output 11 2 2 4" xfId="9703"/>
    <cellStyle name="Output 11 2 3" xfId="5509"/>
    <cellStyle name="Output 11 2 3 2" xfId="9706"/>
    <cellStyle name="Output 11 2 4" xfId="5510"/>
    <cellStyle name="Output 11 2 4 2" xfId="9707"/>
    <cellStyle name="Output 11 2 5" xfId="9702"/>
    <cellStyle name="Output 11 3" xfId="5511"/>
    <cellStyle name="Output 11 3 2" xfId="5512"/>
    <cellStyle name="Output 11 3 2 2" xfId="5513"/>
    <cellStyle name="Output 11 3 2 2 2" xfId="9710"/>
    <cellStyle name="Output 11 3 2 3" xfId="5514"/>
    <cellStyle name="Output 11 3 2 3 2" xfId="9711"/>
    <cellStyle name="Output 11 3 2 4" xfId="9709"/>
    <cellStyle name="Output 11 3 3" xfId="5515"/>
    <cellStyle name="Output 11 3 3 2" xfId="9712"/>
    <cellStyle name="Output 11 3 4" xfId="5516"/>
    <cellStyle name="Output 11 3 4 2" xfId="9713"/>
    <cellStyle name="Output 11 3 5" xfId="9708"/>
    <cellStyle name="Output 11 4" xfId="5517"/>
    <cellStyle name="Output 11 4 2" xfId="5518"/>
    <cellStyle name="Output 11 4 2 2" xfId="9715"/>
    <cellStyle name="Output 11 4 3" xfId="5519"/>
    <cellStyle name="Output 11 4 3 2" xfId="9716"/>
    <cellStyle name="Output 11 4 4" xfId="9714"/>
    <cellStyle name="Output 11 5" xfId="5520"/>
    <cellStyle name="Output 11 5 2" xfId="5521"/>
    <cellStyle name="Output 11 5 2 2" xfId="9718"/>
    <cellStyle name="Output 11 5 3" xfId="9717"/>
    <cellStyle name="Output 11 6" xfId="5522"/>
    <cellStyle name="Output 11 6 2" xfId="9719"/>
    <cellStyle name="Output 11 7" xfId="5523"/>
    <cellStyle name="Output 11 7 2" xfId="9720"/>
    <cellStyle name="Output 11 8" xfId="9701"/>
    <cellStyle name="Output 12" xfId="2614"/>
    <cellStyle name="Output 12 2" xfId="5524"/>
    <cellStyle name="Output 12 2 2" xfId="5525"/>
    <cellStyle name="Output 12 2 2 2" xfId="5526"/>
    <cellStyle name="Output 12 2 2 2 2" xfId="9724"/>
    <cellStyle name="Output 12 2 2 3" xfId="5527"/>
    <cellStyle name="Output 12 2 2 3 2" xfId="9725"/>
    <cellStyle name="Output 12 2 2 4" xfId="9723"/>
    <cellStyle name="Output 12 2 3" xfId="5528"/>
    <cellStyle name="Output 12 2 3 2" xfId="9726"/>
    <cellStyle name="Output 12 2 4" xfId="5529"/>
    <cellStyle name="Output 12 2 4 2" xfId="9727"/>
    <cellStyle name="Output 12 2 5" xfId="9722"/>
    <cellStyle name="Output 12 3" xfId="5530"/>
    <cellStyle name="Output 12 3 2" xfId="5531"/>
    <cellStyle name="Output 12 3 2 2" xfId="5532"/>
    <cellStyle name="Output 12 3 2 2 2" xfId="9730"/>
    <cellStyle name="Output 12 3 2 3" xfId="5533"/>
    <cellStyle name="Output 12 3 2 3 2" xfId="9731"/>
    <cellStyle name="Output 12 3 2 4" xfId="9729"/>
    <cellStyle name="Output 12 3 3" xfId="5534"/>
    <cellStyle name="Output 12 3 3 2" xfId="9732"/>
    <cellStyle name="Output 12 3 4" xfId="5535"/>
    <cellStyle name="Output 12 3 4 2" xfId="9733"/>
    <cellStyle name="Output 12 3 5" xfId="9728"/>
    <cellStyle name="Output 12 4" xfId="5536"/>
    <cellStyle name="Output 12 4 2" xfId="5537"/>
    <cellStyle name="Output 12 4 2 2" xfId="9735"/>
    <cellStyle name="Output 12 4 3" xfId="5538"/>
    <cellStyle name="Output 12 4 3 2" xfId="9736"/>
    <cellStyle name="Output 12 4 4" xfId="9734"/>
    <cellStyle name="Output 12 5" xfId="5539"/>
    <cellStyle name="Output 12 5 2" xfId="5540"/>
    <cellStyle name="Output 12 5 2 2" xfId="9738"/>
    <cellStyle name="Output 12 5 3" xfId="9737"/>
    <cellStyle name="Output 12 6" xfId="5541"/>
    <cellStyle name="Output 12 6 2" xfId="9739"/>
    <cellStyle name="Output 12 7" xfId="5542"/>
    <cellStyle name="Output 12 7 2" xfId="9740"/>
    <cellStyle name="Output 12 8" xfId="9721"/>
    <cellStyle name="Output 13" xfId="2615"/>
    <cellStyle name="Output 13 2" xfId="5543"/>
    <cellStyle name="Output 13 2 2" xfId="5544"/>
    <cellStyle name="Output 13 2 2 2" xfId="5545"/>
    <cellStyle name="Output 13 2 2 2 2" xfId="9744"/>
    <cellStyle name="Output 13 2 2 3" xfId="5546"/>
    <cellStyle name="Output 13 2 2 3 2" xfId="9745"/>
    <cellStyle name="Output 13 2 2 4" xfId="9743"/>
    <cellStyle name="Output 13 2 3" xfId="5547"/>
    <cellStyle name="Output 13 2 3 2" xfId="9746"/>
    <cellStyle name="Output 13 2 4" xfId="5548"/>
    <cellStyle name="Output 13 2 4 2" xfId="9747"/>
    <cellStyle name="Output 13 2 5" xfId="9742"/>
    <cellStyle name="Output 13 3" xfId="5549"/>
    <cellStyle name="Output 13 3 2" xfId="5550"/>
    <cellStyle name="Output 13 3 2 2" xfId="5551"/>
    <cellStyle name="Output 13 3 2 2 2" xfId="9750"/>
    <cellStyle name="Output 13 3 2 3" xfId="5552"/>
    <cellStyle name="Output 13 3 2 3 2" xfId="9751"/>
    <cellStyle name="Output 13 3 2 4" xfId="9749"/>
    <cellStyle name="Output 13 3 3" xfId="5553"/>
    <cellStyle name="Output 13 3 3 2" xfId="9752"/>
    <cellStyle name="Output 13 3 4" xfId="5554"/>
    <cellStyle name="Output 13 3 4 2" xfId="9753"/>
    <cellStyle name="Output 13 3 5" xfId="9748"/>
    <cellStyle name="Output 13 4" xfId="5555"/>
    <cellStyle name="Output 13 4 2" xfId="5556"/>
    <cellStyle name="Output 13 4 2 2" xfId="9755"/>
    <cellStyle name="Output 13 4 3" xfId="5557"/>
    <cellStyle name="Output 13 4 3 2" xfId="9756"/>
    <cellStyle name="Output 13 4 4" xfId="9754"/>
    <cellStyle name="Output 13 5" xfId="5558"/>
    <cellStyle name="Output 13 5 2" xfId="5559"/>
    <cellStyle name="Output 13 5 2 2" xfId="9758"/>
    <cellStyle name="Output 13 5 3" xfId="9757"/>
    <cellStyle name="Output 13 6" xfId="5560"/>
    <cellStyle name="Output 13 6 2" xfId="9759"/>
    <cellStyle name="Output 13 7" xfId="5561"/>
    <cellStyle name="Output 13 7 2" xfId="9760"/>
    <cellStyle name="Output 13 8" xfId="9741"/>
    <cellStyle name="Output 14" xfId="5562"/>
    <cellStyle name="Output 14 2" xfId="5563"/>
    <cellStyle name="Output 14 2 2" xfId="5564"/>
    <cellStyle name="Output 14 2 2 2" xfId="9763"/>
    <cellStyle name="Output 14 2 3" xfId="5565"/>
    <cellStyle name="Output 14 2 3 2" xfId="9764"/>
    <cellStyle name="Output 14 2 4" xfId="9762"/>
    <cellStyle name="Output 14 3" xfId="5566"/>
    <cellStyle name="Output 14 3 2" xfId="9765"/>
    <cellStyle name="Output 14 4" xfId="5567"/>
    <cellStyle name="Output 14 4 2" xfId="9766"/>
    <cellStyle name="Output 14 5" xfId="9761"/>
    <cellStyle name="Output 2" xfId="2616"/>
    <cellStyle name="Output 2 10" xfId="9768"/>
    <cellStyle name="Output 2 11" xfId="9767"/>
    <cellStyle name="Output 2 2" xfId="2617"/>
    <cellStyle name="Output 2 2 2" xfId="5568"/>
    <cellStyle name="Output 2 2 2 2" xfId="5569"/>
    <cellStyle name="Output 2 2 2 2 2" xfId="5570"/>
    <cellStyle name="Output 2 2 2 2 2 2" xfId="9772"/>
    <cellStyle name="Output 2 2 2 2 3" xfId="5571"/>
    <cellStyle name="Output 2 2 2 2 3 2" xfId="9773"/>
    <cellStyle name="Output 2 2 2 2 4" xfId="9771"/>
    <cellStyle name="Output 2 2 2 3" xfId="5572"/>
    <cellStyle name="Output 2 2 2 3 2" xfId="9774"/>
    <cellStyle name="Output 2 2 2 4" xfId="5573"/>
    <cellStyle name="Output 2 2 2 4 2" xfId="9775"/>
    <cellStyle name="Output 2 2 2 5" xfId="9770"/>
    <cellStyle name="Output 2 2 3" xfId="5574"/>
    <cellStyle name="Output 2 2 3 2" xfId="5575"/>
    <cellStyle name="Output 2 2 3 2 2" xfId="5576"/>
    <cellStyle name="Output 2 2 3 2 2 2" xfId="9778"/>
    <cellStyle name="Output 2 2 3 2 3" xfId="9777"/>
    <cellStyle name="Output 2 2 3 3" xfId="5577"/>
    <cellStyle name="Output 2 2 3 3 2" xfId="9779"/>
    <cellStyle name="Output 2 2 3 4" xfId="5578"/>
    <cellStyle name="Output 2 2 3 4 2" xfId="9780"/>
    <cellStyle name="Output 2 2 3 5" xfId="9776"/>
    <cellStyle name="Output 2 2 4" xfId="5579"/>
    <cellStyle name="Output 2 2 4 2" xfId="5580"/>
    <cellStyle name="Output 2 2 4 2 2" xfId="9782"/>
    <cellStyle name="Output 2 2 4 3" xfId="9781"/>
    <cellStyle name="Output 2 2 5" xfId="5581"/>
    <cellStyle name="Output 2 2 5 2" xfId="5582"/>
    <cellStyle name="Output 2 2 5 2 2" xfId="9784"/>
    <cellStyle name="Output 2 2 5 3" xfId="9783"/>
    <cellStyle name="Output 2 2 6" xfId="5583"/>
    <cellStyle name="Output 2 2 6 2" xfId="9785"/>
    <cellStyle name="Output 2 2 7" xfId="5584"/>
    <cellStyle name="Output 2 2 7 2" xfId="9786"/>
    <cellStyle name="Output 2 2 8" xfId="9769"/>
    <cellStyle name="Output 2 3" xfId="2618"/>
    <cellStyle name="Output 2 3 2" xfId="5585"/>
    <cellStyle name="Output 2 3 2 2" xfId="5586"/>
    <cellStyle name="Output 2 3 2 2 2" xfId="5587"/>
    <cellStyle name="Output 2 3 2 2 2 2" xfId="9790"/>
    <cellStyle name="Output 2 3 2 2 3" xfId="5588"/>
    <cellStyle name="Output 2 3 2 2 3 2" xfId="9791"/>
    <cellStyle name="Output 2 3 2 2 4" xfId="9789"/>
    <cellStyle name="Output 2 3 2 3" xfId="5589"/>
    <cellStyle name="Output 2 3 2 3 2" xfId="9792"/>
    <cellStyle name="Output 2 3 2 4" xfId="5590"/>
    <cellStyle name="Output 2 3 2 4 2" xfId="9793"/>
    <cellStyle name="Output 2 3 2 5" xfId="9788"/>
    <cellStyle name="Output 2 3 3" xfId="5591"/>
    <cellStyle name="Output 2 3 3 2" xfId="5592"/>
    <cellStyle name="Output 2 3 3 2 2" xfId="5593"/>
    <cellStyle name="Output 2 3 3 2 2 2" xfId="9796"/>
    <cellStyle name="Output 2 3 3 2 3" xfId="9795"/>
    <cellStyle name="Output 2 3 3 3" xfId="5594"/>
    <cellStyle name="Output 2 3 3 3 2" xfId="9797"/>
    <cellStyle name="Output 2 3 3 4" xfId="5595"/>
    <cellStyle name="Output 2 3 3 4 2" xfId="9798"/>
    <cellStyle name="Output 2 3 3 5" xfId="9794"/>
    <cellStyle name="Output 2 3 4" xfId="5596"/>
    <cellStyle name="Output 2 3 4 2" xfId="5597"/>
    <cellStyle name="Output 2 3 4 2 2" xfId="9800"/>
    <cellStyle name="Output 2 3 4 3" xfId="9799"/>
    <cellStyle name="Output 2 3 5" xfId="5598"/>
    <cellStyle name="Output 2 3 5 2" xfId="5599"/>
    <cellStyle name="Output 2 3 5 2 2" xfId="9802"/>
    <cellStyle name="Output 2 3 5 3" xfId="9801"/>
    <cellStyle name="Output 2 3 6" xfId="5600"/>
    <cellStyle name="Output 2 3 6 2" xfId="9803"/>
    <cellStyle name="Output 2 3 7" xfId="5601"/>
    <cellStyle name="Output 2 3 7 2" xfId="9804"/>
    <cellStyle name="Output 2 3 8" xfId="9787"/>
    <cellStyle name="Output 2 4" xfId="5602"/>
    <cellStyle name="Output 2 4 2" xfId="5603"/>
    <cellStyle name="Output 2 4 2 2" xfId="5604"/>
    <cellStyle name="Output 2 4 2 2 2" xfId="9807"/>
    <cellStyle name="Output 2 4 2 3" xfId="5605"/>
    <cellStyle name="Output 2 4 2 3 2" xfId="9808"/>
    <cellStyle name="Output 2 4 2 4" xfId="9806"/>
    <cellStyle name="Output 2 4 3" xfId="5606"/>
    <cellStyle name="Output 2 4 3 2" xfId="9809"/>
    <cellStyle name="Output 2 4 4" xfId="5607"/>
    <cellStyle name="Output 2 4 4 2" xfId="9810"/>
    <cellStyle name="Output 2 4 5" xfId="9805"/>
    <cellStyle name="Output 2 5" xfId="5608"/>
    <cellStyle name="Output 2 5 2" xfId="5609"/>
    <cellStyle name="Output 2 5 2 2" xfId="5610"/>
    <cellStyle name="Output 2 5 2 2 2" xfId="9813"/>
    <cellStyle name="Output 2 5 2 3" xfId="5611"/>
    <cellStyle name="Output 2 5 2 3 2" xfId="9814"/>
    <cellStyle name="Output 2 5 2 4" xfId="9812"/>
    <cellStyle name="Output 2 5 3" xfId="5612"/>
    <cellStyle name="Output 2 5 3 2" xfId="9815"/>
    <cellStyle name="Output 2 5 4" xfId="5613"/>
    <cellStyle name="Output 2 5 4 2" xfId="9816"/>
    <cellStyle name="Output 2 5 5" xfId="9811"/>
    <cellStyle name="Output 2 6" xfId="5614"/>
    <cellStyle name="Output 2 6 2" xfId="5615"/>
    <cellStyle name="Output 2 6 2 2" xfId="9818"/>
    <cellStyle name="Output 2 6 3" xfId="5616"/>
    <cellStyle name="Output 2 6 3 2" xfId="9819"/>
    <cellStyle name="Output 2 6 4" xfId="9817"/>
    <cellStyle name="Output 2 7" xfId="5617"/>
    <cellStyle name="Output 2 7 2" xfId="5618"/>
    <cellStyle name="Output 2 7 2 2" xfId="9821"/>
    <cellStyle name="Output 2 7 3" xfId="9820"/>
    <cellStyle name="Output 2 8" xfId="5619"/>
    <cellStyle name="Output 2 8 2" xfId="9822"/>
    <cellStyle name="Output 2 9" xfId="5620"/>
    <cellStyle name="Output 2 9 2" xfId="9823"/>
    <cellStyle name="Output 3" xfId="2619"/>
    <cellStyle name="Output 3 2" xfId="5621"/>
    <cellStyle name="Output 3 2 2" xfId="5622"/>
    <cellStyle name="Output 3 2 2 2" xfId="5623"/>
    <cellStyle name="Output 3 2 2 2 2" xfId="9827"/>
    <cellStyle name="Output 3 2 2 3" xfId="5624"/>
    <cellStyle name="Output 3 2 2 3 2" xfId="9828"/>
    <cellStyle name="Output 3 2 2 4" xfId="9826"/>
    <cellStyle name="Output 3 2 3" xfId="5625"/>
    <cellStyle name="Output 3 2 3 2" xfId="9829"/>
    <cellStyle name="Output 3 2 4" xfId="5626"/>
    <cellStyle name="Output 3 2 4 2" xfId="9830"/>
    <cellStyle name="Output 3 2 5" xfId="9825"/>
    <cellStyle name="Output 3 3" xfId="5627"/>
    <cellStyle name="Output 3 3 2" xfId="5628"/>
    <cellStyle name="Output 3 3 2 2" xfId="5629"/>
    <cellStyle name="Output 3 3 2 2 2" xfId="9833"/>
    <cellStyle name="Output 3 3 2 3" xfId="5630"/>
    <cellStyle name="Output 3 3 2 3 2" xfId="9834"/>
    <cellStyle name="Output 3 3 2 4" xfId="9832"/>
    <cellStyle name="Output 3 3 3" xfId="5631"/>
    <cellStyle name="Output 3 3 3 2" xfId="9835"/>
    <cellStyle name="Output 3 3 4" xfId="5632"/>
    <cellStyle name="Output 3 3 4 2" xfId="9836"/>
    <cellStyle name="Output 3 3 5" xfId="9831"/>
    <cellStyle name="Output 3 4" xfId="5633"/>
    <cellStyle name="Output 3 4 2" xfId="5634"/>
    <cellStyle name="Output 3 4 2 2" xfId="9838"/>
    <cellStyle name="Output 3 4 3" xfId="5635"/>
    <cellStyle name="Output 3 4 3 2" xfId="9839"/>
    <cellStyle name="Output 3 4 4" xfId="9837"/>
    <cellStyle name="Output 3 5" xfId="5636"/>
    <cellStyle name="Output 3 5 2" xfId="5637"/>
    <cellStyle name="Output 3 5 2 2" xfId="9841"/>
    <cellStyle name="Output 3 5 3" xfId="9840"/>
    <cellStyle name="Output 3 6" xfId="5638"/>
    <cellStyle name="Output 3 6 2" xfId="9842"/>
    <cellStyle name="Output 3 7" xfId="5639"/>
    <cellStyle name="Output 3 7 2" xfId="9843"/>
    <cellStyle name="Output 3 8" xfId="9844"/>
    <cellStyle name="Output 3 9" xfId="9824"/>
    <cellStyle name="Output 4" xfId="2620"/>
    <cellStyle name="Output 4 2" xfId="5640"/>
    <cellStyle name="Output 4 2 2" xfId="5641"/>
    <cellStyle name="Output 4 2 2 2" xfId="5642"/>
    <cellStyle name="Output 4 2 2 2 2" xfId="9848"/>
    <cellStyle name="Output 4 2 2 3" xfId="5643"/>
    <cellStyle name="Output 4 2 2 3 2" xfId="9849"/>
    <cellStyle name="Output 4 2 2 4" xfId="9847"/>
    <cellStyle name="Output 4 2 3" xfId="5644"/>
    <cellStyle name="Output 4 2 3 2" xfId="9850"/>
    <cellStyle name="Output 4 2 4" xfId="5645"/>
    <cellStyle name="Output 4 2 4 2" xfId="9851"/>
    <cellStyle name="Output 4 2 5" xfId="9846"/>
    <cellStyle name="Output 4 3" xfId="5646"/>
    <cellStyle name="Output 4 3 2" xfId="5647"/>
    <cellStyle name="Output 4 3 2 2" xfId="5648"/>
    <cellStyle name="Output 4 3 2 2 2" xfId="9854"/>
    <cellStyle name="Output 4 3 2 3" xfId="5649"/>
    <cellStyle name="Output 4 3 2 3 2" xfId="9855"/>
    <cellStyle name="Output 4 3 2 4" xfId="9853"/>
    <cellStyle name="Output 4 3 3" xfId="5650"/>
    <cellStyle name="Output 4 3 3 2" xfId="9856"/>
    <cellStyle name="Output 4 3 4" xfId="5651"/>
    <cellStyle name="Output 4 3 4 2" xfId="9857"/>
    <cellStyle name="Output 4 3 5" xfId="9852"/>
    <cellStyle name="Output 4 4" xfId="5652"/>
    <cellStyle name="Output 4 4 2" xfId="5653"/>
    <cellStyle name="Output 4 4 2 2" xfId="9859"/>
    <cellStyle name="Output 4 4 3" xfId="5654"/>
    <cellStyle name="Output 4 4 3 2" xfId="9860"/>
    <cellStyle name="Output 4 4 4" xfId="9858"/>
    <cellStyle name="Output 4 5" xfId="5655"/>
    <cellStyle name="Output 4 5 2" xfId="5656"/>
    <cellStyle name="Output 4 5 2 2" xfId="9862"/>
    <cellStyle name="Output 4 5 3" xfId="9861"/>
    <cellStyle name="Output 4 6" xfId="5657"/>
    <cellStyle name="Output 4 6 2" xfId="9863"/>
    <cellStyle name="Output 4 7" xfId="5658"/>
    <cellStyle name="Output 4 7 2" xfId="9864"/>
    <cellStyle name="Output 4 8" xfId="9845"/>
    <cellStyle name="Output 5" xfId="2621"/>
    <cellStyle name="Output 5 2" xfId="5659"/>
    <cellStyle name="Output 5 2 2" xfId="5660"/>
    <cellStyle name="Output 5 2 2 2" xfId="5661"/>
    <cellStyle name="Output 5 2 2 2 2" xfId="9868"/>
    <cellStyle name="Output 5 2 2 3" xfId="5662"/>
    <cellStyle name="Output 5 2 2 3 2" xfId="9869"/>
    <cellStyle name="Output 5 2 2 4" xfId="9867"/>
    <cellStyle name="Output 5 2 3" xfId="5663"/>
    <cellStyle name="Output 5 2 3 2" xfId="9870"/>
    <cellStyle name="Output 5 2 4" xfId="5664"/>
    <cellStyle name="Output 5 2 4 2" xfId="9871"/>
    <cellStyle name="Output 5 2 5" xfId="9866"/>
    <cellStyle name="Output 5 3" xfId="5665"/>
    <cellStyle name="Output 5 3 2" xfId="5666"/>
    <cellStyle name="Output 5 3 2 2" xfId="5667"/>
    <cellStyle name="Output 5 3 2 2 2" xfId="9874"/>
    <cellStyle name="Output 5 3 2 3" xfId="5668"/>
    <cellStyle name="Output 5 3 2 3 2" xfId="9875"/>
    <cellStyle name="Output 5 3 2 4" xfId="9873"/>
    <cellStyle name="Output 5 3 3" xfId="5669"/>
    <cellStyle name="Output 5 3 3 2" xfId="9876"/>
    <cellStyle name="Output 5 3 4" xfId="5670"/>
    <cellStyle name="Output 5 3 4 2" xfId="9877"/>
    <cellStyle name="Output 5 3 5" xfId="9872"/>
    <cellStyle name="Output 5 4" xfId="5671"/>
    <cellStyle name="Output 5 4 2" xfId="5672"/>
    <cellStyle name="Output 5 4 2 2" xfId="9879"/>
    <cellStyle name="Output 5 4 3" xfId="5673"/>
    <cellStyle name="Output 5 4 3 2" xfId="9880"/>
    <cellStyle name="Output 5 4 4" xfId="9878"/>
    <cellStyle name="Output 5 5" xfId="5674"/>
    <cellStyle name="Output 5 5 2" xfId="5675"/>
    <cellStyle name="Output 5 5 2 2" xfId="9882"/>
    <cellStyle name="Output 5 5 3" xfId="9881"/>
    <cellStyle name="Output 5 6" xfId="5676"/>
    <cellStyle name="Output 5 6 2" xfId="9883"/>
    <cellStyle name="Output 5 7" xfId="5677"/>
    <cellStyle name="Output 5 7 2" xfId="9884"/>
    <cellStyle name="Output 5 8" xfId="9865"/>
    <cellStyle name="Output 6" xfId="2622"/>
    <cellStyle name="Output 6 2" xfId="5678"/>
    <cellStyle name="Output 6 2 2" xfId="5679"/>
    <cellStyle name="Output 6 2 2 2" xfId="5680"/>
    <cellStyle name="Output 6 2 2 2 2" xfId="9888"/>
    <cellStyle name="Output 6 2 2 3" xfId="5681"/>
    <cellStyle name="Output 6 2 2 3 2" xfId="9889"/>
    <cellStyle name="Output 6 2 2 4" xfId="9887"/>
    <cellStyle name="Output 6 2 3" xfId="5682"/>
    <cellStyle name="Output 6 2 3 2" xfId="9890"/>
    <cellStyle name="Output 6 2 4" xfId="5683"/>
    <cellStyle name="Output 6 2 4 2" xfId="9891"/>
    <cellStyle name="Output 6 2 5" xfId="9886"/>
    <cellStyle name="Output 6 3" xfId="5684"/>
    <cellStyle name="Output 6 3 2" xfId="5685"/>
    <cellStyle name="Output 6 3 2 2" xfId="5686"/>
    <cellStyle name="Output 6 3 2 2 2" xfId="9894"/>
    <cellStyle name="Output 6 3 2 3" xfId="5687"/>
    <cellStyle name="Output 6 3 2 3 2" xfId="9895"/>
    <cellStyle name="Output 6 3 2 4" xfId="9893"/>
    <cellStyle name="Output 6 3 3" xfId="5688"/>
    <cellStyle name="Output 6 3 3 2" xfId="9896"/>
    <cellStyle name="Output 6 3 4" xfId="5689"/>
    <cellStyle name="Output 6 3 4 2" xfId="9897"/>
    <cellStyle name="Output 6 3 5" xfId="9892"/>
    <cellStyle name="Output 6 4" xfId="5690"/>
    <cellStyle name="Output 6 4 2" xfId="5691"/>
    <cellStyle name="Output 6 4 2 2" xfId="9899"/>
    <cellStyle name="Output 6 4 3" xfId="5692"/>
    <cellStyle name="Output 6 4 3 2" xfId="9900"/>
    <cellStyle name="Output 6 4 4" xfId="9898"/>
    <cellStyle name="Output 6 5" xfId="5693"/>
    <cellStyle name="Output 6 5 2" xfId="5694"/>
    <cellStyle name="Output 6 5 2 2" xfId="9902"/>
    <cellStyle name="Output 6 5 3" xfId="9901"/>
    <cellStyle name="Output 6 6" xfId="5695"/>
    <cellStyle name="Output 6 6 2" xfId="9903"/>
    <cellStyle name="Output 6 7" xfId="5696"/>
    <cellStyle name="Output 6 7 2" xfId="9904"/>
    <cellStyle name="Output 6 8" xfId="9885"/>
    <cellStyle name="Output 7" xfId="2623"/>
    <cellStyle name="Output 7 2" xfId="5697"/>
    <cellStyle name="Output 7 2 2" xfId="5698"/>
    <cellStyle name="Output 7 2 2 2" xfId="5699"/>
    <cellStyle name="Output 7 2 2 2 2" xfId="9908"/>
    <cellStyle name="Output 7 2 2 3" xfId="5700"/>
    <cellStyle name="Output 7 2 2 3 2" xfId="9909"/>
    <cellStyle name="Output 7 2 2 4" xfId="9907"/>
    <cellStyle name="Output 7 2 3" xfId="5701"/>
    <cellStyle name="Output 7 2 3 2" xfId="9910"/>
    <cellStyle name="Output 7 2 4" xfId="5702"/>
    <cellStyle name="Output 7 2 4 2" xfId="9911"/>
    <cellStyle name="Output 7 2 5" xfId="9906"/>
    <cellStyle name="Output 7 3" xfId="5703"/>
    <cellStyle name="Output 7 3 2" xfId="5704"/>
    <cellStyle name="Output 7 3 2 2" xfId="5705"/>
    <cellStyle name="Output 7 3 2 2 2" xfId="9914"/>
    <cellStyle name="Output 7 3 2 3" xfId="5706"/>
    <cellStyle name="Output 7 3 2 3 2" xfId="9915"/>
    <cellStyle name="Output 7 3 2 4" xfId="9913"/>
    <cellStyle name="Output 7 3 3" xfId="5707"/>
    <cellStyle name="Output 7 3 3 2" xfId="9916"/>
    <cellStyle name="Output 7 3 4" xfId="5708"/>
    <cellStyle name="Output 7 3 4 2" xfId="9917"/>
    <cellStyle name="Output 7 3 5" xfId="9912"/>
    <cellStyle name="Output 7 4" xfId="5709"/>
    <cellStyle name="Output 7 4 2" xfId="5710"/>
    <cellStyle name="Output 7 4 2 2" xfId="9919"/>
    <cellStyle name="Output 7 4 3" xfId="5711"/>
    <cellStyle name="Output 7 4 3 2" xfId="9920"/>
    <cellStyle name="Output 7 4 4" xfId="9918"/>
    <cellStyle name="Output 7 5" xfId="5712"/>
    <cellStyle name="Output 7 5 2" xfId="5713"/>
    <cellStyle name="Output 7 5 2 2" xfId="9922"/>
    <cellStyle name="Output 7 5 3" xfId="9921"/>
    <cellStyle name="Output 7 6" xfId="5714"/>
    <cellStyle name="Output 7 6 2" xfId="9923"/>
    <cellStyle name="Output 7 7" xfId="5715"/>
    <cellStyle name="Output 7 7 2" xfId="9924"/>
    <cellStyle name="Output 7 8" xfId="9905"/>
    <cellStyle name="Output 8" xfId="2624"/>
    <cellStyle name="Output 8 2" xfId="5716"/>
    <cellStyle name="Output 8 2 2" xfId="5717"/>
    <cellStyle name="Output 8 2 2 2" xfId="5718"/>
    <cellStyle name="Output 8 2 2 2 2" xfId="9928"/>
    <cellStyle name="Output 8 2 2 3" xfId="5719"/>
    <cellStyle name="Output 8 2 2 3 2" xfId="9929"/>
    <cellStyle name="Output 8 2 2 4" xfId="9927"/>
    <cellStyle name="Output 8 2 3" xfId="5720"/>
    <cellStyle name="Output 8 2 3 2" xfId="9930"/>
    <cellStyle name="Output 8 2 4" xfId="5721"/>
    <cellStyle name="Output 8 2 4 2" xfId="9931"/>
    <cellStyle name="Output 8 2 5" xfId="9926"/>
    <cellStyle name="Output 8 3" xfId="5722"/>
    <cellStyle name="Output 8 3 2" xfId="5723"/>
    <cellStyle name="Output 8 3 2 2" xfId="5724"/>
    <cellStyle name="Output 8 3 2 2 2" xfId="9934"/>
    <cellStyle name="Output 8 3 2 3" xfId="5725"/>
    <cellStyle name="Output 8 3 2 3 2" xfId="9935"/>
    <cellStyle name="Output 8 3 2 4" xfId="9933"/>
    <cellStyle name="Output 8 3 3" xfId="5726"/>
    <cellStyle name="Output 8 3 3 2" xfId="9936"/>
    <cellStyle name="Output 8 3 4" xfId="5727"/>
    <cellStyle name="Output 8 3 4 2" xfId="9937"/>
    <cellStyle name="Output 8 3 5" xfId="9932"/>
    <cellStyle name="Output 8 4" xfId="5728"/>
    <cellStyle name="Output 8 4 2" xfId="5729"/>
    <cellStyle name="Output 8 4 2 2" xfId="9939"/>
    <cellStyle name="Output 8 4 3" xfId="5730"/>
    <cellStyle name="Output 8 4 3 2" xfId="9940"/>
    <cellStyle name="Output 8 4 4" xfId="9938"/>
    <cellStyle name="Output 8 5" xfId="5731"/>
    <cellStyle name="Output 8 5 2" xfId="5732"/>
    <cellStyle name="Output 8 5 2 2" xfId="9942"/>
    <cellStyle name="Output 8 5 3" xfId="9941"/>
    <cellStyle name="Output 8 6" xfId="5733"/>
    <cellStyle name="Output 8 6 2" xfId="9943"/>
    <cellStyle name="Output 8 7" xfId="5734"/>
    <cellStyle name="Output 8 7 2" xfId="9944"/>
    <cellStyle name="Output 8 8" xfId="9925"/>
    <cellStyle name="Output 9" xfId="2625"/>
    <cellStyle name="Output 9 2" xfId="5735"/>
    <cellStyle name="Output 9 2 2" xfId="5736"/>
    <cellStyle name="Output 9 2 2 2" xfId="5737"/>
    <cellStyle name="Output 9 2 2 2 2" xfId="9948"/>
    <cellStyle name="Output 9 2 2 3" xfId="5738"/>
    <cellStyle name="Output 9 2 2 3 2" xfId="9949"/>
    <cellStyle name="Output 9 2 2 4" xfId="9947"/>
    <cellStyle name="Output 9 2 3" xfId="5739"/>
    <cellStyle name="Output 9 2 3 2" xfId="9950"/>
    <cellStyle name="Output 9 2 4" xfId="5740"/>
    <cellStyle name="Output 9 2 4 2" xfId="9951"/>
    <cellStyle name="Output 9 2 5" xfId="9946"/>
    <cellStyle name="Output 9 3" xfId="5741"/>
    <cellStyle name="Output 9 3 2" xfId="5742"/>
    <cellStyle name="Output 9 3 2 2" xfId="5743"/>
    <cellStyle name="Output 9 3 2 2 2" xfId="9954"/>
    <cellStyle name="Output 9 3 2 3" xfId="5744"/>
    <cellStyle name="Output 9 3 2 3 2" xfId="9955"/>
    <cellStyle name="Output 9 3 2 4" xfId="9953"/>
    <cellStyle name="Output 9 3 3" xfId="5745"/>
    <cellStyle name="Output 9 3 3 2" xfId="9956"/>
    <cellStyle name="Output 9 3 4" xfId="5746"/>
    <cellStyle name="Output 9 3 4 2" xfId="9957"/>
    <cellStyle name="Output 9 3 5" xfId="9952"/>
    <cellStyle name="Output 9 4" xfId="5747"/>
    <cellStyle name="Output 9 4 2" xfId="5748"/>
    <cellStyle name="Output 9 4 2 2" xfId="9959"/>
    <cellStyle name="Output 9 4 3" xfId="5749"/>
    <cellStyle name="Output 9 4 3 2" xfId="9960"/>
    <cellStyle name="Output 9 4 4" xfId="9958"/>
    <cellStyle name="Output 9 5" xfId="5750"/>
    <cellStyle name="Output 9 5 2" xfId="5751"/>
    <cellStyle name="Output 9 5 2 2" xfId="9962"/>
    <cellStyle name="Output 9 5 3" xfId="9961"/>
    <cellStyle name="Output 9 6" xfId="5752"/>
    <cellStyle name="Output 9 6 2" xfId="9963"/>
    <cellStyle name="Output 9 7" xfId="5753"/>
    <cellStyle name="Output 9 7 2" xfId="9964"/>
    <cellStyle name="Output 9 8" xfId="9945"/>
    <cellStyle name="pe" xfId="2626"/>
    <cellStyle name="PEG" xfId="2627"/>
    <cellStyle name="Percent" xfId="5" builtinId="5"/>
    <cellStyle name="Percent [0]" xfId="5754"/>
    <cellStyle name="Percent [00]" xfId="5755"/>
    <cellStyle name="Percent [2]" xfId="2628"/>
    <cellStyle name="Percent [2] 2" xfId="2629"/>
    <cellStyle name="Percent [2] 3" xfId="2630"/>
    <cellStyle name="Percent 10" xfId="2631"/>
    <cellStyle name="Percent 10 2" xfId="2632"/>
    <cellStyle name="Percent 11" xfId="2633"/>
    <cellStyle name="Percent 12" xfId="2634"/>
    <cellStyle name="Percent 13" xfId="2635"/>
    <cellStyle name="Percent 14" xfId="2636"/>
    <cellStyle name="Percent 15" xfId="2637"/>
    <cellStyle name="Percent 16" xfId="2638"/>
    <cellStyle name="Percent 17" xfId="2639"/>
    <cellStyle name="Percent 18" xfId="2640"/>
    <cellStyle name="Percent 19" xfId="2641"/>
    <cellStyle name="Percent 2" xfId="2642"/>
    <cellStyle name="Percent 2 10" xfId="2643"/>
    <cellStyle name="Percent 2 10 2" xfId="2644"/>
    <cellStyle name="Percent 2 10 2 2" xfId="2645"/>
    <cellStyle name="Percent 2 10 2 2 2" xfId="2646"/>
    <cellStyle name="Percent 2 10 2 2 3" xfId="2647"/>
    <cellStyle name="Percent 2 10 2 3" xfId="2648"/>
    <cellStyle name="Percent 2 10 3" xfId="2649"/>
    <cellStyle name="Percent 2 10 4" xfId="2650"/>
    <cellStyle name="Percent 2 11" xfId="2651"/>
    <cellStyle name="Percent 2 11 2" xfId="2652"/>
    <cellStyle name="Percent 2 11 2 2" xfId="2653"/>
    <cellStyle name="Percent 2 11 2 2 2" xfId="2654"/>
    <cellStyle name="Percent 2 11 2 2 3" xfId="2655"/>
    <cellStyle name="Percent 2 11 2 3" xfId="2656"/>
    <cellStyle name="Percent 2 11 3" xfId="2657"/>
    <cellStyle name="Percent 2 11 4" xfId="2658"/>
    <cellStyle name="Percent 2 12" xfId="2659"/>
    <cellStyle name="Percent 2 12 2" xfId="2660"/>
    <cellStyle name="Percent 2 12 2 2" xfId="2661"/>
    <cellStyle name="Percent 2 12 2 2 2" xfId="2662"/>
    <cellStyle name="Percent 2 12 2 2 3" xfId="2663"/>
    <cellStyle name="Percent 2 12 2 3" xfId="2664"/>
    <cellStyle name="Percent 2 12 3" xfId="2665"/>
    <cellStyle name="Percent 2 12 4" xfId="2666"/>
    <cellStyle name="Percent 2 13" xfId="2667"/>
    <cellStyle name="Percent 2 13 2" xfId="2668"/>
    <cellStyle name="Percent 2 13 2 2" xfId="2669"/>
    <cellStyle name="Percent 2 13 2 2 2" xfId="2670"/>
    <cellStyle name="Percent 2 13 2 2 3" xfId="2671"/>
    <cellStyle name="Percent 2 13 2 3" xfId="2672"/>
    <cellStyle name="Percent 2 13 3" xfId="2673"/>
    <cellStyle name="Percent 2 13 4" xfId="2674"/>
    <cellStyle name="Percent 2 14" xfId="2675"/>
    <cellStyle name="Percent 2 14 2" xfId="2676"/>
    <cellStyle name="Percent 2 14 2 2" xfId="2677"/>
    <cellStyle name="Percent 2 14 2 2 2" xfId="2678"/>
    <cellStyle name="Percent 2 14 2 2 3" xfId="2679"/>
    <cellStyle name="Percent 2 14 2 3" xfId="2680"/>
    <cellStyle name="Percent 2 14 3" xfId="2681"/>
    <cellStyle name="Percent 2 14 4" xfId="2682"/>
    <cellStyle name="Percent 2 15" xfId="2683"/>
    <cellStyle name="Percent 2 15 2" xfId="2684"/>
    <cellStyle name="Percent 2 15 2 2" xfId="2685"/>
    <cellStyle name="Percent 2 15 2 2 2" xfId="2686"/>
    <cellStyle name="Percent 2 15 2 2 3" xfId="2687"/>
    <cellStyle name="Percent 2 15 2 3" xfId="2688"/>
    <cellStyle name="Percent 2 15 3" xfId="2689"/>
    <cellStyle name="Percent 2 15 4" xfId="2690"/>
    <cellStyle name="Percent 2 16" xfId="2691"/>
    <cellStyle name="Percent 2 16 2" xfId="2692"/>
    <cellStyle name="Percent 2 16 2 2" xfId="2693"/>
    <cellStyle name="Percent 2 16 2 2 2" xfId="2694"/>
    <cellStyle name="Percent 2 16 2 2 3" xfId="2695"/>
    <cellStyle name="Percent 2 16 2 3" xfId="2696"/>
    <cellStyle name="Percent 2 16 3" xfId="2697"/>
    <cellStyle name="Percent 2 16 4" xfId="2698"/>
    <cellStyle name="Percent 2 17" xfId="2699"/>
    <cellStyle name="Percent 2 17 2" xfId="2700"/>
    <cellStyle name="Percent 2 17 2 2" xfId="2701"/>
    <cellStyle name="Percent 2 17 2 2 2" xfId="2702"/>
    <cellStyle name="Percent 2 17 2 2 3" xfId="2703"/>
    <cellStyle name="Percent 2 17 2 3" xfId="2704"/>
    <cellStyle name="Percent 2 17 3" xfId="2705"/>
    <cellStyle name="Percent 2 17 4" xfId="2706"/>
    <cellStyle name="Percent 2 18" xfId="2707"/>
    <cellStyle name="Percent 2 18 2" xfId="2708"/>
    <cellStyle name="Percent 2 18 2 2" xfId="2709"/>
    <cellStyle name="Percent 2 18 2 2 2" xfId="2710"/>
    <cellStyle name="Percent 2 18 2 2 3" xfId="2711"/>
    <cellStyle name="Percent 2 18 2 3" xfId="2712"/>
    <cellStyle name="Percent 2 18 3" xfId="2713"/>
    <cellStyle name="Percent 2 18 4" xfId="2714"/>
    <cellStyle name="Percent 2 19" xfId="2715"/>
    <cellStyle name="Percent 2 19 2" xfId="2716"/>
    <cellStyle name="Percent 2 19 2 2" xfId="2717"/>
    <cellStyle name="Percent 2 19 2 2 2" xfId="2718"/>
    <cellStyle name="Percent 2 19 2 2 3" xfId="2719"/>
    <cellStyle name="Percent 2 19 2 3" xfId="2720"/>
    <cellStyle name="Percent 2 19 3" xfId="2721"/>
    <cellStyle name="Percent 2 19 4" xfId="2722"/>
    <cellStyle name="Percent 2 2" xfId="2723"/>
    <cellStyle name="Percent 2 2 2" xfId="2724"/>
    <cellStyle name="Percent 2 2 2 2" xfId="2725"/>
    <cellStyle name="Percent 2 2 2 2 2" xfId="2726"/>
    <cellStyle name="Percent 2 2 2 2 2 2" xfId="2727"/>
    <cellStyle name="Percent 2 2 2 2 2 3" xfId="2728"/>
    <cellStyle name="Percent 2 2 2 2 3" xfId="2729"/>
    <cellStyle name="Percent 2 2 2 2 4" xfId="2730"/>
    <cellStyle name="Percent 2 2 2 3" xfId="2731"/>
    <cellStyle name="Percent 2 2 2 4" xfId="2732"/>
    <cellStyle name="Percent 2 2 2 5" xfId="2733"/>
    <cellStyle name="Percent 2 2 2 5 2" xfId="2734"/>
    <cellStyle name="Percent 2 2 2 6" xfId="2735"/>
    <cellStyle name="Percent 2 2 2 7" xfId="2736"/>
    <cellStyle name="Percent 2 2 3" xfId="2737"/>
    <cellStyle name="Percent 2 2 3 2" xfId="2738"/>
    <cellStyle name="Percent 2 2 3 2 2" xfId="2739"/>
    <cellStyle name="Percent 2 2 3 2 3" xfId="2740"/>
    <cellStyle name="Percent 2 2 3 3" xfId="2741"/>
    <cellStyle name="Percent 2 2 4" xfId="2742"/>
    <cellStyle name="Percent 2 2 4 2" xfId="2743"/>
    <cellStyle name="Percent 2 2 4 2 2" xfId="2744"/>
    <cellStyle name="Percent 2 2 4 2 3" xfId="2745"/>
    <cellStyle name="Percent 2 2 4 3" xfId="2746"/>
    <cellStyle name="Percent 2 2 5" xfId="2747"/>
    <cellStyle name="Percent 2 2 5 2" xfId="2748"/>
    <cellStyle name="Percent 2 2 5 3" xfId="2749"/>
    <cellStyle name="Percent 2 2 6" xfId="2750"/>
    <cellStyle name="Percent 2 2 7" xfId="2751"/>
    <cellStyle name="Percent 2 20" xfId="2752"/>
    <cellStyle name="Percent 2 20 2" xfId="2753"/>
    <cellStyle name="Percent 2 20 2 2" xfId="2754"/>
    <cellStyle name="Percent 2 20 2 2 2" xfId="2755"/>
    <cellStyle name="Percent 2 20 2 2 3" xfId="2756"/>
    <cellStyle name="Percent 2 20 2 3" xfId="2757"/>
    <cellStyle name="Percent 2 20 3" xfId="2758"/>
    <cellStyle name="Percent 2 20 4" xfId="2759"/>
    <cellStyle name="Percent 2 21" xfId="2760"/>
    <cellStyle name="Percent 2 21 2" xfId="2761"/>
    <cellStyle name="Percent 2 21 2 2" xfId="2762"/>
    <cellStyle name="Percent 2 21 2 2 2" xfId="2763"/>
    <cellStyle name="Percent 2 21 2 2 3" xfId="2764"/>
    <cellStyle name="Percent 2 21 2 3" xfId="2765"/>
    <cellStyle name="Percent 2 21 3" xfId="2766"/>
    <cellStyle name="Percent 2 21 4" xfId="2767"/>
    <cellStyle name="Percent 2 22" xfId="2768"/>
    <cellStyle name="Percent 2 22 2" xfId="2769"/>
    <cellStyle name="Percent 2 22 2 2" xfId="2770"/>
    <cellStyle name="Percent 2 22 2 2 2" xfId="2771"/>
    <cellStyle name="Percent 2 22 2 2 3" xfId="2772"/>
    <cellStyle name="Percent 2 22 2 3" xfId="2773"/>
    <cellStyle name="Percent 2 22 3" xfId="2774"/>
    <cellStyle name="Percent 2 22 4" xfId="2775"/>
    <cellStyle name="Percent 2 23" xfId="2776"/>
    <cellStyle name="Percent 2 23 2" xfId="2777"/>
    <cellStyle name="Percent 2 23 2 2" xfId="2778"/>
    <cellStyle name="Percent 2 23 2 2 2" xfId="2779"/>
    <cellStyle name="Percent 2 23 2 2 3" xfId="2780"/>
    <cellStyle name="Percent 2 23 2 3" xfId="2781"/>
    <cellStyle name="Percent 2 23 3" xfId="2782"/>
    <cellStyle name="Percent 2 23 4" xfId="2783"/>
    <cellStyle name="Percent 2 24" xfId="2784"/>
    <cellStyle name="Percent 2 24 2" xfId="2785"/>
    <cellStyle name="Percent 2 24 2 2" xfId="2786"/>
    <cellStyle name="Percent 2 24 2 2 2" xfId="2787"/>
    <cellStyle name="Percent 2 24 2 2 3" xfId="2788"/>
    <cellStyle name="Percent 2 24 2 3" xfId="2789"/>
    <cellStyle name="Percent 2 24 3" xfId="2790"/>
    <cellStyle name="Percent 2 24 4" xfId="2791"/>
    <cellStyle name="Percent 2 25" xfId="2792"/>
    <cellStyle name="Percent 2 25 2" xfId="2793"/>
    <cellStyle name="Percent 2 25 2 2" xfId="2794"/>
    <cellStyle name="Percent 2 25 2 2 2" xfId="2795"/>
    <cellStyle name="Percent 2 25 2 2 3" xfId="2796"/>
    <cellStyle name="Percent 2 25 2 3" xfId="2797"/>
    <cellStyle name="Percent 2 25 3" xfId="2798"/>
    <cellStyle name="Percent 2 25 4" xfId="2799"/>
    <cellStyle name="Percent 2 26" xfId="2800"/>
    <cellStyle name="Percent 2 26 2" xfId="2801"/>
    <cellStyle name="Percent 2 26 2 2" xfId="2802"/>
    <cellStyle name="Percent 2 26 2 2 2" xfId="2803"/>
    <cellStyle name="Percent 2 26 2 2 3" xfId="2804"/>
    <cellStyle name="Percent 2 26 2 3" xfId="2805"/>
    <cellStyle name="Percent 2 26 3" xfId="2806"/>
    <cellStyle name="Percent 2 26 4" xfId="2807"/>
    <cellStyle name="Percent 2 27" xfId="2808"/>
    <cellStyle name="Percent 2 27 2" xfId="2809"/>
    <cellStyle name="Percent 2 27 3" xfId="2810"/>
    <cellStyle name="Percent 2 28" xfId="2811"/>
    <cellStyle name="Percent 2 28 2" xfId="2812"/>
    <cellStyle name="Percent 2 28 3" xfId="2813"/>
    <cellStyle name="Percent 2 29" xfId="2814"/>
    <cellStyle name="Percent 2 29 2" xfId="2815"/>
    <cellStyle name="Percent 2 29 2 2" xfId="2816"/>
    <cellStyle name="Percent 2 29 2 3" xfId="2817"/>
    <cellStyle name="Percent 2 29 3" xfId="2818"/>
    <cellStyle name="Percent 2 3" xfId="2819"/>
    <cellStyle name="Percent 2 3 2" xfId="2820"/>
    <cellStyle name="Percent 2 3 2 2" xfId="2821"/>
    <cellStyle name="Percent 2 3 2 2 2" xfId="2822"/>
    <cellStyle name="Percent 2 3 2 2 3" xfId="2823"/>
    <cellStyle name="Percent 2 3 2 3" xfId="2824"/>
    <cellStyle name="Percent 2 3 3" xfId="2825"/>
    <cellStyle name="Percent 2 3 4" xfId="2826"/>
    <cellStyle name="Percent 2 30" xfId="2827"/>
    <cellStyle name="Percent 2 31" xfId="2828"/>
    <cellStyle name="Percent 2 32" xfId="2829"/>
    <cellStyle name="Percent 2 33" xfId="2830"/>
    <cellStyle name="Percent 2 34" xfId="2831"/>
    <cellStyle name="Percent 2 35" xfId="2832"/>
    <cellStyle name="Percent 2 36" xfId="2833"/>
    <cellStyle name="Percent 2 37" xfId="2834"/>
    <cellStyle name="Percent 2 38" xfId="2835"/>
    <cellStyle name="Percent 2 39" xfId="2836"/>
    <cellStyle name="Percent 2 4" xfId="2837"/>
    <cellStyle name="Percent 2 4 2" xfId="2838"/>
    <cellStyle name="Percent 2 4 2 2" xfId="2839"/>
    <cellStyle name="Percent 2 4 2 2 2" xfId="2840"/>
    <cellStyle name="Percent 2 4 2 2 3" xfId="2841"/>
    <cellStyle name="Percent 2 4 2 3" xfId="2842"/>
    <cellStyle name="Percent 2 4 3" xfId="2843"/>
    <cellStyle name="Percent 2 4 4" xfId="2844"/>
    <cellStyle name="Percent 2 40" xfId="2845"/>
    <cellStyle name="Percent 2 41" xfId="2846"/>
    <cellStyle name="Percent 2 42" xfId="2847"/>
    <cellStyle name="Percent 2 43" xfId="2848"/>
    <cellStyle name="Percent 2 44" xfId="2849"/>
    <cellStyle name="Percent 2 45" xfId="2850"/>
    <cellStyle name="Percent 2 46" xfId="2851"/>
    <cellStyle name="Percent 2 47" xfId="2852"/>
    <cellStyle name="Percent 2 48" xfId="2853"/>
    <cellStyle name="Percent 2 49" xfId="5756"/>
    <cellStyle name="Percent 2 5" xfId="2854"/>
    <cellStyle name="Percent 2 5 2" xfId="2855"/>
    <cellStyle name="Percent 2 5 2 2" xfId="2856"/>
    <cellStyle name="Percent 2 5 2 2 2" xfId="2857"/>
    <cellStyle name="Percent 2 5 2 2 3" xfId="2858"/>
    <cellStyle name="Percent 2 5 2 3" xfId="2859"/>
    <cellStyle name="Percent 2 5 3" xfId="2860"/>
    <cellStyle name="Percent 2 5 4" xfId="2861"/>
    <cellStyle name="Percent 2 50" xfId="5757"/>
    <cellStyle name="Percent 2 50 2" xfId="5758"/>
    <cellStyle name="Percent 2 6" xfId="2862"/>
    <cellStyle name="Percent 2 6 2" xfId="2863"/>
    <cellStyle name="Percent 2 6 2 2" xfId="2864"/>
    <cellStyle name="Percent 2 6 2 2 2" xfId="2865"/>
    <cellStyle name="Percent 2 6 2 2 3" xfId="2866"/>
    <cellStyle name="Percent 2 6 2 3" xfId="2867"/>
    <cellStyle name="Percent 2 6 3" xfId="2868"/>
    <cellStyle name="Percent 2 6 4" xfId="2869"/>
    <cellStyle name="Percent 2 7" xfId="2870"/>
    <cellStyle name="Percent 2 7 2" xfId="2871"/>
    <cellStyle name="Percent 2 7 2 2" xfId="2872"/>
    <cellStyle name="Percent 2 7 2 2 2" xfId="2873"/>
    <cellStyle name="Percent 2 7 2 2 3" xfId="2874"/>
    <cellStyle name="Percent 2 7 2 3" xfId="2875"/>
    <cellStyle name="Percent 2 7 3" xfId="2876"/>
    <cellStyle name="Percent 2 7 4" xfId="2877"/>
    <cellStyle name="Percent 2 8" xfId="2878"/>
    <cellStyle name="Percent 2 8 2" xfId="2879"/>
    <cellStyle name="Percent 2 8 3" xfId="2880"/>
    <cellStyle name="Percent 2 8 4" xfId="2881"/>
    <cellStyle name="Percent 2 9" xfId="2882"/>
    <cellStyle name="Percent 2 9 2" xfId="2883"/>
    <cellStyle name="Percent 2 9 2 2" xfId="2884"/>
    <cellStyle name="Percent 2 9 2 2 2" xfId="2885"/>
    <cellStyle name="Percent 2 9 2 2 3" xfId="2886"/>
    <cellStyle name="Percent 2 9 2 3" xfId="2887"/>
    <cellStyle name="Percent 2 9 3" xfId="2888"/>
    <cellStyle name="Percent 2 9 4" xfId="2889"/>
    <cellStyle name="Percent 20" xfId="2890"/>
    <cellStyle name="Percent 21" xfId="2891"/>
    <cellStyle name="Percent 22" xfId="2892"/>
    <cellStyle name="Percent 23" xfId="2893"/>
    <cellStyle name="Percent 24" xfId="2894"/>
    <cellStyle name="Percent 25" xfId="2895"/>
    <cellStyle name="Percent 26" xfId="2896"/>
    <cellStyle name="Percent 27" xfId="2897"/>
    <cellStyle name="Percent 28" xfId="2898"/>
    <cellStyle name="Percent 29" xfId="2899"/>
    <cellStyle name="Percent 29 2" xfId="5759"/>
    <cellStyle name="Percent 3" xfId="2900"/>
    <cellStyle name="Percent 3 10" xfId="2901"/>
    <cellStyle name="Percent 3 11" xfId="2902"/>
    <cellStyle name="Percent 3 12" xfId="2903"/>
    <cellStyle name="Percent 3 13" xfId="2904"/>
    <cellStyle name="Percent 3 14" xfId="2905"/>
    <cellStyle name="Percent 3 15" xfId="2906"/>
    <cellStyle name="Percent 3 16" xfId="2907"/>
    <cellStyle name="Percent 3 17" xfId="2908"/>
    <cellStyle name="Percent 3 18" xfId="2909"/>
    <cellStyle name="Percent 3 19" xfId="2910"/>
    <cellStyle name="Percent 3 2" xfId="2911"/>
    <cellStyle name="Percent 3 2 2" xfId="2912"/>
    <cellStyle name="Percent 3 2 3" xfId="2913"/>
    <cellStyle name="Percent 3 2 4" xfId="2914"/>
    <cellStyle name="Percent 3 2 5" xfId="2915"/>
    <cellStyle name="Percent 3 2 6" xfId="2916"/>
    <cellStyle name="Percent 3 2 7" xfId="2917"/>
    <cellStyle name="Percent 3 20" xfId="2918"/>
    <cellStyle name="Percent 3 21" xfId="2919"/>
    <cellStyle name="Percent 3 22" xfId="2920"/>
    <cellStyle name="Percent 3 23" xfId="2921"/>
    <cellStyle name="Percent 3 24" xfId="2922"/>
    <cellStyle name="Percent 3 25" xfId="2923"/>
    <cellStyle name="Percent 3 26" xfId="2924"/>
    <cellStyle name="Percent 3 27" xfId="2925"/>
    <cellStyle name="Percent 3 27 2" xfId="2926"/>
    <cellStyle name="Percent 3 27 3" xfId="2927"/>
    <cellStyle name="Percent 3 28" xfId="2928"/>
    <cellStyle name="Percent 3 29" xfId="2929"/>
    <cellStyle name="Percent 3 3" xfId="2930"/>
    <cellStyle name="Percent 3 30" xfId="2931"/>
    <cellStyle name="Percent 3 31" xfId="2932"/>
    <cellStyle name="Percent 3 32" xfId="2933"/>
    <cellStyle name="Percent 3 33" xfId="2934"/>
    <cellStyle name="Percent 3 34" xfId="2935"/>
    <cellStyle name="Percent 3 35" xfId="2936"/>
    <cellStyle name="Percent 3 36" xfId="2937"/>
    <cellStyle name="Percent 3 37" xfId="2938"/>
    <cellStyle name="Percent 3 38" xfId="2939"/>
    <cellStyle name="Percent 3 39" xfId="2940"/>
    <cellStyle name="Percent 3 4" xfId="2941"/>
    <cellStyle name="Percent 3 40" xfId="2942"/>
    <cellStyle name="Percent 3 41" xfId="2943"/>
    <cellStyle name="Percent 3 42" xfId="2944"/>
    <cellStyle name="Percent 3 43" xfId="2945"/>
    <cellStyle name="Percent 3 44" xfId="2946"/>
    <cellStyle name="Percent 3 45" xfId="2947"/>
    <cellStyle name="Percent 3 46" xfId="2948"/>
    <cellStyle name="Percent 3 47" xfId="2949"/>
    <cellStyle name="Percent 3 48" xfId="2950"/>
    <cellStyle name="Percent 3 49" xfId="2951"/>
    <cellStyle name="Percent 3 5" xfId="2952"/>
    <cellStyle name="Percent 3 50" xfId="2953"/>
    <cellStyle name="Percent 3 51" xfId="2954"/>
    <cellStyle name="Percent 3 52" xfId="2955"/>
    <cellStyle name="Percent 3 53" xfId="2956"/>
    <cellStyle name="Percent 3 54" xfId="2957"/>
    <cellStyle name="Percent 3 55" xfId="2958"/>
    <cellStyle name="Percent 3 56" xfId="2959"/>
    <cellStyle name="Percent 3 57" xfId="2960"/>
    <cellStyle name="Percent 3 58" xfId="2961"/>
    <cellStyle name="Percent 3 59" xfId="2962"/>
    <cellStyle name="Percent 3 6" xfId="2963"/>
    <cellStyle name="Percent 3 60" xfId="2964"/>
    <cellStyle name="Percent 3 61" xfId="2965"/>
    <cellStyle name="Percent 3 62" xfId="2966"/>
    <cellStyle name="Percent 3 63" xfId="2967"/>
    <cellStyle name="Percent 3 64" xfId="2968"/>
    <cellStyle name="Percent 3 65" xfId="2969"/>
    <cellStyle name="Percent 3 66" xfId="2970"/>
    <cellStyle name="Percent 3 67" xfId="2971"/>
    <cellStyle name="Percent 3 68" xfId="2972"/>
    <cellStyle name="Percent 3 69" xfId="2973"/>
    <cellStyle name="Percent 3 7" xfId="2974"/>
    <cellStyle name="Percent 3 70" xfId="2975"/>
    <cellStyle name="Percent 3 71" xfId="2976"/>
    <cellStyle name="Percent 3 72" xfId="2977"/>
    <cellStyle name="Percent 3 73" xfId="2978"/>
    <cellStyle name="Percent 3 74" xfId="5760"/>
    <cellStyle name="Percent 3 74 2" xfId="5761"/>
    <cellStyle name="Percent 3 8" xfId="2979"/>
    <cellStyle name="Percent 3 9" xfId="2980"/>
    <cellStyle name="Percent 30" xfId="2981"/>
    <cellStyle name="Percent 30 2" xfId="5762"/>
    <cellStyle name="Percent 31" xfId="2982"/>
    <cellStyle name="Percent 31 2" xfId="2983"/>
    <cellStyle name="Percent 31 2 2" xfId="5763"/>
    <cellStyle name="Percent 31 2 3" xfId="5764"/>
    <cellStyle name="Percent 31 3" xfId="5765"/>
    <cellStyle name="Percent 31 4" xfId="5766"/>
    <cellStyle name="Percent 32" xfId="5767"/>
    <cellStyle name="Percent 32 2" xfId="5768"/>
    <cellStyle name="Percent 33" xfId="5769"/>
    <cellStyle name="Percent 33 2" xfId="5770"/>
    <cellStyle name="Percent 34" xfId="2984"/>
    <cellStyle name="Percent 34 2" xfId="2985"/>
    <cellStyle name="Percent 34 3" xfId="2986"/>
    <cellStyle name="Percent 35" xfId="2987"/>
    <cellStyle name="Percent 35 2" xfId="2988"/>
    <cellStyle name="Percent 35 2 2" xfId="2989"/>
    <cellStyle name="Percent 35 2 3" xfId="2990"/>
    <cellStyle name="Percent 35 3" xfId="2991"/>
    <cellStyle name="Percent 35 4" xfId="2992"/>
    <cellStyle name="Percent 36" xfId="5771"/>
    <cellStyle name="Percent 36 2" xfId="5772"/>
    <cellStyle name="Percent 37" xfId="5773"/>
    <cellStyle name="Percent 37 2" xfId="5774"/>
    <cellStyle name="Percent 38" xfId="5775"/>
    <cellStyle name="Percent 38 2" xfId="5776"/>
    <cellStyle name="Percent 39" xfId="5777"/>
    <cellStyle name="Percent 4" xfId="2993"/>
    <cellStyle name="Percent 4 2" xfId="2994"/>
    <cellStyle name="Percent 4 3" xfId="2995"/>
    <cellStyle name="Percent 40" xfId="5778"/>
    <cellStyle name="Percent 41" xfId="5779"/>
    <cellStyle name="Percent 42" xfId="5780"/>
    <cellStyle name="Percent 45" xfId="5781"/>
    <cellStyle name="Percent 5" xfId="2996"/>
    <cellStyle name="Percent 52" xfId="2997"/>
    <cellStyle name="Percent 52 2" xfId="2998"/>
    <cellStyle name="Percent 52 3" xfId="2999"/>
    <cellStyle name="Percent 6" xfId="3000"/>
    <cellStyle name="Percent 6 2" xfId="3001"/>
    <cellStyle name="Percent 7" xfId="3002"/>
    <cellStyle name="Percent 8" xfId="3003"/>
    <cellStyle name="Percent 9" xfId="3004"/>
    <cellStyle name="PrePop Currency (0)" xfId="5782"/>
    <cellStyle name="PrePop Currency (2)" xfId="5783"/>
    <cellStyle name="PrePop Units (0)" xfId="5784"/>
    <cellStyle name="PrePop Units (1)" xfId="5785"/>
    <cellStyle name="PrePop Units (2)" xfId="5786"/>
    <cellStyle name="price" xfId="3005"/>
    <cellStyle name="PSChar" xfId="3006"/>
    <cellStyle name="PSDate" xfId="5787"/>
    <cellStyle name="PSHeading" xfId="3007"/>
    <cellStyle name="PSHeading 2" xfId="5788"/>
    <cellStyle name="PSHeading 2 2" xfId="5789"/>
    <cellStyle name="PSHeading 3" xfId="5790"/>
    <cellStyle name="PSSpacer" xfId="5791"/>
    <cellStyle name="q" xfId="3008"/>
    <cellStyle name="q_Sheet1" xfId="3009"/>
    <cellStyle name="QEPS-h" xfId="3010"/>
    <cellStyle name="QEPS-H1" xfId="3011"/>
    <cellStyle name="qRange" xfId="3012"/>
    <cellStyle name="range" xfId="3013"/>
    <cellStyle name="RevList" xfId="3014"/>
    <cellStyle name="SAPBEXaggData" xfId="3015"/>
    <cellStyle name="SAPBEXaggData 2" xfId="5792"/>
    <cellStyle name="SAPBEXaggData 2 2" xfId="5793"/>
    <cellStyle name="SAPBEXaggData 2 2 2" xfId="5794"/>
    <cellStyle name="SAPBEXaggData 2 2 2 2" xfId="9981"/>
    <cellStyle name="SAPBEXaggData 2 2 3" xfId="5795"/>
    <cellStyle name="SAPBEXaggData 2 2 3 2" xfId="9982"/>
    <cellStyle name="SAPBEXaggData 2 2 4" xfId="9980"/>
    <cellStyle name="SAPBEXaggData 2 3" xfId="5796"/>
    <cellStyle name="SAPBEXaggData 2 3 2" xfId="5797"/>
    <cellStyle name="SAPBEXaggData 2 3 2 2" xfId="9984"/>
    <cellStyle name="SAPBEXaggData 2 3 3" xfId="9983"/>
    <cellStyle name="SAPBEXaggData 2 4" xfId="5798"/>
    <cellStyle name="SAPBEXaggData 2 4 2" xfId="9985"/>
    <cellStyle name="SAPBEXaggData 2 5" xfId="5799"/>
    <cellStyle name="SAPBEXaggData 2 5 2" xfId="9986"/>
    <cellStyle name="SAPBEXaggData 2 6" xfId="9979"/>
    <cellStyle name="SAPBEXaggData 3" xfId="5800"/>
    <cellStyle name="SAPBEXaggData 3 2" xfId="5801"/>
    <cellStyle name="SAPBEXaggData 3 2 2" xfId="5802"/>
    <cellStyle name="SAPBEXaggData 3 2 2 2" xfId="9989"/>
    <cellStyle name="SAPBEXaggData 3 2 3" xfId="5803"/>
    <cellStyle name="SAPBEXaggData 3 2 3 2" xfId="9990"/>
    <cellStyle name="SAPBEXaggData 3 2 4" xfId="9988"/>
    <cellStyle name="SAPBEXaggData 3 3" xfId="5804"/>
    <cellStyle name="SAPBEXaggData 3 3 2" xfId="5805"/>
    <cellStyle name="SAPBEXaggData 3 3 2 2" xfId="9992"/>
    <cellStyle name="SAPBEXaggData 3 3 3" xfId="9991"/>
    <cellStyle name="SAPBEXaggData 3 4" xfId="5806"/>
    <cellStyle name="SAPBEXaggData 3 4 2" xfId="9993"/>
    <cellStyle name="SAPBEXaggData 3 5" xfId="5807"/>
    <cellStyle name="SAPBEXaggData 3 5 2" xfId="9994"/>
    <cellStyle name="SAPBEXaggData 3 6" xfId="9987"/>
    <cellStyle name="SAPBEXaggData 4" xfId="5808"/>
    <cellStyle name="SAPBEXaggData 4 2" xfId="5809"/>
    <cellStyle name="SAPBEXaggData 4 2 2" xfId="5810"/>
    <cellStyle name="SAPBEXaggData 4 2 2 2" xfId="9997"/>
    <cellStyle name="SAPBEXaggData 4 2 3" xfId="9996"/>
    <cellStyle name="SAPBEXaggData 4 3" xfId="5811"/>
    <cellStyle name="SAPBEXaggData 4 3 2" xfId="9998"/>
    <cellStyle name="SAPBEXaggData 4 4" xfId="9995"/>
    <cellStyle name="SAPBEXaggData 5" xfId="5812"/>
    <cellStyle name="SAPBEXaggData 5 2" xfId="5813"/>
    <cellStyle name="SAPBEXaggData 5 2 2" xfId="10000"/>
    <cellStyle name="SAPBEXaggData 5 3" xfId="9999"/>
    <cellStyle name="SAPBEXaggData 6" xfId="5814"/>
    <cellStyle name="SAPBEXaggData 6 2" xfId="10001"/>
    <cellStyle name="SAPBEXaggData 7" xfId="5815"/>
    <cellStyle name="SAPBEXaggData 7 2" xfId="10002"/>
    <cellStyle name="SAPBEXaggData 8" xfId="5816"/>
    <cellStyle name="SAPBEXaggData 8 2" xfId="10003"/>
    <cellStyle name="SAPBEXaggData 9" xfId="9978"/>
    <cellStyle name="SAPBEXaggDataEmph" xfId="3016"/>
    <cellStyle name="SAPBEXaggDataEmph 2" xfId="5817"/>
    <cellStyle name="SAPBEXaggDataEmph 2 2" xfId="5818"/>
    <cellStyle name="SAPBEXaggDataEmph 2 2 2" xfId="5819"/>
    <cellStyle name="SAPBEXaggDataEmph 2 2 2 2" xfId="10007"/>
    <cellStyle name="SAPBEXaggDataEmph 2 2 3" xfId="5820"/>
    <cellStyle name="SAPBEXaggDataEmph 2 2 3 2" xfId="10008"/>
    <cellStyle name="SAPBEXaggDataEmph 2 2 4" xfId="10006"/>
    <cellStyle name="SAPBEXaggDataEmph 2 3" xfId="5821"/>
    <cellStyle name="SAPBEXaggDataEmph 2 3 2" xfId="5822"/>
    <cellStyle name="SAPBEXaggDataEmph 2 3 2 2" xfId="10010"/>
    <cellStyle name="SAPBEXaggDataEmph 2 3 3" xfId="10009"/>
    <cellStyle name="SAPBEXaggDataEmph 2 4" xfId="5823"/>
    <cellStyle name="SAPBEXaggDataEmph 2 4 2" xfId="10011"/>
    <cellStyle name="SAPBEXaggDataEmph 2 5" xfId="5824"/>
    <cellStyle name="SAPBEXaggDataEmph 2 5 2" xfId="10012"/>
    <cellStyle name="SAPBEXaggDataEmph 2 6" xfId="10005"/>
    <cellStyle name="SAPBEXaggDataEmph 3" xfId="5825"/>
    <cellStyle name="SAPBEXaggDataEmph 3 2" xfId="5826"/>
    <cellStyle name="SAPBEXaggDataEmph 3 2 2" xfId="5827"/>
    <cellStyle name="SAPBEXaggDataEmph 3 2 2 2" xfId="10015"/>
    <cellStyle name="SAPBEXaggDataEmph 3 2 3" xfId="5828"/>
    <cellStyle name="SAPBEXaggDataEmph 3 2 3 2" xfId="10016"/>
    <cellStyle name="SAPBEXaggDataEmph 3 2 4" xfId="10014"/>
    <cellStyle name="SAPBEXaggDataEmph 3 3" xfId="5829"/>
    <cellStyle name="SAPBEXaggDataEmph 3 3 2" xfId="5830"/>
    <cellStyle name="SAPBEXaggDataEmph 3 3 2 2" xfId="10018"/>
    <cellStyle name="SAPBEXaggDataEmph 3 3 3" xfId="10017"/>
    <cellStyle name="SAPBEXaggDataEmph 3 4" xfId="5831"/>
    <cellStyle name="SAPBEXaggDataEmph 3 4 2" xfId="10019"/>
    <cellStyle name="SAPBEXaggDataEmph 3 5" xfId="5832"/>
    <cellStyle name="SAPBEXaggDataEmph 3 5 2" xfId="10020"/>
    <cellStyle name="SAPBEXaggDataEmph 3 6" xfId="10013"/>
    <cellStyle name="SAPBEXaggDataEmph 4" xfId="5833"/>
    <cellStyle name="SAPBEXaggDataEmph 4 2" xfId="5834"/>
    <cellStyle name="SAPBEXaggDataEmph 4 2 2" xfId="5835"/>
    <cellStyle name="SAPBEXaggDataEmph 4 2 2 2" xfId="10023"/>
    <cellStyle name="SAPBEXaggDataEmph 4 2 3" xfId="10022"/>
    <cellStyle name="SAPBEXaggDataEmph 4 3" xfId="5836"/>
    <cellStyle name="SAPBEXaggDataEmph 4 3 2" xfId="10024"/>
    <cellStyle name="SAPBEXaggDataEmph 4 4" xfId="10021"/>
    <cellStyle name="SAPBEXaggDataEmph 5" xfId="5837"/>
    <cellStyle name="SAPBEXaggDataEmph 5 2" xfId="5838"/>
    <cellStyle name="SAPBEXaggDataEmph 5 2 2" xfId="10026"/>
    <cellStyle name="SAPBEXaggDataEmph 5 3" xfId="10025"/>
    <cellStyle name="SAPBEXaggDataEmph 6" xfId="5839"/>
    <cellStyle name="SAPBEXaggDataEmph 6 2" xfId="10027"/>
    <cellStyle name="SAPBEXaggDataEmph 7" xfId="5840"/>
    <cellStyle name="SAPBEXaggDataEmph 7 2" xfId="10028"/>
    <cellStyle name="SAPBEXaggDataEmph 8" xfId="5841"/>
    <cellStyle name="SAPBEXaggDataEmph 8 2" xfId="10029"/>
    <cellStyle name="SAPBEXaggDataEmph 9" xfId="10004"/>
    <cellStyle name="SAPBEXaggItem" xfId="3017"/>
    <cellStyle name="SAPBEXaggItem 2" xfId="5842"/>
    <cellStyle name="SAPBEXaggItem 2 2" xfId="5843"/>
    <cellStyle name="SAPBEXaggItem 2 2 2" xfId="5844"/>
    <cellStyle name="SAPBEXaggItem 2 2 2 2" xfId="10033"/>
    <cellStyle name="SAPBEXaggItem 2 2 3" xfId="5845"/>
    <cellStyle name="SAPBEXaggItem 2 2 3 2" xfId="10034"/>
    <cellStyle name="SAPBEXaggItem 2 2 4" xfId="10032"/>
    <cellStyle name="SAPBEXaggItem 2 3" xfId="5846"/>
    <cellStyle name="SAPBEXaggItem 2 3 2" xfId="5847"/>
    <cellStyle name="SAPBEXaggItem 2 3 2 2" xfId="10036"/>
    <cellStyle name="SAPBEXaggItem 2 3 3" xfId="10035"/>
    <cellStyle name="SAPBEXaggItem 2 4" xfId="5848"/>
    <cellStyle name="SAPBEXaggItem 2 4 2" xfId="10037"/>
    <cellStyle name="SAPBEXaggItem 2 5" xfId="5849"/>
    <cellStyle name="SAPBEXaggItem 2 5 2" xfId="10038"/>
    <cellStyle name="SAPBEXaggItem 2 6" xfId="10031"/>
    <cellStyle name="SAPBEXaggItem 3" xfId="5850"/>
    <cellStyle name="SAPBEXaggItem 3 2" xfId="5851"/>
    <cellStyle name="SAPBEXaggItem 3 2 2" xfId="5852"/>
    <cellStyle name="SAPBEXaggItem 3 2 2 2" xfId="10041"/>
    <cellStyle name="SAPBEXaggItem 3 2 3" xfId="5853"/>
    <cellStyle name="SAPBEXaggItem 3 2 3 2" xfId="10042"/>
    <cellStyle name="SAPBEXaggItem 3 2 4" xfId="10040"/>
    <cellStyle name="SAPBEXaggItem 3 3" xfId="5854"/>
    <cellStyle name="SAPBEXaggItem 3 3 2" xfId="5855"/>
    <cellStyle name="SAPBEXaggItem 3 3 2 2" xfId="10044"/>
    <cellStyle name="SAPBEXaggItem 3 3 3" xfId="10043"/>
    <cellStyle name="SAPBEXaggItem 3 4" xfId="5856"/>
    <cellStyle name="SAPBEXaggItem 3 4 2" xfId="10045"/>
    <cellStyle name="SAPBEXaggItem 3 5" xfId="5857"/>
    <cellStyle name="SAPBEXaggItem 3 5 2" xfId="10046"/>
    <cellStyle name="SAPBEXaggItem 3 6" xfId="10039"/>
    <cellStyle name="SAPBEXaggItem 4" xfId="5858"/>
    <cellStyle name="SAPBEXaggItem 4 2" xfId="5859"/>
    <cellStyle name="SAPBEXaggItem 4 2 2" xfId="5860"/>
    <cellStyle name="SAPBEXaggItem 4 2 2 2" xfId="10049"/>
    <cellStyle name="SAPBEXaggItem 4 2 3" xfId="10048"/>
    <cellStyle name="SAPBEXaggItem 4 3" xfId="5861"/>
    <cellStyle name="SAPBEXaggItem 4 3 2" xfId="10050"/>
    <cellStyle name="SAPBEXaggItem 4 4" xfId="10047"/>
    <cellStyle name="SAPBEXaggItem 5" xfId="5862"/>
    <cellStyle name="SAPBEXaggItem 5 2" xfId="5863"/>
    <cellStyle name="SAPBEXaggItem 5 2 2" xfId="10052"/>
    <cellStyle name="SAPBEXaggItem 5 3" xfId="10051"/>
    <cellStyle name="SAPBEXaggItem 6" xfId="5864"/>
    <cellStyle name="SAPBEXaggItem 6 2" xfId="10053"/>
    <cellStyle name="SAPBEXaggItem 7" xfId="5865"/>
    <cellStyle name="SAPBEXaggItem 7 2" xfId="10054"/>
    <cellStyle name="SAPBEXaggItem 8" xfId="5866"/>
    <cellStyle name="SAPBEXaggItem 8 2" xfId="10055"/>
    <cellStyle name="SAPBEXaggItem 9" xfId="10030"/>
    <cellStyle name="SAPBEXaggItemX" xfId="3018"/>
    <cellStyle name="SAPBEXaggItemX 2" xfId="5867"/>
    <cellStyle name="SAPBEXaggItemX 2 2" xfId="5868"/>
    <cellStyle name="SAPBEXaggItemX 2 2 2" xfId="5869"/>
    <cellStyle name="SAPBEXaggItemX 2 2 2 2" xfId="10059"/>
    <cellStyle name="SAPBEXaggItemX 2 2 3" xfId="5870"/>
    <cellStyle name="SAPBEXaggItemX 2 2 3 2" xfId="10060"/>
    <cellStyle name="SAPBEXaggItemX 2 2 4" xfId="10058"/>
    <cellStyle name="SAPBEXaggItemX 2 3" xfId="5871"/>
    <cellStyle name="SAPBEXaggItemX 2 3 2" xfId="5872"/>
    <cellStyle name="SAPBEXaggItemX 2 3 2 2" xfId="10062"/>
    <cellStyle name="SAPBEXaggItemX 2 3 3" xfId="10061"/>
    <cellStyle name="SAPBEXaggItemX 2 4" xfId="5873"/>
    <cellStyle name="SAPBEXaggItemX 2 4 2" xfId="10063"/>
    <cellStyle name="SAPBEXaggItemX 2 5" xfId="5874"/>
    <cellStyle name="SAPBEXaggItemX 2 5 2" xfId="10064"/>
    <cellStyle name="SAPBEXaggItemX 2 6" xfId="10057"/>
    <cellStyle name="SAPBEXaggItemX 3" xfId="5875"/>
    <cellStyle name="SAPBEXaggItemX 3 2" xfId="5876"/>
    <cellStyle name="SAPBEXaggItemX 3 2 2" xfId="5877"/>
    <cellStyle name="SAPBEXaggItemX 3 2 2 2" xfId="10067"/>
    <cellStyle name="SAPBEXaggItemX 3 2 3" xfId="5878"/>
    <cellStyle name="SAPBEXaggItemX 3 2 3 2" xfId="10068"/>
    <cellStyle name="SAPBEXaggItemX 3 2 4" xfId="10066"/>
    <cellStyle name="SAPBEXaggItemX 3 3" xfId="5879"/>
    <cellStyle name="SAPBEXaggItemX 3 3 2" xfId="5880"/>
    <cellStyle name="SAPBEXaggItemX 3 3 2 2" xfId="10070"/>
    <cellStyle name="SAPBEXaggItemX 3 3 3" xfId="10069"/>
    <cellStyle name="SAPBEXaggItemX 3 4" xfId="5881"/>
    <cellStyle name="SAPBEXaggItemX 3 4 2" xfId="10071"/>
    <cellStyle name="SAPBEXaggItemX 3 5" xfId="5882"/>
    <cellStyle name="SAPBEXaggItemX 3 5 2" xfId="10072"/>
    <cellStyle name="SAPBEXaggItemX 3 6" xfId="10065"/>
    <cellStyle name="SAPBEXaggItemX 4" xfId="5883"/>
    <cellStyle name="SAPBEXaggItemX 4 2" xfId="5884"/>
    <cellStyle name="SAPBEXaggItemX 4 2 2" xfId="10074"/>
    <cellStyle name="SAPBEXaggItemX 4 3" xfId="5885"/>
    <cellStyle name="SAPBEXaggItemX 4 3 2" xfId="10075"/>
    <cellStyle name="SAPBEXaggItemX 4 4" xfId="10073"/>
    <cellStyle name="SAPBEXaggItemX 5" xfId="5886"/>
    <cellStyle name="SAPBEXaggItemX 5 2" xfId="10076"/>
    <cellStyle name="SAPBEXaggItemX 6" xfId="5887"/>
    <cellStyle name="SAPBEXaggItemX 6 2" xfId="10077"/>
    <cellStyle name="SAPBEXaggItemX 7" xfId="5888"/>
    <cellStyle name="SAPBEXaggItemX 7 2" xfId="10078"/>
    <cellStyle name="SAPBEXaggItemX 8" xfId="10056"/>
    <cellStyle name="SAPBEXchaText" xfId="3019"/>
    <cellStyle name="SAPBEXchaText 2" xfId="5889"/>
    <cellStyle name="SAPBEXchaText 3" xfId="5890"/>
    <cellStyle name="SAPBEXexcBad7" xfId="3020"/>
    <cellStyle name="SAPBEXexcBad7 2" xfId="5891"/>
    <cellStyle name="SAPBEXexcBad7 2 2" xfId="5892"/>
    <cellStyle name="SAPBEXexcBad7 2 2 2" xfId="5893"/>
    <cellStyle name="SAPBEXexcBad7 2 2 2 2" xfId="10082"/>
    <cellStyle name="SAPBEXexcBad7 2 2 3" xfId="5894"/>
    <cellStyle name="SAPBEXexcBad7 2 2 3 2" xfId="10083"/>
    <cellStyle name="SAPBEXexcBad7 2 2 4" xfId="10081"/>
    <cellStyle name="SAPBEXexcBad7 2 3" xfId="5895"/>
    <cellStyle name="SAPBEXexcBad7 2 3 2" xfId="5896"/>
    <cellStyle name="SAPBEXexcBad7 2 3 2 2" xfId="10085"/>
    <cellStyle name="SAPBEXexcBad7 2 3 3" xfId="10084"/>
    <cellStyle name="SAPBEXexcBad7 2 4" xfId="5897"/>
    <cellStyle name="SAPBEXexcBad7 2 4 2" xfId="10086"/>
    <cellStyle name="SAPBEXexcBad7 2 5" xfId="5898"/>
    <cellStyle name="SAPBEXexcBad7 2 5 2" xfId="10087"/>
    <cellStyle name="SAPBEXexcBad7 2 6" xfId="10080"/>
    <cellStyle name="SAPBEXexcBad7 3" xfId="5899"/>
    <cellStyle name="SAPBEXexcBad7 3 2" xfId="5900"/>
    <cellStyle name="SAPBEXexcBad7 3 2 2" xfId="5901"/>
    <cellStyle name="SAPBEXexcBad7 3 2 2 2" xfId="10090"/>
    <cellStyle name="SAPBEXexcBad7 3 2 3" xfId="5902"/>
    <cellStyle name="SAPBEXexcBad7 3 2 3 2" xfId="10091"/>
    <cellStyle name="SAPBEXexcBad7 3 2 4" xfId="10089"/>
    <cellStyle name="SAPBEXexcBad7 3 3" xfId="5903"/>
    <cellStyle name="SAPBEXexcBad7 3 3 2" xfId="5904"/>
    <cellStyle name="SAPBEXexcBad7 3 3 2 2" xfId="10093"/>
    <cellStyle name="SAPBEXexcBad7 3 3 3" xfId="10092"/>
    <cellStyle name="SAPBEXexcBad7 3 4" xfId="5905"/>
    <cellStyle name="SAPBEXexcBad7 3 4 2" xfId="10094"/>
    <cellStyle name="SAPBEXexcBad7 3 5" xfId="5906"/>
    <cellStyle name="SAPBEXexcBad7 3 5 2" xfId="10095"/>
    <cellStyle name="SAPBEXexcBad7 3 6" xfId="10088"/>
    <cellStyle name="SAPBEXexcBad7 4" xfId="5907"/>
    <cellStyle name="SAPBEXexcBad7 4 2" xfId="5908"/>
    <cellStyle name="SAPBEXexcBad7 4 2 2" xfId="5909"/>
    <cellStyle name="SAPBEXexcBad7 4 2 2 2" xfId="10098"/>
    <cellStyle name="SAPBEXexcBad7 4 2 3" xfId="10097"/>
    <cellStyle name="SAPBEXexcBad7 4 3" xfId="5910"/>
    <cellStyle name="SAPBEXexcBad7 4 3 2" xfId="10099"/>
    <cellStyle name="SAPBEXexcBad7 4 4" xfId="10096"/>
    <cellStyle name="SAPBEXexcBad7 5" xfId="5911"/>
    <cellStyle name="SAPBEXexcBad7 5 2" xfId="5912"/>
    <cellStyle name="SAPBEXexcBad7 5 2 2" xfId="10101"/>
    <cellStyle name="SAPBEXexcBad7 5 3" xfId="10100"/>
    <cellStyle name="SAPBEXexcBad7 6" xfId="5913"/>
    <cellStyle name="SAPBEXexcBad7 6 2" xfId="10102"/>
    <cellStyle name="SAPBEXexcBad7 7" xfId="5914"/>
    <cellStyle name="SAPBEXexcBad7 7 2" xfId="10103"/>
    <cellStyle name="SAPBEXexcBad7 8" xfId="5915"/>
    <cellStyle name="SAPBEXexcBad7 8 2" xfId="10104"/>
    <cellStyle name="SAPBEXexcBad7 9" xfId="10079"/>
    <cellStyle name="SAPBEXexcBad8" xfId="3021"/>
    <cellStyle name="SAPBEXexcBad8 2" xfId="5916"/>
    <cellStyle name="SAPBEXexcBad8 2 2" xfId="5917"/>
    <cellStyle name="SAPBEXexcBad8 2 2 2" xfId="5918"/>
    <cellStyle name="SAPBEXexcBad8 2 2 2 2" xfId="10108"/>
    <cellStyle name="SAPBEXexcBad8 2 2 3" xfId="5919"/>
    <cellStyle name="SAPBEXexcBad8 2 2 3 2" xfId="10109"/>
    <cellStyle name="SAPBEXexcBad8 2 2 4" xfId="10107"/>
    <cellStyle name="SAPBEXexcBad8 2 3" xfId="5920"/>
    <cellStyle name="SAPBEXexcBad8 2 3 2" xfId="5921"/>
    <cellStyle name="SAPBEXexcBad8 2 3 2 2" xfId="10111"/>
    <cellStyle name="SAPBEXexcBad8 2 3 3" xfId="10110"/>
    <cellStyle name="SAPBEXexcBad8 2 4" xfId="5922"/>
    <cellStyle name="SAPBEXexcBad8 2 4 2" xfId="10112"/>
    <cellStyle name="SAPBEXexcBad8 2 5" xfId="5923"/>
    <cellStyle name="SAPBEXexcBad8 2 5 2" xfId="10113"/>
    <cellStyle name="SAPBEXexcBad8 2 6" xfId="10106"/>
    <cellStyle name="SAPBEXexcBad8 3" xfId="5924"/>
    <cellStyle name="SAPBEXexcBad8 3 2" xfId="5925"/>
    <cellStyle name="SAPBEXexcBad8 3 2 2" xfId="5926"/>
    <cellStyle name="SAPBEXexcBad8 3 2 2 2" xfId="10116"/>
    <cellStyle name="SAPBEXexcBad8 3 2 3" xfId="5927"/>
    <cellStyle name="SAPBEXexcBad8 3 2 3 2" xfId="10117"/>
    <cellStyle name="SAPBEXexcBad8 3 2 4" xfId="10115"/>
    <cellStyle name="SAPBEXexcBad8 3 3" xfId="5928"/>
    <cellStyle name="SAPBEXexcBad8 3 3 2" xfId="5929"/>
    <cellStyle name="SAPBEXexcBad8 3 3 2 2" xfId="10119"/>
    <cellStyle name="SAPBEXexcBad8 3 3 3" xfId="10118"/>
    <cellStyle name="SAPBEXexcBad8 3 4" xfId="5930"/>
    <cellStyle name="SAPBEXexcBad8 3 4 2" xfId="10120"/>
    <cellStyle name="SAPBEXexcBad8 3 5" xfId="5931"/>
    <cellStyle name="SAPBEXexcBad8 3 5 2" xfId="10121"/>
    <cellStyle name="SAPBEXexcBad8 3 6" xfId="10114"/>
    <cellStyle name="SAPBEXexcBad8 4" xfId="5932"/>
    <cellStyle name="SAPBEXexcBad8 4 2" xfId="5933"/>
    <cellStyle name="SAPBEXexcBad8 4 2 2" xfId="5934"/>
    <cellStyle name="SAPBEXexcBad8 4 2 2 2" xfId="10124"/>
    <cellStyle name="SAPBEXexcBad8 4 2 3" xfId="10123"/>
    <cellStyle name="SAPBEXexcBad8 4 3" xfId="5935"/>
    <cellStyle name="SAPBEXexcBad8 4 3 2" xfId="10125"/>
    <cellStyle name="SAPBEXexcBad8 4 4" xfId="10122"/>
    <cellStyle name="SAPBEXexcBad8 5" xfId="5936"/>
    <cellStyle name="SAPBEXexcBad8 5 2" xfId="5937"/>
    <cellStyle name="SAPBEXexcBad8 5 2 2" xfId="10127"/>
    <cellStyle name="SAPBEXexcBad8 5 3" xfId="10126"/>
    <cellStyle name="SAPBEXexcBad8 6" xfId="5938"/>
    <cellStyle name="SAPBEXexcBad8 6 2" xfId="10128"/>
    <cellStyle name="SAPBEXexcBad8 7" xfId="5939"/>
    <cellStyle name="SAPBEXexcBad8 7 2" xfId="10129"/>
    <cellStyle name="SAPBEXexcBad8 8" xfId="5940"/>
    <cellStyle name="SAPBEXexcBad8 8 2" xfId="10130"/>
    <cellStyle name="SAPBEXexcBad8 9" xfId="10105"/>
    <cellStyle name="SAPBEXexcBad9" xfId="3022"/>
    <cellStyle name="SAPBEXexcBad9 2" xfId="5941"/>
    <cellStyle name="SAPBEXexcBad9 2 2" xfId="5942"/>
    <cellStyle name="SAPBEXexcBad9 2 2 2" xfId="5943"/>
    <cellStyle name="SAPBEXexcBad9 2 2 2 2" xfId="10134"/>
    <cellStyle name="SAPBEXexcBad9 2 2 3" xfId="5944"/>
    <cellStyle name="SAPBEXexcBad9 2 2 3 2" xfId="10135"/>
    <cellStyle name="SAPBEXexcBad9 2 2 4" xfId="10133"/>
    <cellStyle name="SAPBEXexcBad9 2 3" xfId="5945"/>
    <cellStyle name="SAPBEXexcBad9 2 3 2" xfId="5946"/>
    <cellStyle name="SAPBEXexcBad9 2 3 2 2" xfId="10137"/>
    <cellStyle name="SAPBEXexcBad9 2 3 3" xfId="10136"/>
    <cellStyle name="SAPBEXexcBad9 2 4" xfId="5947"/>
    <cellStyle name="SAPBEXexcBad9 2 4 2" xfId="10138"/>
    <cellStyle name="SAPBEXexcBad9 2 5" xfId="5948"/>
    <cellStyle name="SAPBEXexcBad9 2 5 2" xfId="10139"/>
    <cellStyle name="SAPBEXexcBad9 2 6" xfId="10132"/>
    <cellStyle name="SAPBEXexcBad9 3" xfId="5949"/>
    <cellStyle name="SAPBEXexcBad9 3 2" xfId="5950"/>
    <cellStyle name="SAPBEXexcBad9 3 2 2" xfId="5951"/>
    <cellStyle name="SAPBEXexcBad9 3 2 2 2" xfId="10142"/>
    <cellStyle name="SAPBEXexcBad9 3 2 3" xfId="5952"/>
    <cellStyle name="SAPBEXexcBad9 3 2 3 2" xfId="10143"/>
    <cellStyle name="SAPBEXexcBad9 3 2 4" xfId="10141"/>
    <cellStyle name="SAPBEXexcBad9 3 3" xfId="5953"/>
    <cellStyle name="SAPBEXexcBad9 3 3 2" xfId="5954"/>
    <cellStyle name="SAPBEXexcBad9 3 3 2 2" xfId="10145"/>
    <cellStyle name="SAPBEXexcBad9 3 3 3" xfId="10144"/>
    <cellStyle name="SAPBEXexcBad9 3 4" xfId="5955"/>
    <cellStyle name="SAPBEXexcBad9 3 4 2" xfId="10146"/>
    <cellStyle name="SAPBEXexcBad9 3 5" xfId="5956"/>
    <cellStyle name="SAPBEXexcBad9 3 5 2" xfId="10147"/>
    <cellStyle name="SAPBEXexcBad9 3 6" xfId="10140"/>
    <cellStyle name="SAPBEXexcBad9 4" xfId="5957"/>
    <cellStyle name="SAPBEXexcBad9 4 2" xfId="5958"/>
    <cellStyle name="SAPBEXexcBad9 4 2 2" xfId="5959"/>
    <cellStyle name="SAPBEXexcBad9 4 2 2 2" xfId="10150"/>
    <cellStyle name="SAPBEXexcBad9 4 2 3" xfId="10149"/>
    <cellStyle name="SAPBEXexcBad9 4 3" xfId="5960"/>
    <cellStyle name="SAPBEXexcBad9 4 3 2" xfId="10151"/>
    <cellStyle name="SAPBEXexcBad9 4 4" xfId="10148"/>
    <cellStyle name="SAPBEXexcBad9 5" xfId="5961"/>
    <cellStyle name="SAPBEXexcBad9 5 2" xfId="5962"/>
    <cellStyle name="SAPBEXexcBad9 5 2 2" xfId="10153"/>
    <cellStyle name="SAPBEXexcBad9 5 3" xfId="10152"/>
    <cellStyle name="SAPBEXexcBad9 6" xfId="5963"/>
    <cellStyle name="SAPBEXexcBad9 6 2" xfId="10154"/>
    <cellStyle name="SAPBEXexcBad9 7" xfId="5964"/>
    <cellStyle name="SAPBEXexcBad9 7 2" xfId="10155"/>
    <cellStyle name="SAPBEXexcBad9 8" xfId="5965"/>
    <cellStyle name="SAPBEXexcBad9 8 2" xfId="10156"/>
    <cellStyle name="SAPBEXexcBad9 9" xfId="10131"/>
    <cellStyle name="SAPBEXexcCritical4" xfId="3023"/>
    <cellStyle name="SAPBEXexcCritical4 2" xfId="5966"/>
    <cellStyle name="SAPBEXexcCritical4 2 2" xfId="5967"/>
    <cellStyle name="SAPBEXexcCritical4 2 2 2" xfId="5968"/>
    <cellStyle name="SAPBEXexcCritical4 2 2 2 2" xfId="10160"/>
    <cellStyle name="SAPBEXexcCritical4 2 2 3" xfId="5969"/>
    <cellStyle name="SAPBEXexcCritical4 2 2 3 2" xfId="10161"/>
    <cellStyle name="SAPBEXexcCritical4 2 2 4" xfId="10159"/>
    <cellStyle name="SAPBEXexcCritical4 2 3" xfId="5970"/>
    <cellStyle name="SAPBEXexcCritical4 2 3 2" xfId="5971"/>
    <cellStyle name="SAPBEXexcCritical4 2 3 2 2" xfId="10163"/>
    <cellStyle name="SAPBEXexcCritical4 2 3 3" xfId="10162"/>
    <cellStyle name="SAPBEXexcCritical4 2 4" xfId="5972"/>
    <cellStyle name="SAPBEXexcCritical4 2 4 2" xfId="10164"/>
    <cellStyle name="SAPBEXexcCritical4 2 5" xfId="5973"/>
    <cellStyle name="SAPBEXexcCritical4 2 5 2" xfId="10165"/>
    <cellStyle name="SAPBEXexcCritical4 2 6" xfId="10158"/>
    <cellStyle name="SAPBEXexcCritical4 3" xfId="5974"/>
    <cellStyle name="SAPBEXexcCritical4 3 2" xfId="5975"/>
    <cellStyle name="SAPBEXexcCritical4 3 2 2" xfId="5976"/>
    <cellStyle name="SAPBEXexcCritical4 3 2 2 2" xfId="10168"/>
    <cellStyle name="SAPBEXexcCritical4 3 2 3" xfId="5977"/>
    <cellStyle name="SAPBEXexcCritical4 3 2 3 2" xfId="10169"/>
    <cellStyle name="SAPBEXexcCritical4 3 2 4" xfId="10167"/>
    <cellStyle name="SAPBEXexcCritical4 3 3" xfId="5978"/>
    <cellStyle name="SAPBEXexcCritical4 3 3 2" xfId="5979"/>
    <cellStyle name="SAPBEXexcCritical4 3 3 2 2" xfId="10171"/>
    <cellStyle name="SAPBEXexcCritical4 3 3 3" xfId="10170"/>
    <cellStyle name="SAPBEXexcCritical4 3 4" xfId="5980"/>
    <cellStyle name="SAPBEXexcCritical4 3 4 2" xfId="10172"/>
    <cellStyle name="SAPBEXexcCritical4 3 5" xfId="5981"/>
    <cellStyle name="SAPBEXexcCritical4 3 5 2" xfId="10173"/>
    <cellStyle name="SAPBEXexcCritical4 3 6" xfId="10166"/>
    <cellStyle name="SAPBEXexcCritical4 4" xfId="5982"/>
    <cellStyle name="SAPBEXexcCritical4 4 2" xfId="5983"/>
    <cellStyle name="SAPBEXexcCritical4 4 2 2" xfId="5984"/>
    <cellStyle name="SAPBEXexcCritical4 4 2 2 2" xfId="10176"/>
    <cellStyle name="SAPBEXexcCritical4 4 2 3" xfId="10175"/>
    <cellStyle name="SAPBEXexcCritical4 4 3" xfId="5985"/>
    <cellStyle name="SAPBEXexcCritical4 4 3 2" xfId="10177"/>
    <cellStyle name="SAPBEXexcCritical4 4 4" xfId="10174"/>
    <cellStyle name="SAPBEXexcCritical4 5" xfId="5986"/>
    <cellStyle name="SAPBEXexcCritical4 5 2" xfId="5987"/>
    <cellStyle name="SAPBEXexcCritical4 5 2 2" xfId="10179"/>
    <cellStyle name="SAPBEXexcCritical4 5 3" xfId="10178"/>
    <cellStyle name="SAPBEXexcCritical4 6" xfId="5988"/>
    <cellStyle name="SAPBEXexcCritical4 6 2" xfId="10180"/>
    <cellStyle name="SAPBEXexcCritical4 7" xfId="5989"/>
    <cellStyle name="SAPBEXexcCritical4 7 2" xfId="10181"/>
    <cellStyle name="SAPBEXexcCritical4 8" xfId="5990"/>
    <cellStyle name="SAPBEXexcCritical4 8 2" xfId="10182"/>
    <cellStyle name="SAPBEXexcCritical4 9" xfId="10157"/>
    <cellStyle name="SAPBEXexcCritical5" xfId="3024"/>
    <cellStyle name="SAPBEXexcCritical5 2" xfId="5991"/>
    <cellStyle name="SAPBEXexcCritical5 2 2" xfId="5992"/>
    <cellStyle name="SAPBEXexcCritical5 2 2 2" xfId="5993"/>
    <cellStyle name="SAPBEXexcCritical5 2 2 2 2" xfId="10186"/>
    <cellStyle name="SAPBEXexcCritical5 2 2 3" xfId="5994"/>
    <cellStyle name="SAPBEXexcCritical5 2 2 3 2" xfId="10187"/>
    <cellStyle name="SAPBEXexcCritical5 2 2 4" xfId="10185"/>
    <cellStyle name="SAPBEXexcCritical5 2 3" xfId="5995"/>
    <cellStyle name="SAPBEXexcCritical5 2 3 2" xfId="5996"/>
    <cellStyle name="SAPBEXexcCritical5 2 3 2 2" xfId="10189"/>
    <cellStyle name="SAPBEXexcCritical5 2 3 3" xfId="10188"/>
    <cellStyle name="SAPBEXexcCritical5 2 4" xfId="5997"/>
    <cellStyle name="SAPBEXexcCritical5 2 4 2" xfId="10190"/>
    <cellStyle name="SAPBEXexcCritical5 2 5" xfId="5998"/>
    <cellStyle name="SAPBEXexcCritical5 2 5 2" xfId="10191"/>
    <cellStyle name="SAPBEXexcCritical5 2 6" xfId="10184"/>
    <cellStyle name="SAPBEXexcCritical5 3" xfId="5999"/>
    <cellStyle name="SAPBEXexcCritical5 3 2" xfId="6000"/>
    <cellStyle name="SAPBEXexcCritical5 3 2 2" xfId="6001"/>
    <cellStyle name="SAPBEXexcCritical5 3 2 2 2" xfId="10194"/>
    <cellStyle name="SAPBEXexcCritical5 3 2 3" xfId="6002"/>
    <cellStyle name="SAPBEXexcCritical5 3 2 3 2" xfId="10195"/>
    <cellStyle name="SAPBEXexcCritical5 3 2 4" xfId="10193"/>
    <cellStyle name="SAPBEXexcCritical5 3 3" xfId="6003"/>
    <cellStyle name="SAPBEXexcCritical5 3 3 2" xfId="6004"/>
    <cellStyle name="SAPBEXexcCritical5 3 3 2 2" xfId="10197"/>
    <cellStyle name="SAPBEXexcCritical5 3 3 3" xfId="10196"/>
    <cellStyle name="SAPBEXexcCritical5 3 4" xfId="6005"/>
    <cellStyle name="SAPBEXexcCritical5 3 4 2" xfId="10198"/>
    <cellStyle name="SAPBEXexcCritical5 3 5" xfId="6006"/>
    <cellStyle name="SAPBEXexcCritical5 3 5 2" xfId="10199"/>
    <cellStyle name="SAPBEXexcCritical5 3 6" xfId="10192"/>
    <cellStyle name="SAPBEXexcCritical5 4" xfId="6007"/>
    <cellStyle name="SAPBEXexcCritical5 4 2" xfId="6008"/>
    <cellStyle name="SAPBEXexcCritical5 4 2 2" xfId="6009"/>
    <cellStyle name="SAPBEXexcCritical5 4 2 2 2" xfId="10202"/>
    <cellStyle name="SAPBEXexcCritical5 4 2 3" xfId="10201"/>
    <cellStyle name="SAPBEXexcCritical5 4 3" xfId="6010"/>
    <cellStyle name="SAPBEXexcCritical5 4 3 2" xfId="10203"/>
    <cellStyle name="SAPBEXexcCritical5 4 4" xfId="10200"/>
    <cellStyle name="SAPBEXexcCritical5 5" xfId="6011"/>
    <cellStyle name="SAPBEXexcCritical5 5 2" xfId="6012"/>
    <cellStyle name="SAPBEXexcCritical5 5 2 2" xfId="10205"/>
    <cellStyle name="SAPBEXexcCritical5 5 3" xfId="10204"/>
    <cellStyle name="SAPBEXexcCritical5 6" xfId="6013"/>
    <cellStyle name="SAPBEXexcCritical5 6 2" xfId="10206"/>
    <cellStyle name="SAPBEXexcCritical5 7" xfId="6014"/>
    <cellStyle name="SAPBEXexcCritical5 7 2" xfId="10207"/>
    <cellStyle name="SAPBEXexcCritical5 8" xfId="6015"/>
    <cellStyle name="SAPBEXexcCritical5 8 2" xfId="10208"/>
    <cellStyle name="SAPBEXexcCritical5 9" xfId="10183"/>
    <cellStyle name="SAPBEXexcCritical6" xfId="3025"/>
    <cellStyle name="SAPBEXexcCritical6 2" xfId="6016"/>
    <cellStyle name="SAPBEXexcCritical6 2 2" xfId="6017"/>
    <cellStyle name="SAPBEXexcCritical6 2 2 2" xfId="6018"/>
    <cellStyle name="SAPBEXexcCritical6 2 2 2 2" xfId="10212"/>
    <cellStyle name="SAPBEXexcCritical6 2 2 3" xfId="6019"/>
    <cellStyle name="SAPBEXexcCritical6 2 2 3 2" xfId="10213"/>
    <cellStyle name="SAPBEXexcCritical6 2 2 4" xfId="10211"/>
    <cellStyle name="SAPBEXexcCritical6 2 3" xfId="6020"/>
    <cellStyle name="SAPBEXexcCritical6 2 3 2" xfId="6021"/>
    <cellStyle name="SAPBEXexcCritical6 2 3 2 2" xfId="10215"/>
    <cellStyle name="SAPBEXexcCritical6 2 3 3" xfId="10214"/>
    <cellStyle name="SAPBEXexcCritical6 2 4" xfId="6022"/>
    <cellStyle name="SAPBEXexcCritical6 2 4 2" xfId="10216"/>
    <cellStyle name="SAPBEXexcCritical6 2 5" xfId="6023"/>
    <cellStyle name="SAPBEXexcCritical6 2 5 2" xfId="10217"/>
    <cellStyle name="SAPBEXexcCritical6 2 6" xfId="10210"/>
    <cellStyle name="SAPBEXexcCritical6 3" xfId="6024"/>
    <cellStyle name="SAPBEXexcCritical6 3 2" xfId="6025"/>
    <cellStyle name="SAPBEXexcCritical6 3 2 2" xfId="6026"/>
    <cellStyle name="SAPBEXexcCritical6 3 2 2 2" xfId="10220"/>
    <cellStyle name="SAPBEXexcCritical6 3 2 3" xfId="6027"/>
    <cellStyle name="SAPBEXexcCritical6 3 2 3 2" xfId="10221"/>
    <cellStyle name="SAPBEXexcCritical6 3 2 4" xfId="10219"/>
    <cellStyle name="SAPBEXexcCritical6 3 3" xfId="6028"/>
    <cellStyle name="SAPBEXexcCritical6 3 3 2" xfId="6029"/>
    <cellStyle name="SAPBEXexcCritical6 3 3 2 2" xfId="10223"/>
    <cellStyle name="SAPBEXexcCritical6 3 3 3" xfId="10222"/>
    <cellStyle name="SAPBEXexcCritical6 3 4" xfId="6030"/>
    <cellStyle name="SAPBEXexcCritical6 3 4 2" xfId="10224"/>
    <cellStyle name="SAPBEXexcCritical6 3 5" xfId="6031"/>
    <cellStyle name="SAPBEXexcCritical6 3 5 2" xfId="10225"/>
    <cellStyle name="SAPBEXexcCritical6 3 6" xfId="10218"/>
    <cellStyle name="SAPBEXexcCritical6 4" xfId="6032"/>
    <cellStyle name="SAPBEXexcCritical6 4 2" xfId="6033"/>
    <cellStyle name="SAPBEXexcCritical6 4 2 2" xfId="6034"/>
    <cellStyle name="SAPBEXexcCritical6 4 2 2 2" xfId="10228"/>
    <cellStyle name="SAPBEXexcCritical6 4 2 3" xfId="10227"/>
    <cellStyle name="SAPBEXexcCritical6 4 3" xfId="6035"/>
    <cellStyle name="SAPBEXexcCritical6 4 3 2" xfId="10229"/>
    <cellStyle name="SAPBEXexcCritical6 4 4" xfId="10226"/>
    <cellStyle name="SAPBEXexcCritical6 5" xfId="6036"/>
    <cellStyle name="SAPBEXexcCritical6 5 2" xfId="6037"/>
    <cellStyle name="SAPBEXexcCritical6 5 2 2" xfId="10231"/>
    <cellStyle name="SAPBEXexcCritical6 5 3" xfId="10230"/>
    <cellStyle name="SAPBEXexcCritical6 6" xfId="6038"/>
    <cellStyle name="SAPBEXexcCritical6 6 2" xfId="10232"/>
    <cellStyle name="SAPBEXexcCritical6 7" xfId="6039"/>
    <cellStyle name="SAPBEXexcCritical6 7 2" xfId="10233"/>
    <cellStyle name="SAPBEXexcCritical6 8" xfId="6040"/>
    <cellStyle name="SAPBEXexcCritical6 8 2" xfId="10234"/>
    <cellStyle name="SAPBEXexcCritical6 9" xfId="10209"/>
    <cellStyle name="SAPBEXexcGood1" xfId="3026"/>
    <cellStyle name="SAPBEXexcGood1 2" xfId="6041"/>
    <cellStyle name="SAPBEXexcGood1 2 2" xfId="6042"/>
    <cellStyle name="SAPBEXexcGood1 2 2 2" xfId="6043"/>
    <cellStyle name="SAPBEXexcGood1 2 2 2 2" xfId="10238"/>
    <cellStyle name="SAPBEXexcGood1 2 2 3" xfId="6044"/>
    <cellStyle name="SAPBEXexcGood1 2 2 3 2" xfId="10239"/>
    <cellStyle name="SAPBEXexcGood1 2 2 4" xfId="10237"/>
    <cellStyle name="SAPBEXexcGood1 2 3" xfId="6045"/>
    <cellStyle name="SAPBEXexcGood1 2 3 2" xfId="6046"/>
    <cellStyle name="SAPBEXexcGood1 2 3 2 2" xfId="10241"/>
    <cellStyle name="SAPBEXexcGood1 2 3 3" xfId="10240"/>
    <cellStyle name="SAPBEXexcGood1 2 4" xfId="6047"/>
    <cellStyle name="SAPBEXexcGood1 2 4 2" xfId="10242"/>
    <cellStyle name="SAPBEXexcGood1 2 5" xfId="6048"/>
    <cellStyle name="SAPBEXexcGood1 2 5 2" xfId="10243"/>
    <cellStyle name="SAPBEXexcGood1 2 6" xfId="10236"/>
    <cellStyle name="SAPBEXexcGood1 3" xfId="6049"/>
    <cellStyle name="SAPBEXexcGood1 3 2" xfId="6050"/>
    <cellStyle name="SAPBEXexcGood1 3 2 2" xfId="6051"/>
    <cellStyle name="SAPBEXexcGood1 3 2 2 2" xfId="10246"/>
    <cellStyle name="SAPBEXexcGood1 3 2 3" xfId="6052"/>
    <cellStyle name="SAPBEXexcGood1 3 2 3 2" xfId="10247"/>
    <cellStyle name="SAPBEXexcGood1 3 2 4" xfId="10245"/>
    <cellStyle name="SAPBEXexcGood1 3 3" xfId="6053"/>
    <cellStyle name="SAPBEXexcGood1 3 3 2" xfId="6054"/>
    <cellStyle name="SAPBEXexcGood1 3 3 2 2" xfId="10249"/>
    <cellStyle name="SAPBEXexcGood1 3 3 3" xfId="10248"/>
    <cellStyle name="SAPBEXexcGood1 3 4" xfId="6055"/>
    <cellStyle name="SAPBEXexcGood1 3 4 2" xfId="10250"/>
    <cellStyle name="SAPBEXexcGood1 3 5" xfId="6056"/>
    <cellStyle name="SAPBEXexcGood1 3 5 2" xfId="10251"/>
    <cellStyle name="SAPBEXexcGood1 3 6" xfId="10244"/>
    <cellStyle name="SAPBEXexcGood1 4" xfId="6057"/>
    <cellStyle name="SAPBEXexcGood1 4 2" xfId="6058"/>
    <cellStyle name="SAPBEXexcGood1 4 2 2" xfId="6059"/>
    <cellStyle name="SAPBEXexcGood1 4 2 2 2" xfId="10254"/>
    <cellStyle name="SAPBEXexcGood1 4 2 3" xfId="10253"/>
    <cellStyle name="SAPBEXexcGood1 4 3" xfId="6060"/>
    <cellStyle name="SAPBEXexcGood1 4 3 2" xfId="10255"/>
    <cellStyle name="SAPBEXexcGood1 4 4" xfId="10252"/>
    <cellStyle name="SAPBEXexcGood1 5" xfId="6061"/>
    <cellStyle name="SAPBEXexcGood1 5 2" xfId="6062"/>
    <cellStyle name="SAPBEXexcGood1 5 2 2" xfId="10257"/>
    <cellStyle name="SAPBEXexcGood1 5 3" xfId="10256"/>
    <cellStyle name="SAPBEXexcGood1 6" xfId="6063"/>
    <cellStyle name="SAPBEXexcGood1 6 2" xfId="10258"/>
    <cellStyle name="SAPBEXexcGood1 7" xfId="6064"/>
    <cellStyle name="SAPBEXexcGood1 7 2" xfId="10259"/>
    <cellStyle name="SAPBEXexcGood1 8" xfId="6065"/>
    <cellStyle name="SAPBEXexcGood1 8 2" xfId="10260"/>
    <cellStyle name="SAPBEXexcGood1 9" xfId="10235"/>
    <cellStyle name="SAPBEXexcGood2" xfId="3027"/>
    <cellStyle name="SAPBEXexcGood2 2" xfId="6066"/>
    <cellStyle name="SAPBEXexcGood2 2 2" xfId="6067"/>
    <cellStyle name="SAPBEXexcGood2 2 2 2" xfId="6068"/>
    <cellStyle name="SAPBEXexcGood2 2 2 2 2" xfId="10264"/>
    <cellStyle name="SAPBEXexcGood2 2 2 3" xfId="6069"/>
    <cellStyle name="SAPBEXexcGood2 2 2 3 2" xfId="10265"/>
    <cellStyle name="SAPBEXexcGood2 2 2 4" xfId="10263"/>
    <cellStyle name="SAPBEXexcGood2 2 3" xfId="6070"/>
    <cellStyle name="SAPBEXexcGood2 2 3 2" xfId="6071"/>
    <cellStyle name="SAPBEXexcGood2 2 3 2 2" xfId="10267"/>
    <cellStyle name="SAPBEXexcGood2 2 3 3" xfId="10266"/>
    <cellStyle name="SAPBEXexcGood2 2 4" xfId="6072"/>
    <cellStyle name="SAPBEXexcGood2 2 4 2" xfId="10268"/>
    <cellStyle name="SAPBEXexcGood2 2 5" xfId="6073"/>
    <cellStyle name="SAPBEXexcGood2 2 5 2" xfId="10269"/>
    <cellStyle name="SAPBEXexcGood2 2 6" xfId="10262"/>
    <cellStyle name="SAPBEXexcGood2 3" xfId="6074"/>
    <cellStyle name="SAPBEXexcGood2 3 2" xfId="6075"/>
    <cellStyle name="SAPBEXexcGood2 3 2 2" xfId="6076"/>
    <cellStyle name="SAPBEXexcGood2 3 2 2 2" xfId="10272"/>
    <cellStyle name="SAPBEXexcGood2 3 2 3" xfId="6077"/>
    <cellStyle name="SAPBEXexcGood2 3 2 3 2" xfId="10273"/>
    <cellStyle name="SAPBEXexcGood2 3 2 4" xfId="10271"/>
    <cellStyle name="SAPBEXexcGood2 3 3" xfId="6078"/>
    <cellStyle name="SAPBEXexcGood2 3 3 2" xfId="6079"/>
    <cellStyle name="SAPBEXexcGood2 3 3 2 2" xfId="10275"/>
    <cellStyle name="SAPBEXexcGood2 3 3 3" xfId="10274"/>
    <cellStyle name="SAPBEXexcGood2 3 4" xfId="6080"/>
    <cellStyle name="SAPBEXexcGood2 3 4 2" xfId="10276"/>
    <cellStyle name="SAPBEXexcGood2 3 5" xfId="6081"/>
    <cellStyle name="SAPBEXexcGood2 3 5 2" xfId="10277"/>
    <cellStyle name="SAPBEXexcGood2 3 6" xfId="10270"/>
    <cellStyle name="SAPBEXexcGood2 4" xfId="6082"/>
    <cellStyle name="SAPBEXexcGood2 4 2" xfId="6083"/>
    <cellStyle name="SAPBEXexcGood2 4 2 2" xfId="6084"/>
    <cellStyle name="SAPBEXexcGood2 4 2 2 2" xfId="10280"/>
    <cellStyle name="SAPBEXexcGood2 4 2 3" xfId="10279"/>
    <cellStyle name="SAPBEXexcGood2 4 3" xfId="6085"/>
    <cellStyle name="SAPBEXexcGood2 4 3 2" xfId="10281"/>
    <cellStyle name="SAPBEXexcGood2 4 4" xfId="10278"/>
    <cellStyle name="SAPBEXexcGood2 5" xfId="6086"/>
    <cellStyle name="SAPBEXexcGood2 5 2" xfId="6087"/>
    <cellStyle name="SAPBEXexcGood2 5 2 2" xfId="10283"/>
    <cellStyle name="SAPBEXexcGood2 5 3" xfId="10282"/>
    <cellStyle name="SAPBEXexcGood2 6" xfId="6088"/>
    <cellStyle name="SAPBEXexcGood2 6 2" xfId="10284"/>
    <cellStyle name="SAPBEXexcGood2 7" xfId="6089"/>
    <cellStyle name="SAPBEXexcGood2 7 2" xfId="10285"/>
    <cellStyle name="SAPBEXexcGood2 8" xfId="6090"/>
    <cellStyle name="SAPBEXexcGood2 8 2" xfId="10286"/>
    <cellStyle name="SAPBEXexcGood2 9" xfId="10261"/>
    <cellStyle name="SAPBEXexcGood3" xfId="3028"/>
    <cellStyle name="SAPBEXexcGood3 2" xfId="6091"/>
    <cellStyle name="SAPBEXexcGood3 2 2" xfId="6092"/>
    <cellStyle name="SAPBEXexcGood3 2 2 2" xfId="6093"/>
    <cellStyle name="SAPBEXexcGood3 2 2 2 2" xfId="10290"/>
    <cellStyle name="SAPBEXexcGood3 2 2 3" xfId="6094"/>
    <cellStyle name="SAPBEXexcGood3 2 2 3 2" xfId="10291"/>
    <cellStyle name="SAPBEXexcGood3 2 2 4" xfId="10289"/>
    <cellStyle name="SAPBEXexcGood3 2 3" xfId="6095"/>
    <cellStyle name="SAPBEXexcGood3 2 3 2" xfId="6096"/>
    <cellStyle name="SAPBEXexcGood3 2 3 2 2" xfId="10293"/>
    <cellStyle name="SAPBEXexcGood3 2 3 3" xfId="10292"/>
    <cellStyle name="SAPBEXexcGood3 2 4" xfId="6097"/>
    <cellStyle name="SAPBEXexcGood3 2 4 2" xfId="10294"/>
    <cellStyle name="SAPBEXexcGood3 2 5" xfId="6098"/>
    <cellStyle name="SAPBEXexcGood3 2 5 2" xfId="10295"/>
    <cellStyle name="SAPBEXexcGood3 2 6" xfId="10288"/>
    <cellStyle name="SAPBEXexcGood3 3" xfId="6099"/>
    <cellStyle name="SAPBEXexcGood3 3 2" xfId="6100"/>
    <cellStyle name="SAPBEXexcGood3 3 2 2" xfId="6101"/>
    <cellStyle name="SAPBEXexcGood3 3 2 2 2" xfId="10298"/>
    <cellStyle name="SAPBEXexcGood3 3 2 3" xfId="6102"/>
    <cellStyle name="SAPBEXexcGood3 3 2 3 2" xfId="10299"/>
    <cellStyle name="SAPBEXexcGood3 3 2 4" xfId="10297"/>
    <cellStyle name="SAPBEXexcGood3 3 3" xfId="6103"/>
    <cellStyle name="SAPBEXexcGood3 3 3 2" xfId="6104"/>
    <cellStyle name="SAPBEXexcGood3 3 3 2 2" xfId="10301"/>
    <cellStyle name="SAPBEXexcGood3 3 3 3" xfId="10300"/>
    <cellStyle name="SAPBEXexcGood3 3 4" xfId="6105"/>
    <cellStyle name="SAPBEXexcGood3 3 4 2" xfId="10302"/>
    <cellStyle name="SAPBEXexcGood3 3 5" xfId="6106"/>
    <cellStyle name="SAPBEXexcGood3 3 5 2" xfId="10303"/>
    <cellStyle name="SAPBEXexcGood3 3 6" xfId="10296"/>
    <cellStyle name="SAPBEXexcGood3 4" xfId="6107"/>
    <cellStyle name="SAPBEXexcGood3 4 2" xfId="6108"/>
    <cellStyle name="SAPBEXexcGood3 4 2 2" xfId="6109"/>
    <cellStyle name="SAPBEXexcGood3 4 2 2 2" xfId="10306"/>
    <cellStyle name="SAPBEXexcGood3 4 2 3" xfId="10305"/>
    <cellStyle name="SAPBEXexcGood3 4 3" xfId="6110"/>
    <cellStyle name="SAPBEXexcGood3 4 3 2" xfId="10307"/>
    <cellStyle name="SAPBEXexcGood3 4 4" xfId="10304"/>
    <cellStyle name="SAPBEXexcGood3 5" xfId="6111"/>
    <cellStyle name="SAPBEXexcGood3 5 2" xfId="6112"/>
    <cellStyle name="SAPBEXexcGood3 5 2 2" xfId="10309"/>
    <cellStyle name="SAPBEXexcGood3 5 3" xfId="10308"/>
    <cellStyle name="SAPBEXexcGood3 6" xfId="6113"/>
    <cellStyle name="SAPBEXexcGood3 6 2" xfId="10310"/>
    <cellStyle name="SAPBEXexcGood3 7" xfId="6114"/>
    <cellStyle name="SAPBEXexcGood3 7 2" xfId="10311"/>
    <cellStyle name="SAPBEXexcGood3 8" xfId="6115"/>
    <cellStyle name="SAPBEXexcGood3 8 2" xfId="10312"/>
    <cellStyle name="SAPBEXexcGood3 9" xfId="10287"/>
    <cellStyle name="SAPBEXfilterDrill" xfId="3029"/>
    <cellStyle name="SAPBEXfilterDrill 2" xfId="6116"/>
    <cellStyle name="SAPBEXfilterDrill 3" xfId="6117"/>
    <cellStyle name="SAPBEXfilterItem" xfId="3030"/>
    <cellStyle name="SAPBEXfilterItem 2" xfId="6118"/>
    <cellStyle name="SAPBEXfilterItem 3" xfId="6119"/>
    <cellStyle name="SAPBEXfilterText" xfId="3031"/>
    <cellStyle name="SAPBEXformats" xfId="3032"/>
    <cellStyle name="SAPBEXformats 2" xfId="6120"/>
    <cellStyle name="SAPBEXformats 2 2" xfId="6121"/>
    <cellStyle name="SAPBEXformats 2 2 2" xfId="6122"/>
    <cellStyle name="SAPBEXformats 2 2 2 2" xfId="10316"/>
    <cellStyle name="SAPBEXformats 2 2 3" xfId="6123"/>
    <cellStyle name="SAPBEXformats 2 2 3 2" xfId="10317"/>
    <cellStyle name="SAPBEXformats 2 2 4" xfId="10315"/>
    <cellStyle name="SAPBEXformats 2 3" xfId="6124"/>
    <cellStyle name="SAPBEXformats 2 3 2" xfId="6125"/>
    <cellStyle name="SAPBEXformats 2 3 2 2" xfId="10319"/>
    <cellStyle name="SAPBEXformats 2 3 3" xfId="10318"/>
    <cellStyle name="SAPBEXformats 2 4" xfId="6126"/>
    <cellStyle name="SAPBEXformats 2 4 2" xfId="10320"/>
    <cellStyle name="SAPBEXformats 2 5" xfId="6127"/>
    <cellStyle name="SAPBEXformats 2 5 2" xfId="10321"/>
    <cellStyle name="SAPBEXformats 2 6" xfId="10314"/>
    <cellStyle name="SAPBEXformats 3" xfId="6128"/>
    <cellStyle name="SAPBEXformats 3 2" xfId="6129"/>
    <cellStyle name="SAPBEXformats 3 2 2" xfId="6130"/>
    <cellStyle name="SAPBEXformats 3 2 2 2" xfId="10324"/>
    <cellStyle name="SAPBEXformats 3 2 3" xfId="6131"/>
    <cellStyle name="SAPBEXformats 3 2 3 2" xfId="10325"/>
    <cellStyle name="SAPBEXformats 3 2 4" xfId="10323"/>
    <cellStyle name="SAPBEXformats 3 3" xfId="6132"/>
    <cellStyle name="SAPBEXformats 3 3 2" xfId="6133"/>
    <cellStyle name="SAPBEXformats 3 3 2 2" xfId="10327"/>
    <cellStyle name="SAPBEXformats 3 3 3" xfId="10326"/>
    <cellStyle name="SAPBEXformats 3 4" xfId="6134"/>
    <cellStyle name="SAPBEXformats 3 4 2" xfId="10328"/>
    <cellStyle name="SAPBEXformats 3 5" xfId="6135"/>
    <cellStyle name="SAPBEXformats 3 5 2" xfId="10329"/>
    <cellStyle name="SAPBEXformats 3 6" xfId="10322"/>
    <cellStyle name="SAPBEXformats 4" xfId="6136"/>
    <cellStyle name="SAPBEXformats 4 2" xfId="6137"/>
    <cellStyle name="SAPBEXformats 4 2 2" xfId="6138"/>
    <cellStyle name="SAPBEXformats 4 2 2 2" xfId="10332"/>
    <cellStyle name="SAPBEXformats 4 2 3" xfId="10331"/>
    <cellStyle name="SAPBEXformats 4 3" xfId="6139"/>
    <cellStyle name="SAPBEXformats 4 3 2" xfId="10333"/>
    <cellStyle name="SAPBEXformats 4 4" xfId="10330"/>
    <cellStyle name="SAPBEXformats 5" xfId="6140"/>
    <cellStyle name="SAPBEXformats 5 2" xfId="6141"/>
    <cellStyle name="SAPBEXformats 5 2 2" xfId="10335"/>
    <cellStyle name="SAPBEXformats 5 3" xfId="10334"/>
    <cellStyle name="SAPBEXformats 6" xfId="6142"/>
    <cellStyle name="SAPBEXformats 6 2" xfId="10336"/>
    <cellStyle name="SAPBEXformats 7" xfId="6143"/>
    <cellStyle name="SAPBEXformats 7 2" xfId="10337"/>
    <cellStyle name="SAPBEXformats 8" xfId="6144"/>
    <cellStyle name="SAPBEXformats 8 2" xfId="10338"/>
    <cellStyle name="SAPBEXformats 9" xfId="10313"/>
    <cellStyle name="SAPBEXheaderItem" xfId="3033"/>
    <cellStyle name="SAPBEXheaderItem 2" xfId="6145"/>
    <cellStyle name="SAPBEXheaderItem 3" xfId="6146"/>
    <cellStyle name="SAPBEXheaderText" xfId="3034"/>
    <cellStyle name="SAPBEXheaderText 2" xfId="6147"/>
    <cellStyle name="SAPBEXheaderText 3" xfId="6148"/>
    <cellStyle name="SAPBEXHLevel0" xfId="3035"/>
    <cellStyle name="SAPBEXHLevel0 2" xfId="6149"/>
    <cellStyle name="SAPBEXHLevel0 2 2" xfId="6150"/>
    <cellStyle name="SAPBEXHLevel0 2 2 2" xfId="6151"/>
    <cellStyle name="SAPBEXHLevel0 2 2 2 2" xfId="10342"/>
    <cellStyle name="SAPBEXHLevel0 2 2 3" xfId="6152"/>
    <cellStyle name="SAPBEXHLevel0 2 2 3 2" xfId="10343"/>
    <cellStyle name="SAPBEXHLevel0 2 2 4" xfId="10341"/>
    <cellStyle name="SAPBEXHLevel0 2 3" xfId="6153"/>
    <cellStyle name="SAPBEXHLevel0 2 3 2" xfId="6154"/>
    <cellStyle name="SAPBEXHLevel0 2 3 2 2" xfId="10345"/>
    <cellStyle name="SAPBEXHLevel0 2 3 3" xfId="10344"/>
    <cellStyle name="SAPBEXHLevel0 2 4" xfId="6155"/>
    <cellStyle name="SAPBEXHLevel0 2 4 2" xfId="10346"/>
    <cellStyle name="SAPBEXHLevel0 2 5" xfId="6156"/>
    <cellStyle name="SAPBEXHLevel0 2 5 2" xfId="10347"/>
    <cellStyle name="SAPBEXHLevel0 2 6" xfId="10340"/>
    <cellStyle name="SAPBEXHLevel0 3" xfId="6157"/>
    <cellStyle name="SAPBEXHLevel0 3 2" xfId="6158"/>
    <cellStyle name="SAPBEXHLevel0 3 2 2" xfId="6159"/>
    <cellStyle name="SAPBEXHLevel0 3 2 2 2" xfId="10350"/>
    <cellStyle name="SAPBEXHLevel0 3 2 3" xfId="6160"/>
    <cellStyle name="SAPBEXHLevel0 3 2 3 2" xfId="10351"/>
    <cellStyle name="SAPBEXHLevel0 3 2 4" xfId="10349"/>
    <cellStyle name="SAPBEXHLevel0 3 3" xfId="6161"/>
    <cellStyle name="SAPBEXHLevel0 3 3 2" xfId="6162"/>
    <cellStyle name="SAPBEXHLevel0 3 3 2 2" xfId="10353"/>
    <cellStyle name="SAPBEXHLevel0 3 3 3" xfId="10352"/>
    <cellStyle name="SAPBEXHLevel0 3 4" xfId="6163"/>
    <cellStyle name="SAPBEXHLevel0 3 4 2" xfId="10354"/>
    <cellStyle name="SAPBEXHLevel0 3 5" xfId="6164"/>
    <cellStyle name="SAPBEXHLevel0 3 5 2" xfId="10355"/>
    <cellStyle name="SAPBEXHLevel0 3 6" xfId="10348"/>
    <cellStyle name="SAPBEXHLevel0 4" xfId="6165"/>
    <cellStyle name="SAPBEXHLevel0 4 2" xfId="6166"/>
    <cellStyle name="SAPBEXHLevel0 4 2 2" xfId="10357"/>
    <cellStyle name="SAPBEXHLevel0 4 3" xfId="6167"/>
    <cellStyle name="SAPBEXHLevel0 4 3 2" xfId="10358"/>
    <cellStyle name="SAPBEXHLevel0 4 4" xfId="10356"/>
    <cellStyle name="SAPBEXHLevel0 5" xfId="6168"/>
    <cellStyle name="SAPBEXHLevel0 5 2" xfId="10359"/>
    <cellStyle name="SAPBEXHLevel0 6" xfId="6169"/>
    <cellStyle name="SAPBEXHLevel0 6 2" xfId="10360"/>
    <cellStyle name="SAPBEXHLevel0 7" xfId="6170"/>
    <cellStyle name="SAPBEXHLevel0 7 2" xfId="10361"/>
    <cellStyle name="SAPBEXHLevel0 8" xfId="10339"/>
    <cellStyle name="SAPBEXHLevel0X" xfId="3036"/>
    <cellStyle name="SAPBEXHLevel0X 2" xfId="6171"/>
    <cellStyle name="SAPBEXHLevel0X 2 2" xfId="6172"/>
    <cellStyle name="SAPBEXHLevel0X 2 2 2" xfId="6173"/>
    <cellStyle name="SAPBEXHLevel0X 2 2 2 2" xfId="10365"/>
    <cellStyle name="SAPBEXHLevel0X 2 2 3" xfId="6174"/>
    <cellStyle name="SAPBEXHLevel0X 2 2 3 2" xfId="10366"/>
    <cellStyle name="SAPBEXHLevel0X 2 2 4" xfId="10364"/>
    <cellStyle name="SAPBEXHLevel0X 2 3" xfId="6175"/>
    <cellStyle name="SAPBEXHLevel0X 2 3 2" xfId="6176"/>
    <cellStyle name="SAPBEXHLevel0X 2 3 2 2" xfId="10368"/>
    <cellStyle name="SAPBEXHLevel0X 2 3 3" xfId="10367"/>
    <cellStyle name="SAPBEXHLevel0X 2 4" xfId="6177"/>
    <cellStyle name="SAPBEXHLevel0X 2 4 2" xfId="10369"/>
    <cellStyle name="SAPBEXHLevel0X 2 5" xfId="6178"/>
    <cellStyle name="SAPBEXHLevel0X 2 5 2" xfId="10370"/>
    <cellStyle name="SAPBEXHLevel0X 2 6" xfId="10363"/>
    <cellStyle name="SAPBEXHLevel0X 3" xfId="6179"/>
    <cellStyle name="SAPBEXHLevel0X 3 2" xfId="6180"/>
    <cellStyle name="SAPBEXHLevel0X 3 2 2" xfId="6181"/>
    <cellStyle name="SAPBEXHLevel0X 3 2 2 2" xfId="10373"/>
    <cellStyle name="SAPBEXHLevel0X 3 2 3" xfId="6182"/>
    <cellStyle name="SAPBEXHLevel0X 3 2 3 2" xfId="10374"/>
    <cellStyle name="SAPBEXHLevel0X 3 2 4" xfId="10372"/>
    <cellStyle name="SAPBEXHLevel0X 3 3" xfId="6183"/>
    <cellStyle name="SAPBEXHLevel0X 3 3 2" xfId="6184"/>
    <cellStyle name="SAPBEXHLevel0X 3 3 2 2" xfId="10376"/>
    <cellStyle name="SAPBEXHLevel0X 3 3 3" xfId="10375"/>
    <cellStyle name="SAPBEXHLevel0X 3 4" xfId="6185"/>
    <cellStyle name="SAPBEXHLevel0X 3 4 2" xfId="10377"/>
    <cellStyle name="SAPBEXHLevel0X 3 5" xfId="6186"/>
    <cellStyle name="SAPBEXHLevel0X 3 5 2" xfId="10378"/>
    <cellStyle name="SAPBEXHLevel0X 3 6" xfId="10371"/>
    <cellStyle name="SAPBEXHLevel0X 4" xfId="6187"/>
    <cellStyle name="SAPBEXHLevel0X 4 2" xfId="6188"/>
    <cellStyle name="SAPBEXHLevel0X 4 2 2" xfId="10380"/>
    <cellStyle name="SAPBEXHLevel0X 4 3" xfId="6189"/>
    <cellStyle name="SAPBEXHLevel0X 4 3 2" xfId="10381"/>
    <cellStyle name="SAPBEXHLevel0X 4 4" xfId="10379"/>
    <cellStyle name="SAPBEXHLevel0X 5" xfId="6190"/>
    <cellStyle name="SAPBEXHLevel0X 5 2" xfId="10382"/>
    <cellStyle name="SAPBEXHLevel0X 6" xfId="6191"/>
    <cellStyle name="SAPBEXHLevel0X 6 2" xfId="10383"/>
    <cellStyle name="SAPBEXHLevel0X 7" xfId="6192"/>
    <cellStyle name="SAPBEXHLevel0X 7 2" xfId="10384"/>
    <cellStyle name="SAPBEXHLevel0X 8" xfId="10362"/>
    <cellStyle name="SAPBEXHLevel1" xfId="3037"/>
    <cellStyle name="SAPBEXHLevel1 2" xfId="6193"/>
    <cellStyle name="SAPBEXHLevel1 2 2" xfId="6194"/>
    <cellStyle name="SAPBEXHLevel1 2 2 2" xfId="6195"/>
    <cellStyle name="SAPBEXHLevel1 2 2 2 2" xfId="10388"/>
    <cellStyle name="SAPBEXHLevel1 2 2 3" xfId="6196"/>
    <cellStyle name="SAPBEXHLevel1 2 2 3 2" xfId="10389"/>
    <cellStyle name="SAPBEXHLevel1 2 2 4" xfId="10387"/>
    <cellStyle name="SAPBEXHLevel1 2 3" xfId="6197"/>
    <cellStyle name="SAPBEXHLevel1 2 3 2" xfId="6198"/>
    <cellStyle name="SAPBEXHLevel1 2 3 2 2" xfId="10391"/>
    <cellStyle name="SAPBEXHLevel1 2 3 3" xfId="10390"/>
    <cellStyle name="SAPBEXHLevel1 2 4" xfId="6199"/>
    <cellStyle name="SAPBEXHLevel1 2 4 2" xfId="10392"/>
    <cellStyle name="SAPBEXHLevel1 2 5" xfId="6200"/>
    <cellStyle name="SAPBEXHLevel1 2 5 2" xfId="10393"/>
    <cellStyle name="SAPBEXHLevel1 2 6" xfId="10386"/>
    <cellStyle name="SAPBEXHLevel1 3" xfId="6201"/>
    <cellStyle name="SAPBEXHLevel1 3 2" xfId="6202"/>
    <cellStyle name="SAPBEXHLevel1 3 2 2" xfId="6203"/>
    <cellStyle name="SAPBEXHLevel1 3 2 2 2" xfId="10396"/>
    <cellStyle name="SAPBEXHLevel1 3 2 3" xfId="6204"/>
    <cellStyle name="SAPBEXHLevel1 3 2 3 2" xfId="10397"/>
    <cellStyle name="SAPBEXHLevel1 3 2 4" xfId="10395"/>
    <cellStyle name="SAPBEXHLevel1 3 3" xfId="6205"/>
    <cellStyle name="SAPBEXHLevel1 3 3 2" xfId="6206"/>
    <cellStyle name="SAPBEXHLevel1 3 3 2 2" xfId="10399"/>
    <cellStyle name="SAPBEXHLevel1 3 3 3" xfId="10398"/>
    <cellStyle name="SAPBEXHLevel1 3 4" xfId="6207"/>
    <cellStyle name="SAPBEXHLevel1 3 4 2" xfId="10400"/>
    <cellStyle name="SAPBEXHLevel1 3 5" xfId="6208"/>
    <cellStyle name="SAPBEXHLevel1 3 5 2" xfId="10401"/>
    <cellStyle name="SAPBEXHLevel1 3 6" xfId="10394"/>
    <cellStyle name="SAPBEXHLevel1 4" xfId="6209"/>
    <cellStyle name="SAPBEXHLevel1 4 2" xfId="6210"/>
    <cellStyle name="SAPBEXHLevel1 4 2 2" xfId="10403"/>
    <cellStyle name="SAPBEXHLevel1 4 3" xfId="6211"/>
    <cellStyle name="SAPBEXHLevel1 4 3 2" xfId="10404"/>
    <cellStyle name="SAPBEXHLevel1 4 4" xfId="10402"/>
    <cellStyle name="SAPBEXHLevel1 5" xfId="6212"/>
    <cellStyle name="SAPBEXHLevel1 5 2" xfId="10405"/>
    <cellStyle name="SAPBEXHLevel1 6" xfId="6213"/>
    <cellStyle name="SAPBEXHLevel1 6 2" xfId="10406"/>
    <cellStyle name="SAPBEXHLevel1 7" xfId="6214"/>
    <cellStyle name="SAPBEXHLevel1 7 2" xfId="10407"/>
    <cellStyle name="SAPBEXHLevel1 8" xfId="10385"/>
    <cellStyle name="SAPBEXHLevel1X" xfId="3038"/>
    <cellStyle name="SAPBEXHLevel1X 2" xfId="6215"/>
    <cellStyle name="SAPBEXHLevel1X 2 2" xfId="6216"/>
    <cellStyle name="SAPBEXHLevel1X 2 2 2" xfId="6217"/>
    <cellStyle name="SAPBEXHLevel1X 2 2 2 2" xfId="10411"/>
    <cellStyle name="SAPBEXHLevel1X 2 2 3" xfId="6218"/>
    <cellStyle name="SAPBEXHLevel1X 2 2 3 2" xfId="10412"/>
    <cellStyle name="SAPBEXHLevel1X 2 2 4" xfId="10410"/>
    <cellStyle name="SAPBEXHLevel1X 2 3" xfId="6219"/>
    <cellStyle name="SAPBEXHLevel1X 2 3 2" xfId="6220"/>
    <cellStyle name="SAPBEXHLevel1X 2 3 2 2" xfId="10414"/>
    <cellStyle name="SAPBEXHLevel1X 2 3 3" xfId="10413"/>
    <cellStyle name="SAPBEXHLevel1X 2 4" xfId="6221"/>
    <cellStyle name="SAPBEXHLevel1X 2 4 2" xfId="10415"/>
    <cellStyle name="SAPBEXHLevel1X 2 5" xfId="6222"/>
    <cellStyle name="SAPBEXHLevel1X 2 5 2" xfId="10416"/>
    <cellStyle name="SAPBEXHLevel1X 2 6" xfId="10409"/>
    <cellStyle name="SAPBEXHLevel1X 3" xfId="6223"/>
    <cellStyle name="SAPBEXHLevel1X 3 2" xfId="6224"/>
    <cellStyle name="SAPBEXHLevel1X 3 2 2" xfId="6225"/>
    <cellStyle name="SAPBEXHLevel1X 3 2 2 2" xfId="10419"/>
    <cellStyle name="SAPBEXHLevel1X 3 2 3" xfId="6226"/>
    <cellStyle name="SAPBEXHLevel1X 3 2 3 2" xfId="10420"/>
    <cellStyle name="SAPBEXHLevel1X 3 2 4" xfId="10418"/>
    <cellStyle name="SAPBEXHLevel1X 3 3" xfId="6227"/>
    <cellStyle name="SAPBEXHLevel1X 3 3 2" xfId="6228"/>
    <cellStyle name="SAPBEXHLevel1X 3 3 2 2" xfId="10422"/>
    <cellStyle name="SAPBEXHLevel1X 3 3 3" xfId="10421"/>
    <cellStyle name="SAPBEXHLevel1X 3 4" xfId="6229"/>
    <cellStyle name="SAPBEXHLevel1X 3 4 2" xfId="10423"/>
    <cellStyle name="SAPBEXHLevel1X 3 5" xfId="6230"/>
    <cellStyle name="SAPBEXHLevel1X 3 5 2" xfId="10424"/>
    <cellStyle name="SAPBEXHLevel1X 3 6" xfId="10417"/>
    <cellStyle name="SAPBEXHLevel1X 4" xfId="6231"/>
    <cellStyle name="SAPBEXHLevel1X 4 2" xfId="6232"/>
    <cellStyle name="SAPBEXHLevel1X 4 2 2" xfId="10426"/>
    <cellStyle name="SAPBEXHLevel1X 4 3" xfId="6233"/>
    <cellStyle name="SAPBEXHLevel1X 4 3 2" xfId="10427"/>
    <cellStyle name="SAPBEXHLevel1X 4 4" xfId="10425"/>
    <cellStyle name="SAPBEXHLevel1X 5" xfId="6234"/>
    <cellStyle name="SAPBEXHLevel1X 5 2" xfId="10428"/>
    <cellStyle name="SAPBEXHLevel1X 6" xfId="6235"/>
    <cellStyle name="SAPBEXHLevel1X 6 2" xfId="10429"/>
    <cellStyle name="SAPBEXHLevel1X 7" xfId="6236"/>
    <cellStyle name="SAPBEXHLevel1X 7 2" xfId="10430"/>
    <cellStyle name="SAPBEXHLevel1X 8" xfId="10408"/>
    <cellStyle name="SAPBEXHLevel2" xfId="3039"/>
    <cellStyle name="SAPBEXHLevel2 2" xfId="6237"/>
    <cellStyle name="SAPBEXHLevel2 2 2" xfId="6238"/>
    <cellStyle name="SAPBEXHLevel2 2 2 2" xfId="6239"/>
    <cellStyle name="SAPBEXHLevel2 2 2 2 2" xfId="10434"/>
    <cellStyle name="SAPBEXHLevel2 2 2 3" xfId="6240"/>
    <cellStyle name="SAPBEXHLevel2 2 2 3 2" xfId="10435"/>
    <cellStyle name="SAPBEXHLevel2 2 2 4" xfId="10433"/>
    <cellStyle name="SAPBEXHLevel2 2 3" xfId="6241"/>
    <cellStyle name="SAPBEXHLevel2 2 3 2" xfId="6242"/>
    <cellStyle name="SAPBEXHLevel2 2 3 2 2" xfId="10437"/>
    <cellStyle name="SAPBEXHLevel2 2 3 3" xfId="10436"/>
    <cellStyle name="SAPBEXHLevel2 2 4" xfId="6243"/>
    <cellStyle name="SAPBEXHLevel2 2 4 2" xfId="10438"/>
    <cellStyle name="SAPBEXHLevel2 2 5" xfId="6244"/>
    <cellStyle name="SAPBEXHLevel2 2 5 2" xfId="10439"/>
    <cellStyle name="SAPBEXHLevel2 2 6" xfId="10432"/>
    <cellStyle name="SAPBEXHLevel2 3" xfId="6245"/>
    <cellStyle name="SAPBEXHLevel2 3 2" xfId="6246"/>
    <cellStyle name="SAPBEXHLevel2 3 2 2" xfId="6247"/>
    <cellStyle name="SAPBEXHLevel2 3 2 2 2" xfId="10442"/>
    <cellStyle name="SAPBEXHLevel2 3 2 3" xfId="6248"/>
    <cellStyle name="SAPBEXHLevel2 3 2 3 2" xfId="10443"/>
    <cellStyle name="SAPBEXHLevel2 3 2 4" xfId="10441"/>
    <cellStyle name="SAPBEXHLevel2 3 3" xfId="6249"/>
    <cellStyle name="SAPBEXHLevel2 3 3 2" xfId="6250"/>
    <cellStyle name="SAPBEXHLevel2 3 3 2 2" xfId="10445"/>
    <cellStyle name="SAPBEXHLevel2 3 3 3" xfId="10444"/>
    <cellStyle name="SAPBEXHLevel2 3 4" xfId="6251"/>
    <cellStyle name="SAPBEXHLevel2 3 4 2" xfId="10446"/>
    <cellStyle name="SAPBEXHLevel2 3 5" xfId="6252"/>
    <cellStyle name="SAPBEXHLevel2 3 5 2" xfId="10447"/>
    <cellStyle name="SAPBEXHLevel2 3 6" xfId="10440"/>
    <cellStyle name="SAPBEXHLevel2 4" xfId="6253"/>
    <cellStyle name="SAPBEXHLevel2 4 2" xfId="6254"/>
    <cellStyle name="SAPBEXHLevel2 4 2 2" xfId="10449"/>
    <cellStyle name="SAPBEXHLevel2 4 3" xfId="6255"/>
    <cellStyle name="SAPBEXHLevel2 4 3 2" xfId="10450"/>
    <cellStyle name="SAPBEXHLevel2 4 4" xfId="10448"/>
    <cellStyle name="SAPBEXHLevel2 5" xfId="6256"/>
    <cellStyle name="SAPBEXHLevel2 5 2" xfId="10451"/>
    <cellStyle name="SAPBEXHLevel2 6" xfId="6257"/>
    <cellStyle name="SAPBEXHLevel2 6 2" xfId="10452"/>
    <cellStyle name="SAPBEXHLevel2 7" xfId="6258"/>
    <cellStyle name="SAPBEXHLevel2 7 2" xfId="10453"/>
    <cellStyle name="SAPBEXHLevel2 8" xfId="10431"/>
    <cellStyle name="SAPBEXHLevel2X" xfId="3040"/>
    <cellStyle name="SAPBEXHLevel2X 2" xfId="6259"/>
    <cellStyle name="SAPBEXHLevel2X 2 2" xfId="6260"/>
    <cellStyle name="SAPBEXHLevel2X 2 2 2" xfId="6261"/>
    <cellStyle name="SAPBEXHLevel2X 2 2 2 2" xfId="10457"/>
    <cellStyle name="SAPBEXHLevel2X 2 2 3" xfId="6262"/>
    <cellStyle name="SAPBEXHLevel2X 2 2 3 2" xfId="10458"/>
    <cellStyle name="SAPBEXHLevel2X 2 2 4" xfId="10456"/>
    <cellStyle name="SAPBEXHLevel2X 2 3" xfId="6263"/>
    <cellStyle name="SAPBEXHLevel2X 2 3 2" xfId="6264"/>
    <cellStyle name="SAPBEXHLevel2X 2 3 2 2" xfId="10460"/>
    <cellStyle name="SAPBEXHLevel2X 2 3 3" xfId="10459"/>
    <cellStyle name="SAPBEXHLevel2X 2 4" xfId="6265"/>
    <cellStyle name="SAPBEXHLevel2X 2 4 2" xfId="10461"/>
    <cellStyle name="SAPBEXHLevel2X 2 5" xfId="6266"/>
    <cellStyle name="SAPBEXHLevel2X 2 5 2" xfId="10462"/>
    <cellStyle name="SAPBEXHLevel2X 2 6" xfId="10455"/>
    <cellStyle name="SAPBEXHLevel2X 3" xfId="6267"/>
    <cellStyle name="SAPBEXHLevel2X 3 2" xfId="6268"/>
    <cellStyle name="SAPBEXHLevel2X 3 2 2" xfId="6269"/>
    <cellStyle name="SAPBEXHLevel2X 3 2 2 2" xfId="10465"/>
    <cellStyle name="SAPBEXHLevel2X 3 2 3" xfId="6270"/>
    <cellStyle name="SAPBEXHLevel2X 3 2 3 2" xfId="10466"/>
    <cellStyle name="SAPBEXHLevel2X 3 2 4" xfId="10464"/>
    <cellStyle name="SAPBEXHLevel2X 3 3" xfId="6271"/>
    <cellStyle name="SAPBEXHLevel2X 3 3 2" xfId="6272"/>
    <cellStyle name="SAPBEXHLevel2X 3 3 2 2" xfId="10468"/>
    <cellStyle name="SAPBEXHLevel2X 3 3 3" xfId="10467"/>
    <cellStyle name="SAPBEXHLevel2X 3 4" xfId="6273"/>
    <cellStyle name="SAPBEXHLevel2X 3 4 2" xfId="10469"/>
    <cellStyle name="SAPBEXHLevel2X 3 5" xfId="6274"/>
    <cellStyle name="SAPBEXHLevel2X 3 5 2" xfId="10470"/>
    <cellStyle name="SAPBEXHLevel2X 3 6" xfId="10463"/>
    <cellStyle name="SAPBEXHLevel2X 4" xfId="6275"/>
    <cellStyle name="SAPBEXHLevel2X 4 2" xfId="6276"/>
    <cellStyle name="SAPBEXHLevel2X 4 2 2" xfId="10472"/>
    <cellStyle name="SAPBEXHLevel2X 4 3" xfId="6277"/>
    <cellStyle name="SAPBEXHLevel2X 4 3 2" xfId="10473"/>
    <cellStyle name="SAPBEXHLevel2X 4 4" xfId="10471"/>
    <cellStyle name="SAPBEXHLevel2X 5" xfId="6278"/>
    <cellStyle name="SAPBEXHLevel2X 5 2" xfId="10474"/>
    <cellStyle name="SAPBEXHLevel2X 6" xfId="6279"/>
    <cellStyle name="SAPBEXHLevel2X 6 2" xfId="10475"/>
    <cellStyle name="SAPBEXHLevel2X 7" xfId="6280"/>
    <cellStyle name="SAPBEXHLevel2X 7 2" xfId="10476"/>
    <cellStyle name="SAPBEXHLevel2X 8" xfId="10454"/>
    <cellStyle name="SAPBEXHLevel3" xfId="3041"/>
    <cellStyle name="SAPBEXHLevel3 2" xfId="6281"/>
    <cellStyle name="SAPBEXHLevel3 2 2" xfId="6282"/>
    <cellStyle name="SAPBEXHLevel3 2 2 2" xfId="6283"/>
    <cellStyle name="SAPBEXHLevel3 2 2 2 2" xfId="10480"/>
    <cellStyle name="SAPBEXHLevel3 2 2 3" xfId="6284"/>
    <cellStyle name="SAPBEXHLevel3 2 2 3 2" xfId="10481"/>
    <cellStyle name="SAPBEXHLevel3 2 2 4" xfId="10479"/>
    <cellStyle name="SAPBEXHLevel3 2 3" xfId="6285"/>
    <cellStyle name="SAPBEXHLevel3 2 3 2" xfId="6286"/>
    <cellStyle name="SAPBEXHLevel3 2 3 2 2" xfId="10483"/>
    <cellStyle name="SAPBEXHLevel3 2 3 3" xfId="10482"/>
    <cellStyle name="SAPBEXHLevel3 2 4" xfId="6287"/>
    <cellStyle name="SAPBEXHLevel3 2 4 2" xfId="10484"/>
    <cellStyle name="SAPBEXHLevel3 2 5" xfId="6288"/>
    <cellStyle name="SAPBEXHLevel3 2 5 2" xfId="10485"/>
    <cellStyle name="SAPBEXHLevel3 2 6" xfId="10478"/>
    <cellStyle name="SAPBEXHLevel3 3" xfId="6289"/>
    <cellStyle name="SAPBEXHLevel3 3 2" xfId="6290"/>
    <cellStyle name="SAPBEXHLevel3 3 2 2" xfId="6291"/>
    <cellStyle name="SAPBEXHLevel3 3 2 2 2" xfId="10488"/>
    <cellStyle name="SAPBEXHLevel3 3 2 3" xfId="6292"/>
    <cellStyle name="SAPBEXHLevel3 3 2 3 2" xfId="10489"/>
    <cellStyle name="SAPBEXHLevel3 3 2 4" xfId="10487"/>
    <cellStyle name="SAPBEXHLevel3 3 3" xfId="6293"/>
    <cellStyle name="SAPBEXHLevel3 3 3 2" xfId="6294"/>
    <cellStyle name="SAPBEXHLevel3 3 3 2 2" xfId="10491"/>
    <cellStyle name="SAPBEXHLevel3 3 3 3" xfId="10490"/>
    <cellStyle name="SAPBEXHLevel3 3 4" xfId="6295"/>
    <cellStyle name="SAPBEXHLevel3 3 4 2" xfId="10492"/>
    <cellStyle name="SAPBEXHLevel3 3 5" xfId="6296"/>
    <cellStyle name="SAPBEXHLevel3 3 5 2" xfId="10493"/>
    <cellStyle name="SAPBEXHLevel3 3 6" xfId="10486"/>
    <cellStyle name="SAPBEXHLevel3 4" xfId="6297"/>
    <cellStyle name="SAPBEXHLevel3 4 2" xfId="6298"/>
    <cellStyle name="SAPBEXHLevel3 4 2 2" xfId="10495"/>
    <cellStyle name="SAPBEXHLevel3 4 3" xfId="6299"/>
    <cellStyle name="SAPBEXHLevel3 4 3 2" xfId="10496"/>
    <cellStyle name="SAPBEXHLevel3 4 4" xfId="10494"/>
    <cellStyle name="SAPBEXHLevel3 5" xfId="6300"/>
    <cellStyle name="SAPBEXHLevel3 5 2" xfId="10497"/>
    <cellStyle name="SAPBEXHLevel3 6" xfId="6301"/>
    <cellStyle name="SAPBEXHLevel3 6 2" xfId="10498"/>
    <cellStyle name="SAPBEXHLevel3 7" xfId="6302"/>
    <cellStyle name="SAPBEXHLevel3 7 2" xfId="10499"/>
    <cellStyle name="SAPBEXHLevel3 8" xfId="10477"/>
    <cellStyle name="SAPBEXHLevel3X" xfId="3042"/>
    <cellStyle name="SAPBEXHLevel3X 2" xfId="6303"/>
    <cellStyle name="SAPBEXHLevel3X 2 2" xfId="6304"/>
    <cellStyle name="SAPBEXHLevel3X 2 2 2" xfId="6305"/>
    <cellStyle name="SAPBEXHLevel3X 2 2 2 2" xfId="10503"/>
    <cellStyle name="SAPBEXHLevel3X 2 2 3" xfId="6306"/>
    <cellStyle name="SAPBEXHLevel3X 2 2 3 2" xfId="10504"/>
    <cellStyle name="SAPBEXHLevel3X 2 2 4" xfId="10502"/>
    <cellStyle name="SAPBEXHLevel3X 2 3" xfId="6307"/>
    <cellStyle name="SAPBEXHLevel3X 2 3 2" xfId="6308"/>
    <cellStyle name="SAPBEXHLevel3X 2 3 2 2" xfId="10506"/>
    <cellStyle name="SAPBEXHLevel3X 2 3 3" xfId="10505"/>
    <cellStyle name="SAPBEXHLevel3X 2 4" xfId="6309"/>
    <cellStyle name="SAPBEXHLevel3X 2 4 2" xfId="10507"/>
    <cellStyle name="SAPBEXHLevel3X 2 5" xfId="6310"/>
    <cellStyle name="SAPBEXHLevel3X 2 5 2" xfId="10508"/>
    <cellStyle name="SAPBEXHLevel3X 2 6" xfId="10501"/>
    <cellStyle name="SAPBEXHLevel3X 3" xfId="6311"/>
    <cellStyle name="SAPBEXHLevel3X 3 2" xfId="6312"/>
    <cellStyle name="SAPBEXHLevel3X 3 2 2" xfId="6313"/>
    <cellStyle name="SAPBEXHLevel3X 3 2 2 2" xfId="10511"/>
    <cellStyle name="SAPBEXHLevel3X 3 2 3" xfId="6314"/>
    <cellStyle name="SAPBEXHLevel3X 3 2 3 2" xfId="10512"/>
    <cellStyle name="SAPBEXHLevel3X 3 2 4" xfId="10510"/>
    <cellStyle name="SAPBEXHLevel3X 3 3" xfId="6315"/>
    <cellStyle name="SAPBEXHLevel3X 3 3 2" xfId="6316"/>
    <cellStyle name="SAPBEXHLevel3X 3 3 2 2" xfId="10514"/>
    <cellStyle name="SAPBEXHLevel3X 3 3 3" xfId="10513"/>
    <cellStyle name="SAPBEXHLevel3X 3 4" xfId="6317"/>
    <cellStyle name="SAPBEXHLevel3X 3 4 2" xfId="10515"/>
    <cellStyle name="SAPBEXHLevel3X 3 5" xfId="6318"/>
    <cellStyle name="SAPBEXHLevel3X 3 5 2" xfId="10516"/>
    <cellStyle name="SAPBEXHLevel3X 3 6" xfId="10509"/>
    <cellStyle name="SAPBEXHLevel3X 4" xfId="6319"/>
    <cellStyle name="SAPBEXHLevel3X 4 2" xfId="6320"/>
    <cellStyle name="SAPBEXHLevel3X 4 2 2" xfId="10518"/>
    <cellStyle name="SAPBEXHLevel3X 4 3" xfId="6321"/>
    <cellStyle name="SAPBEXHLevel3X 4 3 2" xfId="10519"/>
    <cellStyle name="SAPBEXHLevel3X 4 4" xfId="10517"/>
    <cellStyle name="SAPBEXHLevel3X 5" xfId="6322"/>
    <cellStyle name="SAPBEXHLevel3X 5 2" xfId="10520"/>
    <cellStyle name="SAPBEXHLevel3X 6" xfId="6323"/>
    <cellStyle name="SAPBEXHLevel3X 6 2" xfId="10521"/>
    <cellStyle name="SAPBEXHLevel3X 7" xfId="6324"/>
    <cellStyle name="SAPBEXHLevel3X 7 2" xfId="10522"/>
    <cellStyle name="SAPBEXHLevel3X 8" xfId="10500"/>
    <cellStyle name="SAPBEXresData" xfId="3043"/>
    <cellStyle name="SAPBEXresData 2" xfId="6325"/>
    <cellStyle name="SAPBEXresData 2 2" xfId="6326"/>
    <cellStyle name="SAPBEXresData 2 2 2" xfId="6327"/>
    <cellStyle name="SAPBEXresData 2 2 2 2" xfId="10526"/>
    <cellStyle name="SAPBEXresData 2 2 3" xfId="6328"/>
    <cellStyle name="SAPBEXresData 2 2 3 2" xfId="10527"/>
    <cellStyle name="SAPBEXresData 2 2 4" xfId="10525"/>
    <cellStyle name="SAPBEXresData 2 3" xfId="6329"/>
    <cellStyle name="SAPBEXresData 2 3 2" xfId="6330"/>
    <cellStyle name="SAPBEXresData 2 3 2 2" xfId="10529"/>
    <cellStyle name="SAPBEXresData 2 3 3" xfId="10528"/>
    <cellStyle name="SAPBEXresData 2 4" xfId="6331"/>
    <cellStyle name="SAPBEXresData 2 4 2" xfId="10530"/>
    <cellStyle name="SAPBEXresData 2 5" xfId="6332"/>
    <cellStyle name="SAPBEXresData 2 5 2" xfId="10531"/>
    <cellStyle name="SAPBEXresData 2 6" xfId="10524"/>
    <cellStyle name="SAPBEXresData 3" xfId="6333"/>
    <cellStyle name="SAPBEXresData 3 2" xfId="6334"/>
    <cellStyle name="SAPBEXresData 3 2 2" xfId="6335"/>
    <cellStyle name="SAPBEXresData 3 2 2 2" xfId="10534"/>
    <cellStyle name="SAPBEXresData 3 2 3" xfId="6336"/>
    <cellStyle name="SAPBEXresData 3 2 3 2" xfId="10535"/>
    <cellStyle name="SAPBEXresData 3 2 4" xfId="10533"/>
    <cellStyle name="SAPBEXresData 3 3" xfId="6337"/>
    <cellStyle name="SAPBEXresData 3 3 2" xfId="6338"/>
    <cellStyle name="SAPBEXresData 3 3 2 2" xfId="10537"/>
    <cellStyle name="SAPBEXresData 3 3 3" xfId="10536"/>
    <cellStyle name="SAPBEXresData 3 4" xfId="6339"/>
    <cellStyle name="SAPBEXresData 3 4 2" xfId="10538"/>
    <cellStyle name="SAPBEXresData 3 5" xfId="6340"/>
    <cellStyle name="SAPBEXresData 3 5 2" xfId="10539"/>
    <cellStyle name="SAPBEXresData 3 6" xfId="10532"/>
    <cellStyle name="SAPBEXresData 4" xfId="6341"/>
    <cellStyle name="SAPBEXresData 4 2" xfId="6342"/>
    <cellStyle name="SAPBEXresData 4 2 2" xfId="6343"/>
    <cellStyle name="SAPBEXresData 4 2 2 2" xfId="10542"/>
    <cellStyle name="SAPBEXresData 4 2 3" xfId="10541"/>
    <cellStyle name="SAPBEXresData 4 3" xfId="6344"/>
    <cellStyle name="SAPBEXresData 4 3 2" xfId="10543"/>
    <cellStyle name="SAPBEXresData 4 4" xfId="10540"/>
    <cellStyle name="SAPBEXresData 5" xfId="6345"/>
    <cellStyle name="SAPBEXresData 5 2" xfId="6346"/>
    <cellStyle name="SAPBEXresData 5 2 2" xfId="10545"/>
    <cellStyle name="SAPBEXresData 5 3" xfId="10544"/>
    <cellStyle name="SAPBEXresData 6" xfId="6347"/>
    <cellStyle name="SAPBEXresData 6 2" xfId="10546"/>
    <cellStyle name="SAPBEXresData 7" xfId="6348"/>
    <cellStyle name="SAPBEXresData 7 2" xfId="10547"/>
    <cellStyle name="SAPBEXresData 8" xfId="6349"/>
    <cellStyle name="SAPBEXresData 8 2" xfId="10548"/>
    <cellStyle name="SAPBEXresData 9" xfId="10523"/>
    <cellStyle name="SAPBEXresDataEmph" xfId="3044"/>
    <cellStyle name="SAPBEXresDataEmph 2" xfId="6350"/>
    <cellStyle name="SAPBEXresDataEmph 2 2" xfId="6351"/>
    <cellStyle name="SAPBEXresDataEmph 2 2 2" xfId="6352"/>
    <cellStyle name="SAPBEXresDataEmph 2 2 2 2" xfId="10552"/>
    <cellStyle name="SAPBEXresDataEmph 2 2 3" xfId="6353"/>
    <cellStyle name="SAPBEXresDataEmph 2 2 3 2" xfId="10553"/>
    <cellStyle name="SAPBEXresDataEmph 2 2 4" xfId="10551"/>
    <cellStyle name="SAPBEXresDataEmph 2 3" xfId="6354"/>
    <cellStyle name="SAPBEXresDataEmph 2 3 2" xfId="6355"/>
    <cellStyle name="SAPBEXresDataEmph 2 3 2 2" xfId="10555"/>
    <cellStyle name="SAPBEXresDataEmph 2 3 3" xfId="10554"/>
    <cellStyle name="SAPBEXresDataEmph 2 4" xfId="6356"/>
    <cellStyle name="SAPBEXresDataEmph 2 4 2" xfId="10556"/>
    <cellStyle name="SAPBEXresDataEmph 2 5" xfId="6357"/>
    <cellStyle name="SAPBEXresDataEmph 2 5 2" xfId="10557"/>
    <cellStyle name="SAPBEXresDataEmph 2 6" xfId="10550"/>
    <cellStyle name="SAPBEXresDataEmph 3" xfId="6358"/>
    <cellStyle name="SAPBEXresDataEmph 3 2" xfId="6359"/>
    <cellStyle name="SAPBEXresDataEmph 3 2 2" xfId="6360"/>
    <cellStyle name="SAPBEXresDataEmph 3 2 2 2" xfId="10560"/>
    <cellStyle name="SAPBEXresDataEmph 3 2 3" xfId="6361"/>
    <cellStyle name="SAPBEXresDataEmph 3 2 3 2" xfId="10561"/>
    <cellStyle name="SAPBEXresDataEmph 3 2 4" xfId="10559"/>
    <cellStyle name="SAPBEXresDataEmph 3 3" xfId="6362"/>
    <cellStyle name="SAPBEXresDataEmph 3 3 2" xfId="6363"/>
    <cellStyle name="SAPBEXresDataEmph 3 3 2 2" xfId="10563"/>
    <cellStyle name="SAPBEXresDataEmph 3 3 3" xfId="10562"/>
    <cellStyle name="SAPBEXresDataEmph 3 4" xfId="6364"/>
    <cellStyle name="SAPBEXresDataEmph 3 4 2" xfId="10564"/>
    <cellStyle name="SAPBEXresDataEmph 3 5" xfId="6365"/>
    <cellStyle name="SAPBEXresDataEmph 3 5 2" xfId="10565"/>
    <cellStyle name="SAPBEXresDataEmph 3 6" xfId="10558"/>
    <cellStyle name="SAPBEXresDataEmph 4" xfId="6366"/>
    <cellStyle name="SAPBEXresDataEmph 4 2" xfId="6367"/>
    <cellStyle name="SAPBEXresDataEmph 4 2 2" xfId="6368"/>
    <cellStyle name="SAPBEXresDataEmph 4 2 2 2" xfId="10568"/>
    <cellStyle name="SAPBEXresDataEmph 4 2 3" xfId="10567"/>
    <cellStyle name="SAPBEXresDataEmph 4 3" xfId="6369"/>
    <cellStyle name="SAPBEXresDataEmph 4 3 2" xfId="10569"/>
    <cellStyle name="SAPBEXresDataEmph 4 4" xfId="10566"/>
    <cellStyle name="SAPBEXresDataEmph 5" xfId="6370"/>
    <cellStyle name="SAPBEXresDataEmph 5 2" xfId="6371"/>
    <cellStyle name="SAPBEXresDataEmph 5 2 2" xfId="10571"/>
    <cellStyle name="SAPBEXresDataEmph 5 3" xfId="10570"/>
    <cellStyle name="SAPBEXresDataEmph 6" xfId="6372"/>
    <cellStyle name="SAPBEXresDataEmph 6 2" xfId="10572"/>
    <cellStyle name="SAPBEXresDataEmph 7" xfId="6373"/>
    <cellStyle name="SAPBEXresDataEmph 7 2" xfId="10573"/>
    <cellStyle name="SAPBEXresDataEmph 8" xfId="6374"/>
    <cellStyle name="SAPBEXresDataEmph 8 2" xfId="10574"/>
    <cellStyle name="SAPBEXresDataEmph 9" xfId="10549"/>
    <cellStyle name="SAPBEXresItem" xfId="3045"/>
    <cellStyle name="SAPBEXresItem 2" xfId="6375"/>
    <cellStyle name="SAPBEXresItem 2 2" xfId="6376"/>
    <cellStyle name="SAPBEXresItem 2 2 2" xfId="6377"/>
    <cellStyle name="SAPBEXresItem 2 2 2 2" xfId="10578"/>
    <cellStyle name="SAPBEXresItem 2 2 3" xfId="6378"/>
    <cellStyle name="SAPBEXresItem 2 2 3 2" xfId="10579"/>
    <cellStyle name="SAPBEXresItem 2 2 4" xfId="10577"/>
    <cellStyle name="SAPBEXresItem 2 3" xfId="6379"/>
    <cellStyle name="SAPBEXresItem 2 3 2" xfId="6380"/>
    <cellStyle name="SAPBEXresItem 2 3 2 2" xfId="10581"/>
    <cellStyle name="SAPBEXresItem 2 3 3" xfId="10580"/>
    <cellStyle name="SAPBEXresItem 2 4" xfId="6381"/>
    <cellStyle name="SAPBEXresItem 2 4 2" xfId="10582"/>
    <cellStyle name="SAPBEXresItem 2 5" xfId="6382"/>
    <cellStyle name="SAPBEXresItem 2 5 2" xfId="10583"/>
    <cellStyle name="SAPBEXresItem 2 6" xfId="10576"/>
    <cellStyle name="SAPBEXresItem 3" xfId="6383"/>
    <cellStyle name="SAPBEXresItem 3 2" xfId="6384"/>
    <cellStyle name="SAPBEXresItem 3 2 2" xfId="6385"/>
    <cellStyle name="SAPBEXresItem 3 2 2 2" xfId="10586"/>
    <cellStyle name="SAPBEXresItem 3 2 3" xfId="6386"/>
    <cellStyle name="SAPBEXresItem 3 2 3 2" xfId="10587"/>
    <cellStyle name="SAPBEXresItem 3 2 4" xfId="10585"/>
    <cellStyle name="SAPBEXresItem 3 3" xfId="6387"/>
    <cellStyle name="SAPBEXresItem 3 3 2" xfId="6388"/>
    <cellStyle name="SAPBEXresItem 3 3 2 2" xfId="10589"/>
    <cellStyle name="SAPBEXresItem 3 3 3" xfId="10588"/>
    <cellStyle name="SAPBEXresItem 3 4" xfId="6389"/>
    <cellStyle name="SAPBEXresItem 3 4 2" xfId="10590"/>
    <cellStyle name="SAPBEXresItem 3 5" xfId="6390"/>
    <cellStyle name="SAPBEXresItem 3 5 2" xfId="10591"/>
    <cellStyle name="SAPBEXresItem 3 6" xfId="10584"/>
    <cellStyle name="SAPBEXresItem 4" xfId="6391"/>
    <cellStyle name="SAPBEXresItem 4 2" xfId="6392"/>
    <cellStyle name="SAPBEXresItem 4 2 2" xfId="6393"/>
    <cellStyle name="SAPBEXresItem 4 2 2 2" xfId="10594"/>
    <cellStyle name="SAPBEXresItem 4 2 3" xfId="10593"/>
    <cellStyle name="SAPBEXresItem 4 3" xfId="6394"/>
    <cellStyle name="SAPBEXresItem 4 3 2" xfId="10595"/>
    <cellStyle name="SAPBEXresItem 4 4" xfId="10592"/>
    <cellStyle name="SAPBEXresItem 5" xfId="6395"/>
    <cellStyle name="SAPBEXresItem 5 2" xfId="6396"/>
    <cellStyle name="SAPBEXresItem 5 2 2" xfId="10597"/>
    <cellStyle name="SAPBEXresItem 5 3" xfId="10596"/>
    <cellStyle name="SAPBEXresItem 6" xfId="6397"/>
    <cellStyle name="SAPBEXresItem 6 2" xfId="10598"/>
    <cellStyle name="SAPBEXresItem 7" xfId="6398"/>
    <cellStyle name="SAPBEXresItem 7 2" xfId="10599"/>
    <cellStyle name="SAPBEXresItem 8" xfId="6399"/>
    <cellStyle name="SAPBEXresItem 8 2" xfId="10600"/>
    <cellStyle name="SAPBEXresItem 9" xfId="10575"/>
    <cellStyle name="SAPBEXresItemX" xfId="3046"/>
    <cellStyle name="SAPBEXresItemX 2" xfId="6400"/>
    <cellStyle name="SAPBEXresItemX 2 2" xfId="6401"/>
    <cellStyle name="SAPBEXresItemX 2 2 2" xfId="6402"/>
    <cellStyle name="SAPBEXresItemX 2 2 2 2" xfId="10604"/>
    <cellStyle name="SAPBEXresItemX 2 2 3" xfId="6403"/>
    <cellStyle name="SAPBEXresItemX 2 2 3 2" xfId="10605"/>
    <cellStyle name="SAPBEXresItemX 2 2 4" xfId="10603"/>
    <cellStyle name="SAPBEXresItemX 2 3" xfId="6404"/>
    <cellStyle name="SAPBEXresItemX 2 3 2" xfId="6405"/>
    <cellStyle name="SAPBEXresItemX 2 3 2 2" xfId="10607"/>
    <cellStyle name="SAPBEXresItemX 2 3 3" xfId="10606"/>
    <cellStyle name="SAPBEXresItemX 2 4" xfId="6406"/>
    <cellStyle name="SAPBEXresItemX 2 4 2" xfId="10608"/>
    <cellStyle name="SAPBEXresItemX 2 5" xfId="6407"/>
    <cellStyle name="SAPBEXresItemX 2 5 2" xfId="10609"/>
    <cellStyle name="SAPBEXresItemX 2 6" xfId="10602"/>
    <cellStyle name="SAPBEXresItemX 3" xfId="6408"/>
    <cellStyle name="SAPBEXresItemX 3 2" xfId="6409"/>
    <cellStyle name="SAPBEXresItemX 3 2 2" xfId="6410"/>
    <cellStyle name="SAPBEXresItemX 3 2 2 2" xfId="10612"/>
    <cellStyle name="SAPBEXresItemX 3 2 3" xfId="6411"/>
    <cellStyle name="SAPBEXresItemX 3 2 3 2" xfId="10613"/>
    <cellStyle name="SAPBEXresItemX 3 2 4" xfId="10611"/>
    <cellStyle name="SAPBEXresItemX 3 3" xfId="6412"/>
    <cellStyle name="SAPBEXresItemX 3 3 2" xfId="6413"/>
    <cellStyle name="SAPBEXresItemX 3 3 2 2" xfId="10615"/>
    <cellStyle name="SAPBEXresItemX 3 3 3" xfId="10614"/>
    <cellStyle name="SAPBEXresItemX 3 4" xfId="6414"/>
    <cellStyle name="SAPBEXresItemX 3 4 2" xfId="10616"/>
    <cellStyle name="SAPBEXresItemX 3 5" xfId="6415"/>
    <cellStyle name="SAPBEXresItemX 3 5 2" xfId="10617"/>
    <cellStyle name="SAPBEXresItemX 3 6" xfId="10610"/>
    <cellStyle name="SAPBEXresItemX 4" xfId="6416"/>
    <cellStyle name="SAPBEXresItemX 4 2" xfId="6417"/>
    <cellStyle name="SAPBEXresItemX 4 2 2" xfId="10619"/>
    <cellStyle name="SAPBEXresItemX 4 3" xfId="6418"/>
    <cellStyle name="SAPBEXresItemX 4 3 2" xfId="10620"/>
    <cellStyle name="SAPBEXresItemX 4 4" xfId="10618"/>
    <cellStyle name="SAPBEXresItemX 5" xfId="6419"/>
    <cellStyle name="SAPBEXresItemX 5 2" xfId="10621"/>
    <cellStyle name="SAPBEXresItemX 6" xfId="6420"/>
    <cellStyle name="SAPBEXresItemX 6 2" xfId="10622"/>
    <cellStyle name="SAPBEXresItemX 7" xfId="6421"/>
    <cellStyle name="SAPBEXresItemX 7 2" xfId="10623"/>
    <cellStyle name="SAPBEXresItemX 8" xfId="10601"/>
    <cellStyle name="SAPBEXstdData" xfId="3047"/>
    <cellStyle name="SAPBEXstdData 2" xfId="6422"/>
    <cellStyle name="SAPBEXstdData 2 2" xfId="6423"/>
    <cellStyle name="SAPBEXstdData 2 2 2" xfId="6424"/>
    <cellStyle name="SAPBEXstdData 2 2 2 2" xfId="10627"/>
    <cellStyle name="SAPBEXstdData 2 2 3" xfId="6425"/>
    <cellStyle name="SAPBEXstdData 2 2 3 2" xfId="10628"/>
    <cellStyle name="SAPBEXstdData 2 2 4" xfId="10626"/>
    <cellStyle name="SAPBEXstdData 2 3" xfId="6426"/>
    <cellStyle name="SAPBEXstdData 2 3 2" xfId="6427"/>
    <cellStyle name="SAPBEXstdData 2 3 2 2" xfId="10630"/>
    <cellStyle name="SAPBEXstdData 2 3 3" xfId="10629"/>
    <cellStyle name="SAPBEXstdData 2 4" xfId="6428"/>
    <cellStyle name="SAPBEXstdData 2 4 2" xfId="10631"/>
    <cellStyle name="SAPBEXstdData 2 5" xfId="6429"/>
    <cellStyle name="SAPBEXstdData 2 5 2" xfId="10632"/>
    <cellStyle name="SAPBEXstdData 2 6" xfId="10625"/>
    <cellStyle name="SAPBEXstdData 3" xfId="6430"/>
    <cellStyle name="SAPBEXstdData 3 2" xfId="6431"/>
    <cellStyle name="SAPBEXstdData 3 2 2" xfId="6432"/>
    <cellStyle name="SAPBEXstdData 3 2 2 2" xfId="10635"/>
    <cellStyle name="SAPBEXstdData 3 2 3" xfId="6433"/>
    <cellStyle name="SAPBEXstdData 3 2 3 2" xfId="10636"/>
    <cellStyle name="SAPBEXstdData 3 2 4" xfId="10634"/>
    <cellStyle name="SAPBEXstdData 3 3" xfId="6434"/>
    <cellStyle name="SAPBEXstdData 3 3 2" xfId="6435"/>
    <cellStyle name="SAPBEXstdData 3 3 2 2" xfId="10638"/>
    <cellStyle name="SAPBEXstdData 3 3 3" xfId="10637"/>
    <cellStyle name="SAPBEXstdData 3 4" xfId="6436"/>
    <cellStyle name="SAPBEXstdData 3 4 2" xfId="10639"/>
    <cellStyle name="SAPBEXstdData 3 5" xfId="6437"/>
    <cellStyle name="SAPBEXstdData 3 5 2" xfId="10640"/>
    <cellStyle name="SAPBEXstdData 3 6" xfId="10633"/>
    <cellStyle name="SAPBEXstdData 4" xfId="6438"/>
    <cellStyle name="SAPBEXstdData 4 2" xfId="6439"/>
    <cellStyle name="SAPBEXstdData 4 2 2" xfId="6440"/>
    <cellStyle name="SAPBEXstdData 4 2 2 2" xfId="10643"/>
    <cellStyle name="SAPBEXstdData 4 2 3" xfId="10642"/>
    <cellStyle name="SAPBEXstdData 4 3" xfId="6441"/>
    <cellStyle name="SAPBEXstdData 4 3 2" xfId="10644"/>
    <cellStyle name="SAPBEXstdData 4 4" xfId="10641"/>
    <cellStyle name="SAPBEXstdData 5" xfId="6442"/>
    <cellStyle name="SAPBEXstdData 5 2" xfId="6443"/>
    <cellStyle name="SAPBEXstdData 5 2 2" xfId="10646"/>
    <cellStyle name="SAPBEXstdData 5 3" xfId="10645"/>
    <cellStyle name="SAPBEXstdData 6" xfId="6444"/>
    <cellStyle name="SAPBEXstdData 6 2" xfId="10647"/>
    <cellStyle name="SAPBEXstdData 7" xfId="6445"/>
    <cellStyle name="SAPBEXstdData 7 2" xfId="10648"/>
    <cellStyle name="SAPBEXstdData 8" xfId="6446"/>
    <cellStyle name="SAPBEXstdData 8 2" xfId="10649"/>
    <cellStyle name="SAPBEXstdData 9" xfId="10624"/>
    <cellStyle name="SAPBEXstdDataEmph" xfId="3048"/>
    <cellStyle name="SAPBEXstdDataEmph 2" xfId="6447"/>
    <cellStyle name="SAPBEXstdDataEmph 2 2" xfId="6448"/>
    <cellStyle name="SAPBEXstdDataEmph 2 2 2" xfId="6449"/>
    <cellStyle name="SAPBEXstdDataEmph 2 2 2 2" xfId="10653"/>
    <cellStyle name="SAPBEXstdDataEmph 2 2 3" xfId="6450"/>
    <cellStyle name="SAPBEXstdDataEmph 2 2 3 2" xfId="10654"/>
    <cellStyle name="SAPBEXstdDataEmph 2 2 4" xfId="10652"/>
    <cellStyle name="SAPBEXstdDataEmph 2 3" xfId="6451"/>
    <cellStyle name="SAPBEXstdDataEmph 2 3 2" xfId="6452"/>
    <cellStyle name="SAPBEXstdDataEmph 2 3 2 2" xfId="10656"/>
    <cellStyle name="SAPBEXstdDataEmph 2 3 3" xfId="10655"/>
    <cellStyle name="SAPBEXstdDataEmph 2 4" xfId="6453"/>
    <cellStyle name="SAPBEXstdDataEmph 2 4 2" xfId="10657"/>
    <cellStyle name="SAPBEXstdDataEmph 2 5" xfId="6454"/>
    <cellStyle name="SAPBEXstdDataEmph 2 5 2" xfId="10658"/>
    <cellStyle name="SAPBEXstdDataEmph 2 6" xfId="10651"/>
    <cellStyle name="SAPBEXstdDataEmph 3" xfId="6455"/>
    <cellStyle name="SAPBEXstdDataEmph 3 2" xfId="6456"/>
    <cellStyle name="SAPBEXstdDataEmph 3 2 2" xfId="6457"/>
    <cellStyle name="SAPBEXstdDataEmph 3 2 2 2" xfId="10661"/>
    <cellStyle name="SAPBEXstdDataEmph 3 2 3" xfId="6458"/>
    <cellStyle name="SAPBEXstdDataEmph 3 2 3 2" xfId="10662"/>
    <cellStyle name="SAPBEXstdDataEmph 3 2 4" xfId="10660"/>
    <cellStyle name="SAPBEXstdDataEmph 3 3" xfId="6459"/>
    <cellStyle name="SAPBEXstdDataEmph 3 3 2" xfId="6460"/>
    <cellStyle name="SAPBEXstdDataEmph 3 3 2 2" xfId="10664"/>
    <cellStyle name="SAPBEXstdDataEmph 3 3 3" xfId="10663"/>
    <cellStyle name="SAPBEXstdDataEmph 3 4" xfId="6461"/>
    <cellStyle name="SAPBEXstdDataEmph 3 4 2" xfId="10665"/>
    <cellStyle name="SAPBEXstdDataEmph 3 5" xfId="6462"/>
    <cellStyle name="SAPBEXstdDataEmph 3 5 2" xfId="10666"/>
    <cellStyle name="SAPBEXstdDataEmph 3 6" xfId="10659"/>
    <cellStyle name="SAPBEXstdDataEmph 4" xfId="6463"/>
    <cellStyle name="SAPBEXstdDataEmph 4 2" xfId="6464"/>
    <cellStyle name="SAPBEXstdDataEmph 4 2 2" xfId="6465"/>
    <cellStyle name="SAPBEXstdDataEmph 4 2 2 2" xfId="10669"/>
    <cellStyle name="SAPBEXstdDataEmph 4 2 3" xfId="10668"/>
    <cellStyle name="SAPBEXstdDataEmph 4 3" xfId="6466"/>
    <cellStyle name="SAPBEXstdDataEmph 4 3 2" xfId="10670"/>
    <cellStyle name="SAPBEXstdDataEmph 4 4" xfId="10667"/>
    <cellStyle name="SAPBEXstdDataEmph 5" xfId="6467"/>
    <cellStyle name="SAPBEXstdDataEmph 5 2" xfId="6468"/>
    <cellStyle name="SAPBEXstdDataEmph 5 2 2" xfId="10672"/>
    <cellStyle name="SAPBEXstdDataEmph 5 3" xfId="10671"/>
    <cellStyle name="SAPBEXstdDataEmph 6" xfId="6469"/>
    <cellStyle name="SAPBEXstdDataEmph 6 2" xfId="10673"/>
    <cellStyle name="SAPBEXstdDataEmph 7" xfId="6470"/>
    <cellStyle name="SAPBEXstdDataEmph 7 2" xfId="10674"/>
    <cellStyle name="SAPBEXstdDataEmph 8" xfId="6471"/>
    <cellStyle name="SAPBEXstdDataEmph 8 2" xfId="10675"/>
    <cellStyle name="SAPBEXstdDataEmph 9" xfId="10650"/>
    <cellStyle name="SAPBEXstdItem" xfId="3049"/>
    <cellStyle name="SAPBEXstdItem 2" xfId="6472"/>
    <cellStyle name="SAPBEXstdItem 2 2" xfId="6473"/>
    <cellStyle name="SAPBEXstdItem 2 2 2" xfId="6474"/>
    <cellStyle name="SAPBEXstdItem 2 2 2 2" xfId="10679"/>
    <cellStyle name="SAPBEXstdItem 2 2 3" xfId="6475"/>
    <cellStyle name="SAPBEXstdItem 2 2 3 2" xfId="10680"/>
    <cellStyle name="SAPBEXstdItem 2 2 4" xfId="10678"/>
    <cellStyle name="SAPBEXstdItem 2 3" xfId="6476"/>
    <cellStyle name="SAPBEXstdItem 2 3 2" xfId="6477"/>
    <cellStyle name="SAPBEXstdItem 2 3 2 2" xfId="10682"/>
    <cellStyle name="SAPBEXstdItem 2 3 3" xfId="10681"/>
    <cellStyle name="SAPBEXstdItem 2 4" xfId="6478"/>
    <cellStyle name="SAPBEXstdItem 2 4 2" xfId="10683"/>
    <cellStyle name="SAPBEXstdItem 2 5" xfId="6479"/>
    <cellStyle name="SAPBEXstdItem 2 5 2" xfId="10684"/>
    <cellStyle name="SAPBEXstdItem 2 6" xfId="10677"/>
    <cellStyle name="SAPBEXstdItem 3" xfId="6480"/>
    <cellStyle name="SAPBEXstdItem 3 2" xfId="6481"/>
    <cellStyle name="SAPBEXstdItem 3 2 2" xfId="6482"/>
    <cellStyle name="SAPBEXstdItem 3 2 2 2" xfId="10687"/>
    <cellStyle name="SAPBEXstdItem 3 2 3" xfId="6483"/>
    <cellStyle name="SAPBEXstdItem 3 2 3 2" xfId="10688"/>
    <cellStyle name="SAPBEXstdItem 3 2 4" xfId="10686"/>
    <cellStyle name="SAPBEXstdItem 3 3" xfId="6484"/>
    <cellStyle name="SAPBEXstdItem 3 3 2" xfId="6485"/>
    <cellStyle name="SAPBEXstdItem 3 3 2 2" xfId="10690"/>
    <cellStyle name="SAPBEXstdItem 3 3 3" xfId="10689"/>
    <cellStyle name="SAPBEXstdItem 3 4" xfId="6486"/>
    <cellStyle name="SAPBEXstdItem 3 4 2" xfId="10691"/>
    <cellStyle name="SAPBEXstdItem 3 5" xfId="6487"/>
    <cellStyle name="SAPBEXstdItem 3 5 2" xfId="10692"/>
    <cellStyle name="SAPBEXstdItem 3 6" xfId="10685"/>
    <cellStyle name="SAPBEXstdItem 4" xfId="6488"/>
    <cellStyle name="SAPBEXstdItem 4 2" xfId="6489"/>
    <cellStyle name="SAPBEXstdItem 4 2 2" xfId="6490"/>
    <cellStyle name="SAPBEXstdItem 4 2 2 2" xfId="10695"/>
    <cellStyle name="SAPBEXstdItem 4 2 3" xfId="10694"/>
    <cellStyle name="SAPBEXstdItem 4 3" xfId="6491"/>
    <cellStyle name="SAPBEXstdItem 4 3 2" xfId="10696"/>
    <cellStyle name="SAPBEXstdItem 4 4" xfId="10693"/>
    <cellStyle name="SAPBEXstdItem 5" xfId="6492"/>
    <cellStyle name="SAPBEXstdItem 5 2" xfId="6493"/>
    <cellStyle name="SAPBEXstdItem 5 2 2" xfId="10698"/>
    <cellStyle name="SAPBEXstdItem 5 3" xfId="10697"/>
    <cellStyle name="SAPBEXstdItem 6" xfId="6494"/>
    <cellStyle name="SAPBEXstdItem 6 2" xfId="10699"/>
    <cellStyle name="SAPBEXstdItem 7" xfId="6495"/>
    <cellStyle name="SAPBEXstdItem 7 2" xfId="10700"/>
    <cellStyle name="SAPBEXstdItem 8" xfId="6496"/>
    <cellStyle name="SAPBEXstdItem 8 2" xfId="10701"/>
    <cellStyle name="SAPBEXstdItem 9" xfId="10676"/>
    <cellStyle name="SAPBEXstdItemX" xfId="3050"/>
    <cellStyle name="SAPBEXstdItemX 2" xfId="6497"/>
    <cellStyle name="SAPBEXstdItemX 2 2" xfId="6498"/>
    <cellStyle name="SAPBEXstdItemX 2 2 2" xfId="6499"/>
    <cellStyle name="SAPBEXstdItemX 2 2 2 2" xfId="10705"/>
    <cellStyle name="SAPBEXstdItemX 2 2 3" xfId="6500"/>
    <cellStyle name="SAPBEXstdItemX 2 2 3 2" xfId="10706"/>
    <cellStyle name="SAPBEXstdItemX 2 2 4" xfId="10704"/>
    <cellStyle name="SAPBEXstdItemX 2 3" xfId="6501"/>
    <cellStyle name="SAPBEXstdItemX 2 3 2" xfId="6502"/>
    <cellStyle name="SAPBEXstdItemX 2 3 2 2" xfId="10708"/>
    <cellStyle name="SAPBEXstdItemX 2 3 3" xfId="10707"/>
    <cellStyle name="SAPBEXstdItemX 2 4" xfId="6503"/>
    <cellStyle name="SAPBEXstdItemX 2 4 2" xfId="10709"/>
    <cellStyle name="SAPBEXstdItemX 2 5" xfId="6504"/>
    <cellStyle name="SAPBEXstdItemX 2 5 2" xfId="10710"/>
    <cellStyle name="SAPBEXstdItemX 2 6" xfId="10703"/>
    <cellStyle name="SAPBEXstdItemX 3" xfId="6505"/>
    <cellStyle name="SAPBEXstdItemX 3 2" xfId="6506"/>
    <cellStyle name="SAPBEXstdItemX 3 2 2" xfId="6507"/>
    <cellStyle name="SAPBEXstdItemX 3 2 2 2" xfId="10713"/>
    <cellStyle name="SAPBEXstdItemX 3 2 3" xfId="6508"/>
    <cellStyle name="SAPBEXstdItemX 3 2 3 2" xfId="10714"/>
    <cellStyle name="SAPBEXstdItemX 3 2 4" xfId="10712"/>
    <cellStyle name="SAPBEXstdItemX 3 3" xfId="6509"/>
    <cellStyle name="SAPBEXstdItemX 3 3 2" xfId="6510"/>
    <cellStyle name="SAPBEXstdItemX 3 3 2 2" xfId="10716"/>
    <cellStyle name="SAPBEXstdItemX 3 3 3" xfId="10715"/>
    <cellStyle name="SAPBEXstdItemX 3 4" xfId="6511"/>
    <cellStyle name="SAPBEXstdItemX 3 4 2" xfId="10717"/>
    <cellStyle name="SAPBEXstdItemX 3 5" xfId="6512"/>
    <cellStyle name="SAPBEXstdItemX 3 5 2" xfId="10718"/>
    <cellStyle name="SAPBEXstdItemX 3 6" xfId="10711"/>
    <cellStyle name="SAPBEXstdItemX 4" xfId="6513"/>
    <cellStyle name="SAPBEXstdItemX 4 2" xfId="6514"/>
    <cellStyle name="SAPBEXstdItemX 4 2 2" xfId="10720"/>
    <cellStyle name="SAPBEXstdItemX 4 3" xfId="6515"/>
    <cellStyle name="SAPBEXstdItemX 4 3 2" xfId="10721"/>
    <cellStyle name="SAPBEXstdItemX 4 4" xfId="10719"/>
    <cellStyle name="SAPBEXstdItemX 5" xfId="6516"/>
    <cellStyle name="SAPBEXstdItemX 5 2" xfId="10722"/>
    <cellStyle name="SAPBEXstdItemX 6" xfId="6517"/>
    <cellStyle name="SAPBEXstdItemX 6 2" xfId="10723"/>
    <cellStyle name="SAPBEXstdItemX 7" xfId="6518"/>
    <cellStyle name="SAPBEXstdItemX 7 2" xfId="10724"/>
    <cellStyle name="SAPBEXstdItemX 8" xfId="10702"/>
    <cellStyle name="SAPBEXtitle" xfId="3051"/>
    <cellStyle name="SAPBEXtitle 2" xfId="6519"/>
    <cellStyle name="SAPBEXtitle 2 2" xfId="6520"/>
    <cellStyle name="SAPBEXtitle 2 2 2" xfId="6521"/>
    <cellStyle name="SAPBEXtitle 2 2 2 2" xfId="10727"/>
    <cellStyle name="SAPBEXtitle 2 2 3" xfId="10726"/>
    <cellStyle name="SAPBEXtitle 2 3" xfId="6522"/>
    <cellStyle name="SAPBEXtitle 2 3 2" xfId="6523"/>
    <cellStyle name="SAPBEXtitle 2 3 2 2" xfId="10729"/>
    <cellStyle name="SAPBEXtitle 2 3 3" xfId="10728"/>
    <cellStyle name="SAPBEXtitle 2 4" xfId="6524"/>
    <cellStyle name="SAPBEXtitle 2 4 2" xfId="10730"/>
    <cellStyle name="SAPBEXtitle 3" xfId="6525"/>
    <cellStyle name="SAPBEXtitle 3 2" xfId="6526"/>
    <cellStyle name="SAPBEXtitle 3 2 2" xfId="6527"/>
    <cellStyle name="SAPBEXtitle 3 2 2 2" xfId="10733"/>
    <cellStyle name="SAPBEXtitle 3 2 3" xfId="6528"/>
    <cellStyle name="SAPBEXtitle 3 2 3 2" xfId="10734"/>
    <cellStyle name="SAPBEXtitle 3 2 4" xfId="10732"/>
    <cellStyle name="SAPBEXtitle 3 3" xfId="6529"/>
    <cellStyle name="SAPBEXtitle 3 3 2" xfId="6530"/>
    <cellStyle name="SAPBEXtitle 3 3 2 2" xfId="10736"/>
    <cellStyle name="SAPBEXtitle 3 3 3" xfId="10735"/>
    <cellStyle name="SAPBEXtitle 3 4" xfId="6531"/>
    <cellStyle name="SAPBEXtitle 3 4 2" xfId="10737"/>
    <cellStyle name="SAPBEXtitle 3 5" xfId="6532"/>
    <cellStyle name="SAPBEXtitle 3 5 2" xfId="10738"/>
    <cellStyle name="SAPBEXtitle 3 6" xfId="10731"/>
    <cellStyle name="SAPBEXtitle 4" xfId="6533"/>
    <cellStyle name="SAPBEXtitle 4 2" xfId="6534"/>
    <cellStyle name="SAPBEXtitle 4 2 2" xfId="6535"/>
    <cellStyle name="SAPBEXtitle 4 2 2 2" xfId="10741"/>
    <cellStyle name="SAPBEXtitle 4 2 3" xfId="10740"/>
    <cellStyle name="SAPBEXtitle 4 3" xfId="6536"/>
    <cellStyle name="SAPBEXtitle 4 3 2" xfId="10742"/>
    <cellStyle name="SAPBEXtitle 4 4" xfId="10739"/>
    <cellStyle name="SAPBEXtitle 5" xfId="6537"/>
    <cellStyle name="SAPBEXtitle 5 2" xfId="6538"/>
    <cellStyle name="SAPBEXtitle 5 2 2" xfId="10744"/>
    <cellStyle name="SAPBEXtitle 5 3" xfId="10743"/>
    <cellStyle name="SAPBEXtitle 6" xfId="6539"/>
    <cellStyle name="SAPBEXtitle 6 2" xfId="10745"/>
    <cellStyle name="SAPBEXtitle 7" xfId="10725"/>
    <cellStyle name="SAPBEXundefined" xfId="3052"/>
    <cellStyle name="SAPBEXundefined 2" xfId="6540"/>
    <cellStyle name="SAPBEXundefined 2 2" xfId="6541"/>
    <cellStyle name="SAPBEXundefined 2 2 2" xfId="6542"/>
    <cellStyle name="SAPBEXundefined 2 2 2 2" xfId="10749"/>
    <cellStyle name="SAPBEXundefined 2 2 3" xfId="6543"/>
    <cellStyle name="SAPBEXundefined 2 2 3 2" xfId="10750"/>
    <cellStyle name="SAPBEXundefined 2 2 4" xfId="10748"/>
    <cellStyle name="SAPBEXundefined 2 3" xfId="6544"/>
    <cellStyle name="SAPBEXundefined 2 3 2" xfId="6545"/>
    <cellStyle name="SAPBEXundefined 2 3 2 2" xfId="10752"/>
    <cellStyle name="SAPBEXundefined 2 3 3" xfId="10751"/>
    <cellStyle name="SAPBEXundefined 2 4" xfId="6546"/>
    <cellStyle name="SAPBEXundefined 2 4 2" xfId="10753"/>
    <cellStyle name="SAPBEXundefined 2 5" xfId="6547"/>
    <cellStyle name="SAPBEXundefined 2 5 2" xfId="10754"/>
    <cellStyle name="SAPBEXundefined 2 6" xfId="10747"/>
    <cellStyle name="SAPBEXundefined 3" xfId="6548"/>
    <cellStyle name="SAPBEXundefined 3 2" xfId="6549"/>
    <cellStyle name="SAPBEXundefined 3 2 2" xfId="6550"/>
    <cellStyle name="SAPBEXundefined 3 2 2 2" xfId="10757"/>
    <cellStyle name="SAPBEXundefined 3 2 3" xfId="6551"/>
    <cellStyle name="SAPBEXundefined 3 2 3 2" xfId="10758"/>
    <cellStyle name="SAPBEXundefined 3 2 4" xfId="10756"/>
    <cellStyle name="SAPBEXundefined 3 3" xfId="6552"/>
    <cellStyle name="SAPBEXundefined 3 3 2" xfId="6553"/>
    <cellStyle name="SAPBEXundefined 3 3 2 2" xfId="10760"/>
    <cellStyle name="SAPBEXundefined 3 3 3" xfId="10759"/>
    <cellStyle name="SAPBEXundefined 3 4" xfId="6554"/>
    <cellStyle name="SAPBEXundefined 3 4 2" xfId="10761"/>
    <cellStyle name="SAPBEXundefined 3 5" xfId="6555"/>
    <cellStyle name="SAPBEXundefined 3 5 2" xfId="10762"/>
    <cellStyle name="SAPBEXundefined 3 6" xfId="10755"/>
    <cellStyle name="SAPBEXundefined 4" xfId="6556"/>
    <cellStyle name="SAPBEXundefined 4 2" xfId="6557"/>
    <cellStyle name="SAPBEXundefined 4 2 2" xfId="6558"/>
    <cellStyle name="SAPBEXundefined 4 2 2 2" xfId="10765"/>
    <cellStyle name="SAPBEXundefined 4 2 3" xfId="10764"/>
    <cellStyle name="SAPBEXundefined 4 3" xfId="6559"/>
    <cellStyle name="SAPBEXundefined 4 3 2" xfId="10766"/>
    <cellStyle name="SAPBEXundefined 4 4" xfId="10763"/>
    <cellStyle name="SAPBEXundefined 5" xfId="6560"/>
    <cellStyle name="SAPBEXundefined 5 2" xfId="6561"/>
    <cellStyle name="SAPBEXundefined 5 2 2" xfId="10768"/>
    <cellStyle name="SAPBEXundefined 5 3" xfId="10767"/>
    <cellStyle name="SAPBEXundefined 6" xfId="6562"/>
    <cellStyle name="SAPBEXundefined 6 2" xfId="10769"/>
    <cellStyle name="SAPBEXundefined 7" xfId="6563"/>
    <cellStyle name="SAPBEXundefined 7 2" xfId="10770"/>
    <cellStyle name="SAPBEXundefined 8" xfId="6564"/>
    <cellStyle name="SAPBEXundefined 8 2" xfId="10771"/>
    <cellStyle name="SAPBEXundefined 9" xfId="10746"/>
    <cellStyle name="Sheet Title" xfId="6565"/>
    <cellStyle name="Standard_KPIs_Vossloh_v05" xfId="6566"/>
    <cellStyle name="Style 1" xfId="3053"/>
    <cellStyle name="Style 2" xfId="3054"/>
    <cellStyle name="subhead" xfId="3055"/>
    <cellStyle name="SubHeading" xfId="3056"/>
    <cellStyle name="Subtotal" xfId="3057"/>
    <cellStyle name="T" xfId="3058"/>
    <cellStyle name="T 2" xfId="6567"/>
    <cellStyle name="T 2 2" xfId="6568"/>
    <cellStyle name="T 2 2 2" xfId="6569"/>
    <cellStyle name="T 2 2 2 2" xfId="11993"/>
    <cellStyle name="T 2 2 3" xfId="11992"/>
    <cellStyle name="T 2 3" xfId="6570"/>
    <cellStyle name="T 2 3 2" xfId="6571"/>
    <cellStyle name="T 2 3 2 2" xfId="11995"/>
    <cellStyle name="T 2 3 3" xfId="11994"/>
    <cellStyle name="T 2 4" xfId="6572"/>
    <cellStyle name="T 2 4 2" xfId="11996"/>
    <cellStyle name="T 2 5" xfId="11991"/>
    <cellStyle name="T 3" xfId="6573"/>
    <cellStyle name="T 3 2" xfId="6574"/>
    <cellStyle name="T 3 2 2" xfId="6575"/>
    <cellStyle name="T 3 2 2 2" xfId="11999"/>
    <cellStyle name="T 3 2 3" xfId="11998"/>
    <cellStyle name="T 3 3" xfId="6576"/>
    <cellStyle name="T 3 3 2" xfId="6577"/>
    <cellStyle name="T 3 3 2 2" xfId="12001"/>
    <cellStyle name="T 3 3 3" xfId="12000"/>
    <cellStyle name="T 3 4" xfId="6578"/>
    <cellStyle name="T 3 4 2" xfId="12002"/>
    <cellStyle name="T 3 5" xfId="11997"/>
    <cellStyle name="T 4" xfId="6579"/>
    <cellStyle name="T 4 2" xfId="6580"/>
    <cellStyle name="T 4 2 2" xfId="12004"/>
    <cellStyle name="T 4 3" xfId="12003"/>
    <cellStyle name="T 5" xfId="6581"/>
    <cellStyle name="T 5 2" xfId="6582"/>
    <cellStyle name="T 5 2 2" xfId="12006"/>
    <cellStyle name="T 5 3" xfId="12005"/>
    <cellStyle name="T 6" xfId="6583"/>
    <cellStyle name="T 6 2" xfId="12007"/>
    <cellStyle name="T 7" xfId="11990"/>
    <cellStyle name="T_2007_IP database" xfId="6584"/>
    <cellStyle name="T_2007_IP database 2" xfId="6585"/>
    <cellStyle name="T_2007_IP database 2 2" xfId="6586"/>
    <cellStyle name="T_2007_IP database 2 2 2" xfId="12010"/>
    <cellStyle name="T_2007_IP database 2 3" xfId="12009"/>
    <cellStyle name="T_2007_IP database 3" xfId="6587"/>
    <cellStyle name="T_2007_IP database 3 2" xfId="6588"/>
    <cellStyle name="T_2007_IP database 3 2 2" xfId="12012"/>
    <cellStyle name="T_2007_IP database 3 3" xfId="12011"/>
    <cellStyle name="T_2007_IP database 4" xfId="6589"/>
    <cellStyle name="T_2007_IP database 4 2" xfId="12013"/>
    <cellStyle name="T_2007_IP database 5" xfId="12008"/>
    <cellStyle name="T_2007_IP database_1002_QAHO Monthly Report" xfId="6590"/>
    <cellStyle name="T_2007_IP database_1002_QAHO Monthly Report 2" xfId="6591"/>
    <cellStyle name="T_2007_IP database_1002_QAHO Monthly Report 2 2" xfId="6592"/>
    <cellStyle name="T_2007_IP database_1002_QAHO Monthly Report 2 2 2" xfId="12016"/>
    <cellStyle name="T_2007_IP database_1002_QAHO Monthly Report 2 3" xfId="12015"/>
    <cellStyle name="T_2007_IP database_1002_QAHO Monthly Report 3" xfId="6593"/>
    <cellStyle name="T_2007_IP database_1002_QAHO Monthly Report 3 2" xfId="6594"/>
    <cellStyle name="T_2007_IP database_1002_QAHO Monthly Report 3 2 2" xfId="12018"/>
    <cellStyle name="T_2007_IP database_1002_QAHO Monthly Report 3 3" xfId="12017"/>
    <cellStyle name="T_2007_IP database_1002_QAHO Monthly Report 4" xfId="6595"/>
    <cellStyle name="T_2007_IP database_1002_QAHO Monthly Report 4 2" xfId="12019"/>
    <cellStyle name="T_2007_IP database_1002_QAHO Monthly Report 5" xfId="12014"/>
    <cellStyle name="T_2007_IP database_1002_QAHO Monthly Report--Report T2" xfId="6596"/>
    <cellStyle name="T_2007_IP database_1002_QAHO Monthly Report--Report T2 2" xfId="6597"/>
    <cellStyle name="T_2007_IP database_1002_QAHO Monthly Report--Report T2 2 2" xfId="6598"/>
    <cellStyle name="T_2007_IP database_1002_QAHO Monthly Report--Report T2 2 2 2" xfId="12022"/>
    <cellStyle name="T_2007_IP database_1002_QAHO Monthly Report--Report T2 2 3" xfId="12021"/>
    <cellStyle name="T_2007_IP database_1002_QAHO Monthly Report--Report T2 3" xfId="6599"/>
    <cellStyle name="T_2007_IP database_1002_QAHO Monthly Report--Report T2 3 2" xfId="6600"/>
    <cellStyle name="T_2007_IP database_1002_QAHO Monthly Report--Report T2 3 2 2" xfId="12024"/>
    <cellStyle name="T_2007_IP database_1002_QAHO Monthly Report--Report T2 3 3" xfId="12023"/>
    <cellStyle name="T_2007_IP database_1002_QAHO Monthly Report--Report T2 4" xfId="6601"/>
    <cellStyle name="T_2007_IP database_1002_QAHO Monthly Report--Report T2 4 2" xfId="12025"/>
    <cellStyle name="T_2007_IP database_1002_QAHO Monthly Report--Report T2 5" xfId="12020"/>
    <cellStyle name="T_2007_IP database_QAHN 2008 Action Plan_v1.2" xfId="6602"/>
    <cellStyle name="T_2007_IP database_QAHN 2008 Action Plan_v1.2 2" xfId="6603"/>
    <cellStyle name="T_2007_IP database_QAHN 2008 Action Plan_v1.2 2 2" xfId="6604"/>
    <cellStyle name="T_2007_IP database_QAHN 2008 Action Plan_v1.2 2 2 2" xfId="10774"/>
    <cellStyle name="T_2007_IP database_QAHN 2008 Action Plan_v1.2 2 3" xfId="10773"/>
    <cellStyle name="T_2007_IP database_QAHN 2008 Action Plan_v1.2 3" xfId="6605"/>
    <cellStyle name="T_2007_IP database_QAHN 2008 Action Plan_v1.2 3 2" xfId="10775"/>
    <cellStyle name="T_2007_IP database_QAHN 2008 Action Plan_v1.2 4" xfId="10772"/>
    <cellStyle name="T_2007_NC-CC database upto Jul" xfId="6606"/>
    <cellStyle name="T_2007_NC-CC database upto Jul 2" xfId="6607"/>
    <cellStyle name="T_2007_NC-CC database upto Jul 2 2" xfId="6608"/>
    <cellStyle name="T_2007_NC-CC database upto Jul 2 2 2" xfId="12028"/>
    <cellStyle name="T_2007_NC-CC database upto Jul 2 3" xfId="12027"/>
    <cellStyle name="T_2007_NC-CC database upto Jul 3" xfId="6609"/>
    <cellStyle name="T_2007_NC-CC database upto Jul 3 2" xfId="6610"/>
    <cellStyle name="T_2007_NC-CC database upto Jul 3 2 2" xfId="12030"/>
    <cellStyle name="T_2007_NC-CC database upto Jul 3 3" xfId="12029"/>
    <cellStyle name="T_2007_NC-CC database upto Jul 4" xfId="6611"/>
    <cellStyle name="T_2007_NC-CC database upto Jul 4 2" xfId="12031"/>
    <cellStyle name="T_2007_NC-CC database upto Jul 5" xfId="12026"/>
    <cellStyle name="T_2007_NC-CC database upto Jul_1002_QAHO Monthly Report" xfId="6612"/>
    <cellStyle name="T_2007_NC-CC database upto Jul_1002_QAHO Monthly Report 2" xfId="6613"/>
    <cellStyle name="T_2007_NC-CC database upto Jul_1002_QAHO Monthly Report 2 2" xfId="6614"/>
    <cellStyle name="T_2007_NC-CC database upto Jul_1002_QAHO Monthly Report 2 2 2" xfId="12034"/>
    <cellStyle name="T_2007_NC-CC database upto Jul_1002_QAHO Monthly Report 2 3" xfId="12033"/>
    <cellStyle name="T_2007_NC-CC database upto Jul_1002_QAHO Monthly Report 3" xfId="6615"/>
    <cellStyle name="T_2007_NC-CC database upto Jul_1002_QAHO Monthly Report 3 2" xfId="6616"/>
    <cellStyle name="T_2007_NC-CC database upto Jul_1002_QAHO Monthly Report 3 2 2" xfId="12036"/>
    <cellStyle name="T_2007_NC-CC database upto Jul_1002_QAHO Monthly Report 3 3" xfId="12035"/>
    <cellStyle name="T_2007_NC-CC database upto Jul_1002_QAHO Monthly Report 4" xfId="6617"/>
    <cellStyle name="T_2007_NC-CC database upto Jul_1002_QAHO Monthly Report 4 2" xfId="12037"/>
    <cellStyle name="T_2007_NC-CC database upto Jul_1002_QAHO Monthly Report 5" xfId="12032"/>
    <cellStyle name="T_2007_NC-CC database upto Jul_1002_QAHO Monthly Report--Report T2" xfId="6618"/>
    <cellStyle name="T_2007_NC-CC database upto Jul_1002_QAHO Monthly Report--Report T2 2" xfId="6619"/>
    <cellStyle name="T_2007_NC-CC database upto Jul_1002_QAHO Monthly Report--Report T2 2 2" xfId="6620"/>
    <cellStyle name="T_2007_NC-CC database upto Jul_1002_QAHO Monthly Report--Report T2 2 2 2" xfId="12040"/>
    <cellStyle name="T_2007_NC-CC database upto Jul_1002_QAHO Monthly Report--Report T2 2 3" xfId="12039"/>
    <cellStyle name="T_2007_NC-CC database upto Jul_1002_QAHO Monthly Report--Report T2 3" xfId="6621"/>
    <cellStyle name="T_2007_NC-CC database upto Jul_1002_QAHO Monthly Report--Report T2 3 2" xfId="6622"/>
    <cellStyle name="T_2007_NC-CC database upto Jul_1002_QAHO Monthly Report--Report T2 3 2 2" xfId="12042"/>
    <cellStyle name="T_2007_NC-CC database upto Jul_1002_QAHO Monthly Report--Report T2 3 3" xfId="12041"/>
    <cellStyle name="T_2007_NC-CC database upto Jul_1002_QAHO Monthly Report--Report T2 4" xfId="6623"/>
    <cellStyle name="T_2007_NC-CC database upto Jul_1002_QAHO Monthly Report--Report T2 4 2" xfId="12043"/>
    <cellStyle name="T_2007_NC-CC database upto Jul_1002_QAHO Monthly Report--Report T2 5" xfId="12038"/>
    <cellStyle name="T_2007_NC-CC database upto Jul_QAHN 2008 Action Plan_v1.2" xfId="6624"/>
    <cellStyle name="T_2007_NC-CC database upto Jul_QAHN 2008 Action Plan_v1.2 2" xfId="6625"/>
    <cellStyle name="T_2007_NC-CC database upto Jul_QAHN 2008 Action Plan_v1.2 2 2" xfId="6626"/>
    <cellStyle name="T_2007_NC-CC database upto Jul_QAHN 2008 Action Plan_v1.2 2 2 2" xfId="10778"/>
    <cellStyle name="T_2007_NC-CC database upto Jul_QAHN 2008 Action Plan_v1.2 2 3" xfId="10777"/>
    <cellStyle name="T_2007_NC-CC database upto Jul_QAHN 2008 Action Plan_v1.2 3" xfId="6627"/>
    <cellStyle name="T_2007_NC-CC database upto Jul_QAHN 2008 Action Plan_v1.2 3 2" xfId="10779"/>
    <cellStyle name="T_2007_NC-CC database upto Jul_QAHN 2008 Action Plan_v1.2 4" xfId="10776"/>
    <cellStyle name="T_2007-Fsoft Key Metric Report_Jul07" xfId="6628"/>
    <cellStyle name="T_2007-Fsoft Key Metric Report_Jul07 2" xfId="6629"/>
    <cellStyle name="T_2007-Fsoft Key Metric Report_Jul07 2 2" xfId="6630"/>
    <cellStyle name="T_2007-Fsoft Key Metric Report_Jul07 2 2 2" xfId="12046"/>
    <cellStyle name="T_2007-Fsoft Key Metric Report_Jul07 2 3" xfId="12045"/>
    <cellStyle name="T_2007-Fsoft Key Metric Report_Jul07 3" xfId="6631"/>
    <cellStyle name="T_2007-Fsoft Key Metric Report_Jul07 3 2" xfId="6632"/>
    <cellStyle name="T_2007-Fsoft Key Metric Report_Jul07 3 2 2" xfId="12048"/>
    <cellStyle name="T_2007-Fsoft Key Metric Report_Jul07 3 3" xfId="12047"/>
    <cellStyle name="T_2007-Fsoft Key Metric Report_Jul07 4" xfId="6633"/>
    <cellStyle name="T_2007-Fsoft Key Metric Report_Jul07 4 2" xfId="12049"/>
    <cellStyle name="T_2007-Fsoft Key Metric Report_Jul07 5" xfId="12044"/>
    <cellStyle name="T_Operation Reward Sheets Feb-2008_v1.1" xfId="6634"/>
    <cellStyle name="T_Operation Reward Sheets Feb-2008_v1.1 2" xfId="6635"/>
    <cellStyle name="T_Operation Reward Sheets Feb-2008_v1.1 2 2" xfId="6636"/>
    <cellStyle name="T_Operation Reward Sheets Feb-2008_v1.1 2 2 2" xfId="12052"/>
    <cellStyle name="T_Operation Reward Sheets Feb-2008_v1.1 2 3" xfId="12051"/>
    <cellStyle name="T_Operation Reward Sheets Feb-2008_v1.1 3" xfId="6637"/>
    <cellStyle name="T_Operation Reward Sheets Feb-2008_v1.1 3 2" xfId="6638"/>
    <cellStyle name="T_Operation Reward Sheets Feb-2008_v1.1 3 2 2" xfId="12054"/>
    <cellStyle name="T_Operation Reward Sheets Feb-2008_v1.1 3 3" xfId="12053"/>
    <cellStyle name="T_Operation Reward Sheets Feb-2008_v1.1 4" xfId="6639"/>
    <cellStyle name="T_Operation Reward Sheets Feb-2008_v1.1 4 2" xfId="12055"/>
    <cellStyle name="T_Operation Reward Sheets Feb-2008_v1.1 5" xfId="12050"/>
    <cellStyle name="tcn" xfId="3059"/>
    <cellStyle name="Text Indent A" xfId="6640"/>
    <cellStyle name="Text Indent B" xfId="6641"/>
    <cellStyle name="Text Indent C" xfId="6642"/>
    <cellStyle name="th" xfId="3060"/>
    <cellStyle name="th 2" xfId="6643"/>
    <cellStyle name="th 2 2" xfId="6644"/>
    <cellStyle name="th 2 2 2" xfId="6645"/>
    <cellStyle name="th 2 2 2 2" xfId="12059"/>
    <cellStyle name="th 2 2 3" xfId="12058"/>
    <cellStyle name="th 2 3" xfId="6646"/>
    <cellStyle name="th 2 3 2" xfId="6647"/>
    <cellStyle name="th 2 3 2 2" xfId="12061"/>
    <cellStyle name="th 2 3 3" xfId="12060"/>
    <cellStyle name="th 2 4" xfId="6648"/>
    <cellStyle name="th 2 4 2" xfId="12062"/>
    <cellStyle name="th 2 5" xfId="12057"/>
    <cellStyle name="th 3" xfId="6649"/>
    <cellStyle name="th 3 2" xfId="6650"/>
    <cellStyle name="th 3 2 2" xfId="6651"/>
    <cellStyle name="th 3 2 2 2" xfId="12065"/>
    <cellStyle name="th 3 2 3" xfId="12064"/>
    <cellStyle name="th 3 3" xfId="6652"/>
    <cellStyle name="th 3 3 2" xfId="6653"/>
    <cellStyle name="th 3 3 2 2" xfId="12067"/>
    <cellStyle name="th 3 3 3" xfId="12066"/>
    <cellStyle name="th 3 4" xfId="6654"/>
    <cellStyle name="th 3 4 2" xfId="12068"/>
    <cellStyle name="th 3 5" xfId="12063"/>
    <cellStyle name="th 4" xfId="6655"/>
    <cellStyle name="th 4 2" xfId="6656"/>
    <cellStyle name="th 4 2 2" xfId="12070"/>
    <cellStyle name="th 4 3" xfId="12069"/>
    <cellStyle name="th 5" xfId="6657"/>
    <cellStyle name="th 5 2" xfId="6658"/>
    <cellStyle name="th 5 2 2" xfId="12072"/>
    <cellStyle name="th 5 3" xfId="12071"/>
    <cellStyle name="th 6" xfId="6659"/>
    <cellStyle name="th 6 2" xfId="12073"/>
    <cellStyle name="th 7" xfId="12056"/>
    <cellStyle name="Titel" xfId="6660"/>
    <cellStyle name="Title 10" xfId="3061"/>
    <cellStyle name="Title 11" xfId="3062"/>
    <cellStyle name="Title 12" xfId="3063"/>
    <cellStyle name="Title 13" xfId="3064"/>
    <cellStyle name="Title 14" xfId="6661"/>
    <cellStyle name="Title 2" xfId="3065"/>
    <cellStyle name="Title 2 2" xfId="3066"/>
    <cellStyle name="Title 2 3" xfId="3067"/>
    <cellStyle name="Title 2 4" xfId="10780"/>
    <cellStyle name="Title 3" xfId="3068"/>
    <cellStyle name="Title 3 2" xfId="10781"/>
    <cellStyle name="Title 4" xfId="3069"/>
    <cellStyle name="Title 5" xfId="3070"/>
    <cellStyle name="Title 6" xfId="3071"/>
    <cellStyle name="Title 7" xfId="3072"/>
    <cellStyle name="Title 8" xfId="3073"/>
    <cellStyle name="Title 9" xfId="3074"/>
    <cellStyle name="tn" xfId="3075"/>
    <cellStyle name="Totaal" xfId="6662"/>
    <cellStyle name="Totaal 2" xfId="6663"/>
    <cellStyle name="Totaal 2 2" xfId="6664"/>
    <cellStyle name="Totaal 2 2 2" xfId="10784"/>
    <cellStyle name="Totaal 2 3" xfId="6665"/>
    <cellStyle name="Totaal 2 3 2" xfId="10785"/>
    <cellStyle name="Totaal 2 4" xfId="10783"/>
    <cellStyle name="Totaal 3" xfId="6666"/>
    <cellStyle name="Totaal 3 2" xfId="10786"/>
    <cellStyle name="Totaal 4" xfId="6667"/>
    <cellStyle name="Totaal 4 2" xfId="10787"/>
    <cellStyle name="Totaal 5" xfId="10782"/>
    <cellStyle name="Total 10" xfId="3076"/>
    <cellStyle name="Total 10 2" xfId="6668"/>
    <cellStyle name="Total 10 2 2" xfId="6669"/>
    <cellStyle name="Total 10 2 2 2" xfId="6670"/>
    <cellStyle name="Total 10 2 2 2 2" xfId="10791"/>
    <cellStyle name="Total 10 2 2 3" xfId="6671"/>
    <cellStyle name="Total 10 2 2 3 2" xfId="10792"/>
    <cellStyle name="Total 10 2 2 4" xfId="10790"/>
    <cellStyle name="Total 10 2 3" xfId="6672"/>
    <cellStyle name="Total 10 2 3 2" xfId="6673"/>
    <cellStyle name="Total 10 2 3 2 2" xfId="10794"/>
    <cellStyle name="Total 10 2 3 3" xfId="10793"/>
    <cellStyle name="Total 10 2 4" xfId="6674"/>
    <cellStyle name="Total 10 2 4 2" xfId="10795"/>
    <cellStyle name="Total 10 2 5" xfId="6675"/>
    <cellStyle name="Total 10 2 5 2" xfId="10796"/>
    <cellStyle name="Total 10 2 6" xfId="10789"/>
    <cellStyle name="Total 10 3" xfId="6676"/>
    <cellStyle name="Total 10 3 2" xfId="6677"/>
    <cellStyle name="Total 10 3 2 2" xfId="6678"/>
    <cellStyle name="Total 10 3 2 2 2" xfId="10799"/>
    <cellStyle name="Total 10 3 2 3" xfId="6679"/>
    <cellStyle name="Total 10 3 2 3 2" xfId="10800"/>
    <cellStyle name="Total 10 3 2 4" xfId="10798"/>
    <cellStyle name="Total 10 3 3" xfId="6680"/>
    <cellStyle name="Total 10 3 3 2" xfId="6681"/>
    <cellStyle name="Total 10 3 3 2 2" xfId="10802"/>
    <cellStyle name="Total 10 3 3 3" xfId="10801"/>
    <cellStyle name="Total 10 3 4" xfId="6682"/>
    <cellStyle name="Total 10 3 4 2" xfId="10803"/>
    <cellStyle name="Total 10 3 5" xfId="6683"/>
    <cellStyle name="Total 10 3 5 2" xfId="10804"/>
    <cellStyle name="Total 10 3 6" xfId="10797"/>
    <cellStyle name="Total 10 4" xfId="6684"/>
    <cellStyle name="Total 10 4 2" xfId="6685"/>
    <cellStyle name="Total 10 4 2 2" xfId="10806"/>
    <cellStyle name="Total 10 4 3" xfId="6686"/>
    <cellStyle name="Total 10 4 3 2" xfId="10807"/>
    <cellStyle name="Total 10 4 4" xfId="10805"/>
    <cellStyle name="Total 10 5" xfId="6687"/>
    <cellStyle name="Total 10 5 2" xfId="10808"/>
    <cellStyle name="Total 10 6" xfId="6688"/>
    <cellStyle name="Total 10 6 2" xfId="10809"/>
    <cellStyle name="Total 10 7" xfId="10788"/>
    <cellStyle name="Total 11" xfId="3077"/>
    <cellStyle name="Total 11 2" xfId="6689"/>
    <cellStyle name="Total 11 2 2" xfId="6690"/>
    <cellStyle name="Total 11 2 2 2" xfId="6691"/>
    <cellStyle name="Total 11 2 2 2 2" xfId="10813"/>
    <cellStyle name="Total 11 2 2 3" xfId="6692"/>
    <cellStyle name="Total 11 2 2 3 2" xfId="10814"/>
    <cellStyle name="Total 11 2 2 4" xfId="10812"/>
    <cellStyle name="Total 11 2 3" xfId="6693"/>
    <cellStyle name="Total 11 2 3 2" xfId="6694"/>
    <cellStyle name="Total 11 2 3 2 2" xfId="10816"/>
    <cellStyle name="Total 11 2 3 3" xfId="10815"/>
    <cellStyle name="Total 11 2 4" xfId="6695"/>
    <cellStyle name="Total 11 2 4 2" xfId="10817"/>
    <cellStyle name="Total 11 2 5" xfId="6696"/>
    <cellStyle name="Total 11 2 5 2" xfId="10818"/>
    <cellStyle name="Total 11 2 6" xfId="10811"/>
    <cellStyle name="Total 11 3" xfId="6697"/>
    <cellStyle name="Total 11 3 2" xfId="6698"/>
    <cellStyle name="Total 11 3 2 2" xfId="6699"/>
    <cellStyle name="Total 11 3 2 2 2" xfId="10821"/>
    <cellStyle name="Total 11 3 2 3" xfId="6700"/>
    <cellStyle name="Total 11 3 2 3 2" xfId="10822"/>
    <cellStyle name="Total 11 3 2 4" xfId="10820"/>
    <cellStyle name="Total 11 3 3" xfId="6701"/>
    <cellStyle name="Total 11 3 3 2" xfId="6702"/>
    <cellStyle name="Total 11 3 3 2 2" xfId="10824"/>
    <cellStyle name="Total 11 3 3 3" xfId="10823"/>
    <cellStyle name="Total 11 3 4" xfId="6703"/>
    <cellStyle name="Total 11 3 4 2" xfId="10825"/>
    <cellStyle name="Total 11 3 5" xfId="6704"/>
    <cellStyle name="Total 11 3 5 2" xfId="10826"/>
    <cellStyle name="Total 11 3 6" xfId="10819"/>
    <cellStyle name="Total 11 4" xfId="6705"/>
    <cellStyle name="Total 11 4 2" xfId="6706"/>
    <cellStyle name="Total 11 4 2 2" xfId="10828"/>
    <cellStyle name="Total 11 4 3" xfId="6707"/>
    <cellStyle name="Total 11 4 3 2" xfId="10829"/>
    <cellStyle name="Total 11 4 4" xfId="10827"/>
    <cellStyle name="Total 11 5" xfId="6708"/>
    <cellStyle name="Total 11 5 2" xfId="10830"/>
    <cellStyle name="Total 11 6" xfId="6709"/>
    <cellStyle name="Total 11 6 2" xfId="10831"/>
    <cellStyle name="Total 11 7" xfId="10810"/>
    <cellStyle name="Total 12" xfId="3078"/>
    <cellStyle name="Total 12 2" xfId="6710"/>
    <cellStyle name="Total 12 2 2" xfId="6711"/>
    <cellStyle name="Total 12 2 2 2" xfId="6712"/>
    <cellStyle name="Total 12 2 2 2 2" xfId="10835"/>
    <cellStyle name="Total 12 2 2 3" xfId="6713"/>
    <cellStyle name="Total 12 2 2 3 2" xfId="10836"/>
    <cellStyle name="Total 12 2 2 4" xfId="10834"/>
    <cellStyle name="Total 12 2 3" xfId="6714"/>
    <cellStyle name="Total 12 2 3 2" xfId="6715"/>
    <cellStyle name="Total 12 2 3 2 2" xfId="10838"/>
    <cellStyle name="Total 12 2 3 3" xfId="10837"/>
    <cellStyle name="Total 12 2 4" xfId="6716"/>
    <cellStyle name="Total 12 2 4 2" xfId="10839"/>
    <cellStyle name="Total 12 2 5" xfId="6717"/>
    <cellStyle name="Total 12 2 5 2" xfId="10840"/>
    <cellStyle name="Total 12 2 6" xfId="10833"/>
    <cellStyle name="Total 12 3" xfId="6718"/>
    <cellStyle name="Total 12 3 2" xfId="6719"/>
    <cellStyle name="Total 12 3 2 2" xfId="6720"/>
    <cellStyle name="Total 12 3 2 2 2" xfId="10843"/>
    <cellStyle name="Total 12 3 2 3" xfId="6721"/>
    <cellStyle name="Total 12 3 2 3 2" xfId="10844"/>
    <cellStyle name="Total 12 3 2 4" xfId="10842"/>
    <cellStyle name="Total 12 3 3" xfId="6722"/>
    <cellStyle name="Total 12 3 3 2" xfId="6723"/>
    <cellStyle name="Total 12 3 3 2 2" xfId="10846"/>
    <cellStyle name="Total 12 3 3 3" xfId="10845"/>
    <cellStyle name="Total 12 3 4" xfId="6724"/>
    <cellStyle name="Total 12 3 4 2" xfId="10847"/>
    <cellStyle name="Total 12 3 5" xfId="6725"/>
    <cellStyle name="Total 12 3 5 2" xfId="10848"/>
    <cellStyle name="Total 12 3 6" xfId="10841"/>
    <cellStyle name="Total 12 4" xfId="6726"/>
    <cellStyle name="Total 12 4 2" xfId="6727"/>
    <cellStyle name="Total 12 4 2 2" xfId="10850"/>
    <cellStyle name="Total 12 4 3" xfId="6728"/>
    <cellStyle name="Total 12 4 3 2" xfId="10851"/>
    <cellStyle name="Total 12 4 4" xfId="10849"/>
    <cellStyle name="Total 12 5" xfId="6729"/>
    <cellStyle name="Total 12 5 2" xfId="10852"/>
    <cellStyle name="Total 12 6" xfId="6730"/>
    <cellStyle name="Total 12 6 2" xfId="10853"/>
    <cellStyle name="Total 12 7" xfId="10832"/>
    <cellStyle name="Total 13" xfId="3079"/>
    <cellStyle name="Total 13 2" xfId="6731"/>
    <cellStyle name="Total 13 2 2" xfId="6732"/>
    <cellStyle name="Total 13 2 2 2" xfId="6733"/>
    <cellStyle name="Total 13 2 2 2 2" xfId="10857"/>
    <cellStyle name="Total 13 2 2 3" xfId="6734"/>
    <cellStyle name="Total 13 2 2 3 2" xfId="10858"/>
    <cellStyle name="Total 13 2 2 4" xfId="10856"/>
    <cellStyle name="Total 13 2 3" xfId="6735"/>
    <cellStyle name="Total 13 2 3 2" xfId="6736"/>
    <cellStyle name="Total 13 2 3 2 2" xfId="10860"/>
    <cellStyle name="Total 13 2 3 3" xfId="10859"/>
    <cellStyle name="Total 13 2 4" xfId="6737"/>
    <cellStyle name="Total 13 2 4 2" xfId="10861"/>
    <cellStyle name="Total 13 2 5" xfId="6738"/>
    <cellStyle name="Total 13 2 5 2" xfId="10862"/>
    <cellStyle name="Total 13 2 6" xfId="10855"/>
    <cellStyle name="Total 13 3" xfId="6739"/>
    <cellStyle name="Total 13 3 2" xfId="6740"/>
    <cellStyle name="Total 13 3 2 2" xfId="6741"/>
    <cellStyle name="Total 13 3 2 2 2" xfId="10865"/>
    <cellStyle name="Total 13 3 2 3" xfId="6742"/>
    <cellStyle name="Total 13 3 2 3 2" xfId="10866"/>
    <cellStyle name="Total 13 3 2 4" xfId="10864"/>
    <cellStyle name="Total 13 3 3" xfId="6743"/>
    <cellStyle name="Total 13 3 3 2" xfId="6744"/>
    <cellStyle name="Total 13 3 3 2 2" xfId="10868"/>
    <cellStyle name="Total 13 3 3 3" xfId="10867"/>
    <cellStyle name="Total 13 3 4" xfId="6745"/>
    <cellStyle name="Total 13 3 4 2" xfId="10869"/>
    <cellStyle name="Total 13 3 5" xfId="6746"/>
    <cellStyle name="Total 13 3 5 2" xfId="10870"/>
    <cellStyle name="Total 13 3 6" xfId="10863"/>
    <cellStyle name="Total 13 4" xfId="6747"/>
    <cellStyle name="Total 13 4 2" xfId="6748"/>
    <cellStyle name="Total 13 4 2 2" xfId="10872"/>
    <cellStyle name="Total 13 4 3" xfId="6749"/>
    <cellStyle name="Total 13 4 3 2" xfId="10873"/>
    <cellStyle name="Total 13 4 4" xfId="10871"/>
    <cellStyle name="Total 13 5" xfId="6750"/>
    <cellStyle name="Total 13 5 2" xfId="10874"/>
    <cellStyle name="Total 13 6" xfId="6751"/>
    <cellStyle name="Total 13 6 2" xfId="10875"/>
    <cellStyle name="Total 13 7" xfId="10854"/>
    <cellStyle name="Total 14" xfId="6752"/>
    <cellStyle name="Total 14 2" xfId="6753"/>
    <cellStyle name="Total 14 2 2" xfId="6754"/>
    <cellStyle name="Total 14 2 2 2" xfId="10878"/>
    <cellStyle name="Total 14 2 3" xfId="6755"/>
    <cellStyle name="Total 14 2 3 2" xfId="10879"/>
    <cellStyle name="Total 14 2 4" xfId="10877"/>
    <cellStyle name="Total 14 3" xfId="6756"/>
    <cellStyle name="Total 14 3 2" xfId="10880"/>
    <cellStyle name="Total 14 4" xfId="6757"/>
    <cellStyle name="Total 14 4 2" xfId="10881"/>
    <cellStyle name="Total 14 5" xfId="10876"/>
    <cellStyle name="Total 2" xfId="3080"/>
    <cellStyle name="Total 2 2" xfId="3081"/>
    <cellStyle name="Total 2 2 2" xfId="6758"/>
    <cellStyle name="Total 2 2 3" xfId="10882"/>
    <cellStyle name="Total 2 3" xfId="3082"/>
    <cellStyle name="Total 2 3 2" xfId="6759"/>
    <cellStyle name="Total 2 4" xfId="6760"/>
    <cellStyle name="Total 2 4 2" xfId="6761"/>
    <cellStyle name="Total 2 4 2 2" xfId="6762"/>
    <cellStyle name="Total 2 4 2 2 2" xfId="10885"/>
    <cellStyle name="Total 2 4 2 3" xfId="6763"/>
    <cellStyle name="Total 2 4 2 3 2" xfId="10886"/>
    <cellStyle name="Total 2 4 2 4" xfId="10884"/>
    <cellStyle name="Total 2 4 3" xfId="6764"/>
    <cellStyle name="Total 2 4 3 2" xfId="10887"/>
    <cellStyle name="Total 2 4 4" xfId="6765"/>
    <cellStyle name="Total 2 4 4 2" xfId="10888"/>
    <cellStyle name="Total 2 4 5" xfId="10883"/>
    <cellStyle name="Total 2 5" xfId="6766"/>
    <cellStyle name="Total 2 5 2" xfId="6767"/>
    <cellStyle name="Total 2 5 2 2" xfId="10890"/>
    <cellStyle name="Total 2 5 3" xfId="10889"/>
    <cellStyle name="Total 2 6" xfId="6768"/>
    <cellStyle name="Total 2 6 2" xfId="10891"/>
    <cellStyle name="Total 2 7" xfId="6769"/>
    <cellStyle name="Total 2 8" xfId="10892"/>
    <cellStyle name="Total 3" xfId="3083"/>
    <cellStyle name="Total 3 2" xfId="6770"/>
    <cellStyle name="Total 3 2 2" xfId="6771"/>
    <cellStyle name="Total 3 2 2 2" xfId="6772"/>
    <cellStyle name="Total 3 2 2 2 2" xfId="10895"/>
    <cellStyle name="Total 3 2 2 3" xfId="6773"/>
    <cellStyle name="Total 3 2 2 3 2" xfId="10896"/>
    <cellStyle name="Total 3 2 2 4" xfId="10894"/>
    <cellStyle name="Total 3 2 3" xfId="6774"/>
    <cellStyle name="Total 3 2 3 2" xfId="10897"/>
    <cellStyle name="Total 3 2 4" xfId="6775"/>
    <cellStyle name="Total 3 2 4 2" xfId="10898"/>
    <cellStyle name="Total 3 2 5" xfId="10893"/>
    <cellStyle name="Total 3 3" xfId="6776"/>
    <cellStyle name="Total 3 3 2" xfId="6777"/>
    <cellStyle name="Total 3 3 2 2" xfId="10900"/>
    <cellStyle name="Total 3 3 3" xfId="10899"/>
    <cellStyle name="Total 3 4" xfId="6778"/>
    <cellStyle name="Total 3 4 2" xfId="10901"/>
    <cellStyle name="Total 3 5" xfId="6779"/>
    <cellStyle name="Total 4" xfId="3084"/>
    <cellStyle name="Total 4 2" xfId="6780"/>
    <cellStyle name="Total 4 2 2" xfId="6781"/>
    <cellStyle name="Total 4 2 2 2" xfId="6782"/>
    <cellStyle name="Total 4 2 2 2 2" xfId="10905"/>
    <cellStyle name="Total 4 2 2 3" xfId="6783"/>
    <cellStyle name="Total 4 2 2 3 2" xfId="10906"/>
    <cellStyle name="Total 4 2 2 4" xfId="10904"/>
    <cellStyle name="Total 4 2 3" xfId="6784"/>
    <cellStyle name="Total 4 2 3 2" xfId="10907"/>
    <cellStyle name="Total 4 2 4" xfId="6785"/>
    <cellStyle name="Total 4 2 4 2" xfId="10908"/>
    <cellStyle name="Total 4 2 5" xfId="10903"/>
    <cellStyle name="Total 4 3" xfId="6786"/>
    <cellStyle name="Total 4 3 2" xfId="6787"/>
    <cellStyle name="Total 4 3 2 2" xfId="10910"/>
    <cellStyle name="Total 4 3 3" xfId="10909"/>
    <cellStyle name="Total 4 4" xfId="6788"/>
    <cellStyle name="Total 4 4 2" xfId="10911"/>
    <cellStyle name="Total 4 5" xfId="6789"/>
    <cellStyle name="Total 4 6" xfId="10902"/>
    <cellStyle name="Total 5" xfId="3085"/>
    <cellStyle name="Total 5 2" xfId="6790"/>
    <cellStyle name="Total 5 2 2" xfId="6791"/>
    <cellStyle name="Total 5 2 2 2" xfId="6792"/>
    <cellStyle name="Total 5 2 2 2 2" xfId="10914"/>
    <cellStyle name="Total 5 2 2 3" xfId="6793"/>
    <cellStyle name="Total 5 2 2 3 2" xfId="10915"/>
    <cellStyle name="Total 5 2 2 4" xfId="10913"/>
    <cellStyle name="Total 5 2 3" xfId="6794"/>
    <cellStyle name="Total 5 2 3 2" xfId="10916"/>
    <cellStyle name="Total 5 2 4" xfId="6795"/>
    <cellStyle name="Total 5 2 4 2" xfId="10917"/>
    <cellStyle name="Total 5 2 5" xfId="10912"/>
    <cellStyle name="Total 5 3" xfId="6796"/>
    <cellStyle name="Total 5 3 2" xfId="6797"/>
    <cellStyle name="Total 5 3 2 2" xfId="10919"/>
    <cellStyle name="Total 5 3 3" xfId="10918"/>
    <cellStyle name="Total 5 4" xfId="6798"/>
    <cellStyle name="Total 5 4 2" xfId="10920"/>
    <cellStyle name="Total 5 5" xfId="6799"/>
    <cellStyle name="Total 6" xfId="3086"/>
    <cellStyle name="Total 6 2" xfId="6800"/>
    <cellStyle name="Total 6 2 2" xfId="6801"/>
    <cellStyle name="Total 6 2 2 2" xfId="6802"/>
    <cellStyle name="Total 6 2 2 2 2" xfId="10923"/>
    <cellStyle name="Total 6 2 2 3" xfId="6803"/>
    <cellStyle name="Total 6 2 2 3 2" xfId="10924"/>
    <cellStyle name="Total 6 2 2 4" xfId="10922"/>
    <cellStyle name="Total 6 2 3" xfId="6804"/>
    <cellStyle name="Total 6 2 3 2" xfId="10925"/>
    <cellStyle name="Total 6 2 4" xfId="6805"/>
    <cellStyle name="Total 6 2 4 2" xfId="10926"/>
    <cellStyle name="Total 6 2 5" xfId="10921"/>
    <cellStyle name="Total 6 3" xfId="6806"/>
    <cellStyle name="Total 6 3 2" xfId="6807"/>
    <cellStyle name="Total 6 3 2 2" xfId="10928"/>
    <cellStyle name="Total 6 3 3" xfId="10927"/>
    <cellStyle name="Total 6 4" xfId="6808"/>
    <cellStyle name="Total 6 4 2" xfId="10929"/>
    <cellStyle name="Total 6 5" xfId="6809"/>
    <cellStyle name="Total 7" xfId="3087"/>
    <cellStyle name="Total 7 2" xfId="6810"/>
    <cellStyle name="Total 7 2 2" xfId="6811"/>
    <cellStyle name="Total 7 2 2 2" xfId="6812"/>
    <cellStyle name="Total 7 2 2 2 2" xfId="10932"/>
    <cellStyle name="Total 7 2 2 3" xfId="6813"/>
    <cellStyle name="Total 7 2 2 3 2" xfId="10933"/>
    <cellStyle name="Total 7 2 2 4" xfId="10931"/>
    <cellStyle name="Total 7 2 3" xfId="6814"/>
    <cellStyle name="Total 7 2 3 2" xfId="10934"/>
    <cellStyle name="Total 7 2 4" xfId="6815"/>
    <cellStyle name="Total 7 2 4 2" xfId="10935"/>
    <cellStyle name="Total 7 2 5" xfId="10930"/>
    <cellStyle name="Total 7 3" xfId="6816"/>
    <cellStyle name="Total 7 3 2" xfId="6817"/>
    <cellStyle name="Total 7 3 2 2" xfId="10937"/>
    <cellStyle name="Total 7 3 3" xfId="10936"/>
    <cellStyle name="Total 7 4" xfId="6818"/>
    <cellStyle name="Total 7 4 2" xfId="10938"/>
    <cellStyle name="Total 7 5" xfId="6819"/>
    <cellStyle name="Total 8" xfId="3088"/>
    <cellStyle name="Total 8 2" xfId="6820"/>
    <cellStyle name="Total 8 2 2" xfId="6821"/>
    <cellStyle name="Total 8 2 2 2" xfId="6822"/>
    <cellStyle name="Total 8 2 2 2 2" xfId="10942"/>
    <cellStyle name="Total 8 2 2 3" xfId="6823"/>
    <cellStyle name="Total 8 2 2 3 2" xfId="10943"/>
    <cellStyle name="Total 8 2 2 4" xfId="10941"/>
    <cellStyle name="Total 8 2 3" xfId="6824"/>
    <cellStyle name="Total 8 2 3 2" xfId="6825"/>
    <cellStyle name="Total 8 2 3 2 2" xfId="10945"/>
    <cellStyle name="Total 8 2 3 3" xfId="10944"/>
    <cellStyle name="Total 8 2 4" xfId="6826"/>
    <cellStyle name="Total 8 2 4 2" xfId="10946"/>
    <cellStyle name="Total 8 2 5" xfId="6827"/>
    <cellStyle name="Total 8 2 5 2" xfId="10947"/>
    <cellStyle name="Total 8 2 6" xfId="10940"/>
    <cellStyle name="Total 8 3" xfId="6828"/>
    <cellStyle name="Total 8 3 2" xfId="6829"/>
    <cellStyle name="Total 8 3 2 2" xfId="6830"/>
    <cellStyle name="Total 8 3 2 2 2" xfId="10950"/>
    <cellStyle name="Total 8 3 2 3" xfId="6831"/>
    <cellStyle name="Total 8 3 2 3 2" xfId="10951"/>
    <cellStyle name="Total 8 3 2 4" xfId="10949"/>
    <cellStyle name="Total 8 3 3" xfId="6832"/>
    <cellStyle name="Total 8 3 3 2" xfId="6833"/>
    <cellStyle name="Total 8 3 3 2 2" xfId="10953"/>
    <cellStyle name="Total 8 3 3 3" xfId="10952"/>
    <cellStyle name="Total 8 3 4" xfId="6834"/>
    <cellStyle name="Total 8 3 4 2" xfId="10954"/>
    <cellStyle name="Total 8 3 5" xfId="6835"/>
    <cellStyle name="Total 8 3 5 2" xfId="10955"/>
    <cellStyle name="Total 8 3 6" xfId="10948"/>
    <cellStyle name="Total 8 4" xfId="6836"/>
    <cellStyle name="Total 8 4 2" xfId="6837"/>
    <cellStyle name="Total 8 4 2 2" xfId="10957"/>
    <cellStyle name="Total 8 4 3" xfId="6838"/>
    <cellStyle name="Total 8 4 3 2" xfId="10958"/>
    <cellStyle name="Total 8 4 4" xfId="10956"/>
    <cellStyle name="Total 8 5" xfId="6839"/>
    <cellStyle name="Total 8 5 2" xfId="10959"/>
    <cellStyle name="Total 8 6" xfId="6840"/>
    <cellStyle name="Total 8 6 2" xfId="10960"/>
    <cellStyle name="Total 8 7" xfId="10939"/>
    <cellStyle name="Total 9" xfId="3089"/>
    <cellStyle name="Total 9 2" xfId="6841"/>
    <cellStyle name="Total 9 2 2" xfId="6842"/>
    <cellStyle name="Total 9 2 2 2" xfId="6843"/>
    <cellStyle name="Total 9 2 2 2 2" xfId="10964"/>
    <cellStyle name="Total 9 2 2 3" xfId="6844"/>
    <cellStyle name="Total 9 2 2 3 2" xfId="10965"/>
    <cellStyle name="Total 9 2 2 4" xfId="10963"/>
    <cellStyle name="Total 9 2 3" xfId="6845"/>
    <cellStyle name="Total 9 2 3 2" xfId="6846"/>
    <cellStyle name="Total 9 2 3 2 2" xfId="10967"/>
    <cellStyle name="Total 9 2 3 3" xfId="10966"/>
    <cellStyle name="Total 9 2 4" xfId="6847"/>
    <cellStyle name="Total 9 2 4 2" xfId="10968"/>
    <cellStyle name="Total 9 2 5" xfId="6848"/>
    <cellStyle name="Total 9 2 5 2" xfId="10969"/>
    <cellStyle name="Total 9 2 6" xfId="10962"/>
    <cellStyle name="Total 9 3" xfId="6849"/>
    <cellStyle name="Total 9 3 2" xfId="6850"/>
    <cellStyle name="Total 9 3 2 2" xfId="6851"/>
    <cellStyle name="Total 9 3 2 2 2" xfId="10972"/>
    <cellStyle name="Total 9 3 2 3" xfId="6852"/>
    <cellStyle name="Total 9 3 2 3 2" xfId="10973"/>
    <cellStyle name="Total 9 3 2 4" xfId="10971"/>
    <cellStyle name="Total 9 3 3" xfId="6853"/>
    <cellStyle name="Total 9 3 3 2" xfId="6854"/>
    <cellStyle name="Total 9 3 3 2 2" xfId="10975"/>
    <cellStyle name="Total 9 3 3 3" xfId="10974"/>
    <cellStyle name="Total 9 3 4" xfId="6855"/>
    <cellStyle name="Total 9 3 4 2" xfId="10976"/>
    <cellStyle name="Total 9 3 5" xfId="6856"/>
    <cellStyle name="Total 9 3 5 2" xfId="10977"/>
    <cellStyle name="Total 9 3 6" xfId="10970"/>
    <cellStyle name="Total 9 4" xfId="6857"/>
    <cellStyle name="Total 9 4 2" xfId="6858"/>
    <cellStyle name="Total 9 4 2 2" xfId="10979"/>
    <cellStyle name="Total 9 4 3" xfId="6859"/>
    <cellStyle name="Total 9 4 3 2" xfId="10980"/>
    <cellStyle name="Total 9 4 4" xfId="10978"/>
    <cellStyle name="Total 9 5" xfId="6860"/>
    <cellStyle name="Total 9 5 2" xfId="10981"/>
    <cellStyle name="Total 9 6" xfId="6861"/>
    <cellStyle name="Total 9 6 2" xfId="10982"/>
    <cellStyle name="Total 9 7" xfId="10961"/>
    <cellStyle name="Uitvoer" xfId="6862"/>
    <cellStyle name="Uitvoer 2" xfId="6863"/>
    <cellStyle name="Uitvoer 2 2" xfId="6864"/>
    <cellStyle name="Uitvoer 2 2 2" xfId="10985"/>
    <cellStyle name="Uitvoer 2 3" xfId="6865"/>
    <cellStyle name="Uitvoer 2 3 2" xfId="10986"/>
    <cellStyle name="Uitvoer 2 4" xfId="10984"/>
    <cellStyle name="Uitvoer 3" xfId="6866"/>
    <cellStyle name="Uitvoer 3 2" xfId="10987"/>
    <cellStyle name="Uitvoer 4" xfId="6867"/>
    <cellStyle name="Uitvoer 4 2" xfId="10988"/>
    <cellStyle name="Uitvoer 5" xfId="10983"/>
    <cellStyle name="Verklarende tekst" xfId="6868"/>
    <cellStyle name="viet" xfId="3090"/>
    <cellStyle name="viet2" xfId="3091"/>
    <cellStyle name="viet2 2" xfId="6869"/>
    <cellStyle name="viet2 2 2" xfId="6870"/>
    <cellStyle name="viet2 2 2 2" xfId="6871"/>
    <cellStyle name="viet2 2 2 2 2" xfId="10992"/>
    <cellStyle name="viet2 2 2 2 3" xfId="12077"/>
    <cellStyle name="viet2 2 2 3" xfId="10991"/>
    <cellStyle name="viet2 2 2 4" xfId="12076"/>
    <cellStyle name="viet2 2 3" xfId="6872"/>
    <cellStyle name="viet2 2 3 2" xfId="6873"/>
    <cellStyle name="viet2 2 3 2 2" xfId="10994"/>
    <cellStyle name="viet2 2 3 2 3" xfId="12079"/>
    <cellStyle name="viet2 2 3 3" xfId="10993"/>
    <cellStyle name="viet2 2 3 4" xfId="12078"/>
    <cellStyle name="viet2 2 4" xfId="6874"/>
    <cellStyle name="viet2 2 4 2" xfId="10995"/>
    <cellStyle name="viet2 2 4 3" xfId="12080"/>
    <cellStyle name="viet2 2 5" xfId="10990"/>
    <cellStyle name="viet2 2 6" xfId="12075"/>
    <cellStyle name="viet2 3" xfId="6875"/>
    <cellStyle name="viet2 3 2" xfId="6876"/>
    <cellStyle name="viet2 3 2 2" xfId="10997"/>
    <cellStyle name="viet2 3 2 3" xfId="12082"/>
    <cellStyle name="viet2 3 3" xfId="10996"/>
    <cellStyle name="viet2 3 4" xfId="12081"/>
    <cellStyle name="viet2 4" xfId="6877"/>
    <cellStyle name="viet2 4 2" xfId="6878"/>
    <cellStyle name="viet2 4 2 2" xfId="6879"/>
    <cellStyle name="viet2 4 2 2 2" xfId="11000"/>
    <cellStyle name="viet2 4 2 2 3" xfId="12085"/>
    <cellStyle name="viet2 4 2 3" xfId="10999"/>
    <cellStyle name="viet2 4 2 4" xfId="12084"/>
    <cellStyle name="viet2 4 3" xfId="10998"/>
    <cellStyle name="viet2 4 4" xfId="12083"/>
    <cellStyle name="viet2 5" xfId="6880"/>
    <cellStyle name="viet2 5 2" xfId="11001"/>
    <cellStyle name="viet2 5 3" xfId="12086"/>
    <cellStyle name="viet2 6" xfId="10989"/>
    <cellStyle name="viet2 7" xfId="12074"/>
    <cellStyle name="vnbo" xfId="3092"/>
    <cellStyle name="vnbo 2" xfId="6881"/>
    <cellStyle name="vnbo 2 2" xfId="6882"/>
    <cellStyle name="vnbo 2 2 2" xfId="6883"/>
    <cellStyle name="vnbo 2 2 2 2" xfId="11005"/>
    <cellStyle name="vnbo 2 2 3" xfId="11004"/>
    <cellStyle name="vnbo 2 3" xfId="6884"/>
    <cellStyle name="vnbo 2 3 2" xfId="6885"/>
    <cellStyle name="vnbo 2 3 2 2" xfId="11007"/>
    <cellStyle name="vnbo 2 3 3" xfId="11006"/>
    <cellStyle name="vnbo 2 4" xfId="6886"/>
    <cellStyle name="vnbo 2 4 2" xfId="11008"/>
    <cellStyle name="vnbo 2 5" xfId="6887"/>
    <cellStyle name="vnbo 2 5 2" xfId="11009"/>
    <cellStyle name="vnbo 2 6" xfId="11003"/>
    <cellStyle name="vnbo 3" xfId="6888"/>
    <cellStyle name="vnbo 3 2" xfId="6889"/>
    <cellStyle name="vnbo 3 2 2" xfId="6890"/>
    <cellStyle name="vnbo 3 2 2 2" xfId="11012"/>
    <cellStyle name="vnbo 3 2 3" xfId="11011"/>
    <cellStyle name="vnbo 3 3" xfId="6891"/>
    <cellStyle name="vnbo 3 3 2" xfId="11013"/>
    <cellStyle name="vnbo 3 4" xfId="6892"/>
    <cellStyle name="vnbo 3 4 2" xfId="11014"/>
    <cellStyle name="vnbo 3 5" xfId="11010"/>
    <cellStyle name="vnbo 4" xfId="6893"/>
    <cellStyle name="vnbo 4 2" xfId="6894"/>
    <cellStyle name="vnbo 4 2 2" xfId="11015"/>
    <cellStyle name="vnbo 4 3" xfId="6895"/>
    <cellStyle name="vnbo 4 3 2" xfId="11016"/>
    <cellStyle name="vnbo 5" xfId="6896"/>
    <cellStyle name="vnbo 5 2" xfId="11017"/>
    <cellStyle name="vnbo 6" xfId="6897"/>
    <cellStyle name="vnbo 6 2" xfId="11018"/>
    <cellStyle name="vnbo 7" xfId="11002"/>
    <cellStyle name="vnhead1" xfId="3093"/>
    <cellStyle name="vnhead1 2" xfId="6898"/>
    <cellStyle name="vnhead1 2 2" xfId="6899"/>
    <cellStyle name="vnhead1 2 2 2" xfId="6900"/>
    <cellStyle name="vnhead1 2 2 2 2" xfId="11020"/>
    <cellStyle name="vnhead1 2 2 2 3" xfId="12088"/>
    <cellStyle name="vnhead1 2 2 3" xfId="6901"/>
    <cellStyle name="vnhead1 2 2 3 2" xfId="11021"/>
    <cellStyle name="vnhead1 2 2 3 3" xfId="12089"/>
    <cellStyle name="vnhead1 2 3" xfId="6902"/>
    <cellStyle name="vnhead1 2 3 2" xfId="6903"/>
    <cellStyle name="vnhead1 2 3 2 2" xfId="11023"/>
    <cellStyle name="vnhead1 2 3 2 3" xfId="12091"/>
    <cellStyle name="vnhead1 2 3 3" xfId="11022"/>
    <cellStyle name="vnhead1 2 3 4" xfId="12090"/>
    <cellStyle name="vnhead1 2 4" xfId="6904"/>
    <cellStyle name="vnhead1 2 4 2" xfId="11024"/>
    <cellStyle name="vnhead1 2 4 3" xfId="12092"/>
    <cellStyle name="vnhead1 2 5" xfId="6905"/>
    <cellStyle name="vnhead1 2 5 2" xfId="11025"/>
    <cellStyle name="vnhead1 2 5 3" xfId="12093"/>
    <cellStyle name="vnhead1 3" xfId="6906"/>
    <cellStyle name="vnhead1 3 2" xfId="6907"/>
    <cellStyle name="vnhead1 3 2 2" xfId="6908"/>
    <cellStyle name="vnhead1 3 2 2 2" xfId="11026"/>
    <cellStyle name="vnhead1 3 2 2 3" xfId="12094"/>
    <cellStyle name="vnhead1 3 3" xfId="6909"/>
    <cellStyle name="vnhead1 3 3 2" xfId="11027"/>
    <cellStyle name="vnhead1 3 3 3" xfId="12095"/>
    <cellStyle name="vnhead1 4" xfId="6910"/>
    <cellStyle name="vnhead1 4 2" xfId="6911"/>
    <cellStyle name="vnhead1 4 2 2" xfId="6912"/>
    <cellStyle name="vnhead1 4 2 2 2" xfId="11028"/>
    <cellStyle name="vnhead1 4 2 2 3" xfId="12096"/>
    <cellStyle name="vnhead1 4 3" xfId="6913"/>
    <cellStyle name="vnhead1 4 3 2" xfId="11029"/>
    <cellStyle name="vnhead1 4 3 3" xfId="12097"/>
    <cellStyle name="vnhead1 5" xfId="6914"/>
    <cellStyle name="vnhead1 5 2" xfId="6915"/>
    <cellStyle name="vnhead1 5 2 2" xfId="11030"/>
    <cellStyle name="vnhead1 5 2 3" xfId="12098"/>
    <cellStyle name="vnhead1 6" xfId="6916"/>
    <cellStyle name="vnhead1 6 2" xfId="11031"/>
    <cellStyle name="vnhead1 6 3" xfId="12099"/>
    <cellStyle name="vnhead1 7" xfId="11019"/>
    <cellStyle name="vnhead1 8" xfId="12087"/>
    <cellStyle name="vnhead2" xfId="3094"/>
    <cellStyle name="vnhead2 2" xfId="6917"/>
    <cellStyle name="vnhead2 2 2" xfId="6918"/>
    <cellStyle name="vnhead2 2 2 2" xfId="6919"/>
    <cellStyle name="vnhead2 2 2 2 2" xfId="11034"/>
    <cellStyle name="vnhead2 2 2 3" xfId="11033"/>
    <cellStyle name="vnhead2 2 3" xfId="6920"/>
    <cellStyle name="vnhead2 2 3 2" xfId="6921"/>
    <cellStyle name="vnhead2 2 3 2 2" xfId="11036"/>
    <cellStyle name="vnhead2 2 3 3" xfId="11035"/>
    <cellStyle name="vnhead2 2 4" xfId="6922"/>
    <cellStyle name="vnhead2 2 4 2" xfId="11037"/>
    <cellStyle name="vnhead2 2 5" xfId="6923"/>
    <cellStyle name="vnhead2 2 5 2" xfId="11038"/>
    <cellStyle name="vnhead2 3" xfId="6924"/>
    <cellStyle name="vnhead2 3 2" xfId="6925"/>
    <cellStyle name="vnhead2 3 2 2" xfId="6926"/>
    <cellStyle name="vnhead2 3 2 2 2" xfId="11040"/>
    <cellStyle name="vnhead2 3 2 3" xfId="11039"/>
    <cellStyle name="vnhead2 3 3" xfId="6927"/>
    <cellStyle name="vnhead2 3 3 2" xfId="11041"/>
    <cellStyle name="vnhead2 3 4" xfId="6928"/>
    <cellStyle name="vnhead2 3 4 2" xfId="11042"/>
    <cellStyle name="vnhead2 4" xfId="6929"/>
    <cellStyle name="vnhead2 4 2" xfId="6930"/>
    <cellStyle name="vnhead2 4 2 2" xfId="11043"/>
    <cellStyle name="vnhead2 4 3" xfId="6931"/>
    <cellStyle name="vnhead2 4 3 2" xfId="11044"/>
    <cellStyle name="vnhead2 5" xfId="6932"/>
    <cellStyle name="vnhead2 5 2" xfId="11045"/>
    <cellStyle name="vnhead2 6" xfId="6933"/>
    <cellStyle name="vnhead2 6 2" xfId="11046"/>
    <cellStyle name="vnhead2 7" xfId="11032"/>
    <cellStyle name="vnhead3" xfId="3095"/>
    <cellStyle name="vnhead3 2" xfId="6934"/>
    <cellStyle name="vnhead3 2 2" xfId="6935"/>
    <cellStyle name="vnhead3 2 2 2" xfId="6936"/>
    <cellStyle name="vnhead3 2 2 2 2" xfId="11049"/>
    <cellStyle name="vnhead3 2 2 3" xfId="11048"/>
    <cellStyle name="vnhead3 2 3" xfId="6937"/>
    <cellStyle name="vnhead3 2 3 2" xfId="6938"/>
    <cellStyle name="vnhead3 2 3 2 2" xfId="11051"/>
    <cellStyle name="vnhead3 2 3 3" xfId="11050"/>
    <cellStyle name="vnhead3 2 4" xfId="6939"/>
    <cellStyle name="vnhead3 2 4 2" xfId="11052"/>
    <cellStyle name="vnhead3 2 5" xfId="6940"/>
    <cellStyle name="vnhead3 2 5 2" xfId="11053"/>
    <cellStyle name="vnhead3 3" xfId="6941"/>
    <cellStyle name="vnhead3 3 2" xfId="6942"/>
    <cellStyle name="vnhead3 3 2 2" xfId="6943"/>
    <cellStyle name="vnhead3 3 2 2 2" xfId="11055"/>
    <cellStyle name="vnhead3 3 2 3" xfId="11054"/>
    <cellStyle name="vnhead3 3 3" xfId="6944"/>
    <cellStyle name="vnhead3 3 3 2" xfId="11056"/>
    <cellStyle name="vnhead3 3 4" xfId="6945"/>
    <cellStyle name="vnhead3 3 4 2" xfId="11057"/>
    <cellStyle name="vnhead3 4" xfId="6946"/>
    <cellStyle name="vnhead3 4 2" xfId="6947"/>
    <cellStyle name="vnhead3 4 2 2" xfId="11058"/>
    <cellStyle name="vnhead3 4 3" xfId="6948"/>
    <cellStyle name="vnhead3 4 3 2" xfId="11059"/>
    <cellStyle name="vnhead3 5" xfId="6949"/>
    <cellStyle name="vnhead3 5 2" xfId="11060"/>
    <cellStyle name="vnhead3 6" xfId="6950"/>
    <cellStyle name="vnhead3 6 2" xfId="11061"/>
    <cellStyle name="vnhead3 7" xfId="11047"/>
    <cellStyle name="vnhead4" xfId="3096"/>
    <cellStyle name="vnhead4 2" xfId="6951"/>
    <cellStyle name="vntxt1" xfId="3097"/>
    <cellStyle name="vntxt1 2" xfId="6952"/>
    <cellStyle name="vntxt1 2 2" xfId="6953"/>
    <cellStyle name="vntxt1 2 3" xfId="6954"/>
    <cellStyle name="vntxt1 2 4" xfId="6955"/>
    <cellStyle name="vntxt1 3" xfId="6956"/>
    <cellStyle name="vntxt1 3 2" xfId="6957"/>
    <cellStyle name="vntxt1 4" xfId="6958"/>
    <cellStyle name="vntxt1 5" xfId="6959"/>
    <cellStyle name="vntxt2" xfId="3098"/>
    <cellStyle name="vntxt2 2" xfId="6960"/>
    <cellStyle name="vntxt2 2 2" xfId="6961"/>
    <cellStyle name="vntxt2 2 3" xfId="6962"/>
    <cellStyle name="vntxt2 2 4" xfId="6963"/>
    <cellStyle name="vntxt2 3" xfId="6964"/>
    <cellStyle name="vntxt2 3 2" xfId="6965"/>
    <cellStyle name="vntxt2 4" xfId="6966"/>
    <cellStyle name="vntxt2 5" xfId="6967"/>
    <cellStyle name="Waarschuwingstekst" xfId="6968"/>
    <cellStyle name="Waarschuwingstekst 2" xfId="6969"/>
    <cellStyle name="Walutowy [0]_Invoices2001Slovakia" xfId="3099"/>
    <cellStyle name="Walutowy_Invoices2001Slovakia" xfId="3100"/>
    <cellStyle name="Warning Text 10" xfId="3101"/>
    <cellStyle name="Warning Text 10 2" xfId="6970"/>
    <cellStyle name="Warning Text 11" xfId="3102"/>
    <cellStyle name="Warning Text 11 2" xfId="6971"/>
    <cellStyle name="Warning Text 12" xfId="3103"/>
    <cellStyle name="Warning Text 12 2" xfId="6972"/>
    <cellStyle name="Warning Text 13" xfId="3104"/>
    <cellStyle name="Warning Text 13 2" xfId="6973"/>
    <cellStyle name="Warning Text 14" xfId="6974"/>
    <cellStyle name="Warning Text 14 2" xfId="6975"/>
    <cellStyle name="Warning Text 2" xfId="3105"/>
    <cellStyle name="Warning Text 2 2" xfId="3106"/>
    <cellStyle name="Warning Text 2 2 2" xfId="6976"/>
    <cellStyle name="Warning Text 2 3" xfId="3107"/>
    <cellStyle name="Warning Text 2 3 2" xfId="6977"/>
    <cellStyle name="Warning Text 2 4" xfId="6978"/>
    <cellStyle name="Warning Text 2 5" xfId="11062"/>
    <cellStyle name="Warning Text 3" xfId="3108"/>
    <cellStyle name="Warning Text 3 2" xfId="6979"/>
    <cellStyle name="Warning Text 4" xfId="3109"/>
    <cellStyle name="Warning Text 4 2" xfId="6980"/>
    <cellStyle name="Warning Text 5" xfId="3110"/>
    <cellStyle name="Warning Text 5 2" xfId="6981"/>
    <cellStyle name="Warning Text 6" xfId="3111"/>
    <cellStyle name="Warning Text 6 2" xfId="6982"/>
    <cellStyle name="Warning Text 7" xfId="3112"/>
    <cellStyle name="Warning Text 7 2" xfId="6983"/>
    <cellStyle name="Warning Text 8" xfId="3113"/>
    <cellStyle name="Warning Text 8 2" xfId="6984"/>
    <cellStyle name="Warning Text 9" xfId="3114"/>
    <cellStyle name="Warning Text 9 2" xfId="6985"/>
    <cellStyle name="xuan" xfId="3115"/>
    <cellStyle name="xuan 2" xfId="6986"/>
    <cellStyle name="アクセント 1" xfId="3116"/>
    <cellStyle name="アクセント 1 10" xfId="3117"/>
    <cellStyle name="アクセント 1 10 2" xfId="6987"/>
    <cellStyle name="アクセント 1 11" xfId="3118"/>
    <cellStyle name="アクセント 1 11 2" xfId="6988"/>
    <cellStyle name="アクセント 1 12" xfId="3119"/>
    <cellStyle name="アクセント 1 12 2" xfId="6989"/>
    <cellStyle name="アクセント 1 13" xfId="3120"/>
    <cellStyle name="アクセント 1 13 2" xfId="6990"/>
    <cellStyle name="アクセント 1 14" xfId="6991"/>
    <cellStyle name="アクセント 1 2" xfId="3121"/>
    <cellStyle name="アクセント 1 2 2" xfId="6992"/>
    <cellStyle name="アクセント 1 3" xfId="3122"/>
    <cellStyle name="アクセント 1 3 2" xfId="6993"/>
    <cellStyle name="アクセント 1 4" xfId="3123"/>
    <cellStyle name="アクセント 1 4 2" xfId="6994"/>
    <cellStyle name="アクセント 1 5" xfId="3124"/>
    <cellStyle name="アクセント 1 5 2" xfId="6995"/>
    <cellStyle name="アクセント 1 6" xfId="3125"/>
    <cellStyle name="アクセント 1 6 2" xfId="6996"/>
    <cellStyle name="アクセント 1 7" xfId="3126"/>
    <cellStyle name="アクセント 1 7 2" xfId="6997"/>
    <cellStyle name="アクセント 1 8" xfId="3127"/>
    <cellStyle name="アクセント 1 8 2" xfId="6998"/>
    <cellStyle name="アクセント 1 9" xfId="3128"/>
    <cellStyle name="アクセント 1 9 2" xfId="6999"/>
    <cellStyle name="アクセント 2" xfId="3129"/>
    <cellStyle name="アクセント 2 10" xfId="3130"/>
    <cellStyle name="アクセント 2 10 2" xfId="7000"/>
    <cellStyle name="アクセント 2 11" xfId="3131"/>
    <cellStyle name="アクセント 2 11 2" xfId="7001"/>
    <cellStyle name="アクセント 2 12" xfId="3132"/>
    <cellStyle name="アクセント 2 12 2" xfId="7002"/>
    <cellStyle name="アクセント 2 13" xfId="3133"/>
    <cellStyle name="アクセント 2 13 2" xfId="7003"/>
    <cellStyle name="アクセント 2 14" xfId="7004"/>
    <cellStyle name="アクセント 2 2" xfId="3134"/>
    <cellStyle name="アクセント 2 2 2" xfId="7005"/>
    <cellStyle name="アクセント 2 3" xfId="3135"/>
    <cellStyle name="アクセント 2 3 2" xfId="7006"/>
    <cellStyle name="アクセント 2 4" xfId="3136"/>
    <cellStyle name="アクセント 2 4 2" xfId="7007"/>
    <cellStyle name="アクセント 2 5" xfId="3137"/>
    <cellStyle name="アクセント 2 5 2" xfId="7008"/>
    <cellStyle name="アクセント 2 6" xfId="3138"/>
    <cellStyle name="アクセント 2 6 2" xfId="7009"/>
    <cellStyle name="アクセント 2 7" xfId="3139"/>
    <cellStyle name="アクセント 2 7 2" xfId="7010"/>
    <cellStyle name="アクセント 2 8" xfId="3140"/>
    <cellStyle name="アクセント 2 8 2" xfId="7011"/>
    <cellStyle name="アクセント 2 9" xfId="3141"/>
    <cellStyle name="アクセント 2 9 2" xfId="7012"/>
    <cellStyle name="アクセント 3" xfId="3142"/>
    <cellStyle name="アクセント 3 10" xfId="3143"/>
    <cellStyle name="アクセント 3 10 2" xfId="7013"/>
    <cellStyle name="アクセント 3 11" xfId="3144"/>
    <cellStyle name="アクセント 3 11 2" xfId="7014"/>
    <cellStyle name="アクセント 3 12" xfId="3145"/>
    <cellStyle name="アクセント 3 12 2" xfId="7015"/>
    <cellStyle name="アクセント 3 13" xfId="3146"/>
    <cellStyle name="アクセント 3 13 2" xfId="7016"/>
    <cellStyle name="アクセント 3 14" xfId="7017"/>
    <cellStyle name="アクセント 3 2" xfId="3147"/>
    <cellStyle name="アクセント 3 2 2" xfId="7018"/>
    <cellStyle name="アクセント 3 3" xfId="3148"/>
    <cellStyle name="アクセント 3 3 2" xfId="7019"/>
    <cellStyle name="アクセント 3 4" xfId="3149"/>
    <cellStyle name="アクセント 3 4 2" xfId="7020"/>
    <cellStyle name="アクセント 3 5" xfId="3150"/>
    <cellStyle name="アクセント 3 5 2" xfId="7021"/>
    <cellStyle name="アクセント 3 6" xfId="3151"/>
    <cellStyle name="アクセント 3 6 2" xfId="7022"/>
    <cellStyle name="アクセント 3 7" xfId="3152"/>
    <cellStyle name="アクセント 3 7 2" xfId="7023"/>
    <cellStyle name="アクセント 3 8" xfId="3153"/>
    <cellStyle name="アクセント 3 8 2" xfId="7024"/>
    <cellStyle name="アクセント 3 9" xfId="3154"/>
    <cellStyle name="アクセント 3 9 2" xfId="7025"/>
    <cellStyle name="アクセント 4" xfId="3155"/>
    <cellStyle name="アクセント 4 10" xfId="3156"/>
    <cellStyle name="アクセント 4 10 2" xfId="7026"/>
    <cellStyle name="アクセント 4 11" xfId="3157"/>
    <cellStyle name="アクセント 4 11 2" xfId="7027"/>
    <cellStyle name="アクセント 4 12" xfId="3158"/>
    <cellStyle name="アクセント 4 12 2" xfId="7028"/>
    <cellStyle name="アクセント 4 13" xfId="3159"/>
    <cellStyle name="アクセント 4 13 2" xfId="7029"/>
    <cellStyle name="アクセント 4 14" xfId="7030"/>
    <cellStyle name="アクセント 4 2" xfId="3160"/>
    <cellStyle name="アクセント 4 2 2" xfId="7031"/>
    <cellStyle name="アクセント 4 3" xfId="3161"/>
    <cellStyle name="アクセント 4 3 2" xfId="7032"/>
    <cellStyle name="アクセント 4 4" xfId="3162"/>
    <cellStyle name="アクセント 4 4 2" xfId="7033"/>
    <cellStyle name="アクセント 4 5" xfId="3163"/>
    <cellStyle name="アクセント 4 5 2" xfId="7034"/>
    <cellStyle name="アクセント 4 6" xfId="3164"/>
    <cellStyle name="アクセント 4 6 2" xfId="7035"/>
    <cellStyle name="アクセント 4 7" xfId="3165"/>
    <cellStyle name="アクセント 4 7 2" xfId="7036"/>
    <cellStyle name="アクセント 4 8" xfId="3166"/>
    <cellStyle name="アクセント 4 8 2" xfId="7037"/>
    <cellStyle name="アクセント 4 9" xfId="3167"/>
    <cellStyle name="アクセント 4 9 2" xfId="7038"/>
    <cellStyle name="アクセント 5" xfId="3168"/>
    <cellStyle name="アクセント 5 10" xfId="3169"/>
    <cellStyle name="アクセント 5 10 2" xfId="7039"/>
    <cellStyle name="アクセント 5 11" xfId="3170"/>
    <cellStyle name="アクセント 5 11 2" xfId="7040"/>
    <cellStyle name="アクセント 5 12" xfId="3171"/>
    <cellStyle name="アクセント 5 12 2" xfId="7041"/>
    <cellStyle name="アクセント 5 13" xfId="3172"/>
    <cellStyle name="アクセント 5 13 2" xfId="7042"/>
    <cellStyle name="アクセント 5 14" xfId="7043"/>
    <cellStyle name="アクセント 5 2" xfId="3173"/>
    <cellStyle name="アクセント 5 2 2" xfId="7044"/>
    <cellStyle name="アクセント 5 3" xfId="3174"/>
    <cellStyle name="アクセント 5 3 2" xfId="7045"/>
    <cellStyle name="アクセント 5 4" xfId="3175"/>
    <cellStyle name="アクセント 5 4 2" xfId="7046"/>
    <cellStyle name="アクセント 5 5" xfId="3176"/>
    <cellStyle name="アクセント 5 5 2" xfId="7047"/>
    <cellStyle name="アクセント 5 6" xfId="3177"/>
    <cellStyle name="アクセント 5 6 2" xfId="7048"/>
    <cellStyle name="アクセント 5 7" xfId="3178"/>
    <cellStyle name="アクセント 5 7 2" xfId="7049"/>
    <cellStyle name="アクセント 5 8" xfId="3179"/>
    <cellStyle name="アクセント 5 8 2" xfId="7050"/>
    <cellStyle name="アクセント 5 9" xfId="3180"/>
    <cellStyle name="アクセント 5 9 2" xfId="7051"/>
    <cellStyle name="アクセント 6" xfId="3181"/>
    <cellStyle name="アクセント 6 10" xfId="3182"/>
    <cellStyle name="アクセント 6 10 2" xfId="7052"/>
    <cellStyle name="アクセント 6 11" xfId="3183"/>
    <cellStyle name="アクセント 6 11 2" xfId="7053"/>
    <cellStyle name="アクセント 6 12" xfId="3184"/>
    <cellStyle name="アクセント 6 12 2" xfId="7054"/>
    <cellStyle name="アクセント 6 13" xfId="3185"/>
    <cellStyle name="アクセント 6 13 2" xfId="7055"/>
    <cellStyle name="アクセント 6 14" xfId="7056"/>
    <cellStyle name="アクセント 6 2" xfId="3186"/>
    <cellStyle name="アクセント 6 2 2" xfId="7057"/>
    <cellStyle name="アクセント 6 3" xfId="3187"/>
    <cellStyle name="アクセント 6 3 2" xfId="7058"/>
    <cellStyle name="アクセント 6 4" xfId="3188"/>
    <cellStyle name="アクセント 6 4 2" xfId="7059"/>
    <cellStyle name="アクセント 6 5" xfId="3189"/>
    <cellStyle name="アクセント 6 5 2" xfId="7060"/>
    <cellStyle name="アクセント 6 6" xfId="3190"/>
    <cellStyle name="アクセント 6 6 2" xfId="7061"/>
    <cellStyle name="アクセント 6 7" xfId="3191"/>
    <cellStyle name="アクセント 6 7 2" xfId="7062"/>
    <cellStyle name="アクセント 6 8" xfId="3192"/>
    <cellStyle name="アクセント 6 8 2" xfId="7063"/>
    <cellStyle name="アクセント 6 9" xfId="3193"/>
    <cellStyle name="アクセント 6 9 2" xfId="7064"/>
    <cellStyle name="スタイル 1" xfId="3194"/>
    <cellStyle name="スタイル 1 2" xfId="7065"/>
    <cellStyle name="タイトル" xfId="3195"/>
    <cellStyle name="タイトル 10" xfId="3196"/>
    <cellStyle name="タイトル 10 2" xfId="7066"/>
    <cellStyle name="タイトル 11" xfId="3197"/>
    <cellStyle name="タイトル 11 2" xfId="7067"/>
    <cellStyle name="タイトル 12" xfId="3198"/>
    <cellStyle name="タイトル 12 2" xfId="7068"/>
    <cellStyle name="タイトル 13" xfId="3199"/>
    <cellStyle name="タイトル 13 2" xfId="7069"/>
    <cellStyle name="タイトル 14" xfId="7070"/>
    <cellStyle name="タイトル 2" xfId="3200"/>
    <cellStyle name="タイトル 2 2" xfId="7071"/>
    <cellStyle name="タイトル 3" xfId="3201"/>
    <cellStyle name="タイトル 3 2" xfId="7072"/>
    <cellStyle name="タイトル 4" xfId="3202"/>
    <cellStyle name="タイトル 4 2" xfId="7073"/>
    <cellStyle name="タイトル 5" xfId="3203"/>
    <cellStyle name="タイトル 5 2" xfId="7074"/>
    <cellStyle name="タイトル 6" xfId="3204"/>
    <cellStyle name="タイトル 6 2" xfId="7075"/>
    <cellStyle name="タイトル 7" xfId="3205"/>
    <cellStyle name="タイトル 7 2" xfId="7076"/>
    <cellStyle name="タイトル 8" xfId="3206"/>
    <cellStyle name="タイトル 8 2" xfId="7077"/>
    <cellStyle name="タイトル 9" xfId="3207"/>
    <cellStyle name="タイトル 9 2" xfId="7078"/>
    <cellStyle name="チェック セル" xfId="3208"/>
    <cellStyle name="チェック セル 10" xfId="3209"/>
    <cellStyle name="チェック セル 10 2" xfId="7079"/>
    <cellStyle name="チェック セル 11" xfId="3210"/>
    <cellStyle name="チェック セル 11 2" xfId="7080"/>
    <cellStyle name="チェック セル 12" xfId="3211"/>
    <cellStyle name="チェック セル 12 2" xfId="7081"/>
    <cellStyle name="チェック セル 13" xfId="3212"/>
    <cellStyle name="チェック セル 13 2" xfId="7082"/>
    <cellStyle name="チェック セル 14" xfId="7083"/>
    <cellStyle name="チェック セル 2" xfId="3213"/>
    <cellStyle name="チェック セル 2 2" xfId="7084"/>
    <cellStyle name="チェック セル 3" xfId="3214"/>
    <cellStyle name="チェック セル 3 2" xfId="7085"/>
    <cellStyle name="チェック セル 4" xfId="3215"/>
    <cellStyle name="チェック セル 4 2" xfId="7086"/>
    <cellStyle name="チェック セル 5" xfId="3216"/>
    <cellStyle name="チェック セル 5 2" xfId="7087"/>
    <cellStyle name="チェック セル 6" xfId="3217"/>
    <cellStyle name="チェック セル 6 2" xfId="7088"/>
    <cellStyle name="チェック セル 7" xfId="3218"/>
    <cellStyle name="チェック セル 7 2" xfId="7089"/>
    <cellStyle name="チェック セル 8" xfId="3219"/>
    <cellStyle name="チェック セル 8 2" xfId="7090"/>
    <cellStyle name="チェック セル 9" xfId="3220"/>
    <cellStyle name="チェック セル 9 2" xfId="7091"/>
    <cellStyle name="チェック セル_Xl0000042" xfId="3221"/>
    <cellStyle name="どちらでもない" xfId="3222"/>
    <cellStyle name="どちらでもない 10" xfId="3223"/>
    <cellStyle name="どちらでもない 10 2" xfId="7092"/>
    <cellStyle name="どちらでもない 11" xfId="3224"/>
    <cellStyle name="どちらでもない 11 2" xfId="7093"/>
    <cellStyle name="どちらでもない 12" xfId="3225"/>
    <cellStyle name="どちらでもない 12 2" xfId="7094"/>
    <cellStyle name="どちらでもない 13" xfId="3226"/>
    <cellStyle name="どちらでもない 13 2" xfId="7095"/>
    <cellStyle name="どちらでもない 14" xfId="7096"/>
    <cellStyle name="どちらでもない 2" xfId="3227"/>
    <cellStyle name="どちらでもない 2 2" xfId="7097"/>
    <cellStyle name="どちらでもない 3" xfId="3228"/>
    <cellStyle name="どちらでもない 3 2" xfId="7098"/>
    <cellStyle name="どちらでもない 4" xfId="3229"/>
    <cellStyle name="どちらでもない 4 2" xfId="7099"/>
    <cellStyle name="どちらでもない 5" xfId="3230"/>
    <cellStyle name="どちらでもない 5 2" xfId="7100"/>
    <cellStyle name="どちらでもない 6" xfId="3231"/>
    <cellStyle name="どちらでもない 6 2" xfId="7101"/>
    <cellStyle name="どちらでもない 7" xfId="3232"/>
    <cellStyle name="どちらでもない 7 2" xfId="7102"/>
    <cellStyle name="どちらでもない 8" xfId="3233"/>
    <cellStyle name="どちらでもない 8 2" xfId="7103"/>
    <cellStyle name="どちらでもない 9" xfId="3234"/>
    <cellStyle name="どちらでもない 9 2" xfId="7104"/>
    <cellStyle name="パーセント 2" xfId="7105"/>
    <cellStyle name="パーセント 2 2" xfId="7106"/>
    <cellStyle name="ハイパーリンク_JOF Expense 0107 (confirm)" xfId="3235"/>
    <cellStyle name="メモ" xfId="3236"/>
    <cellStyle name="メモ 2" xfId="7107"/>
    <cellStyle name="メモ 2 2" xfId="7108"/>
    <cellStyle name="メモ 2 2 2" xfId="7109"/>
    <cellStyle name="メモ 2 2 2 2" xfId="11064"/>
    <cellStyle name="メモ 2 2 3" xfId="7110"/>
    <cellStyle name="メモ 2 2 3 2" xfId="11065"/>
    <cellStyle name="メモ 2 3" xfId="7111"/>
    <cellStyle name="メモ 2 3 2" xfId="7112"/>
    <cellStyle name="メモ 2 3 2 2" xfId="11067"/>
    <cellStyle name="メモ 2 3 3" xfId="11066"/>
    <cellStyle name="メモ 2 4" xfId="7113"/>
    <cellStyle name="メモ 2 4 2" xfId="11068"/>
    <cellStyle name="メモ 2 5" xfId="7114"/>
    <cellStyle name="メモ 2 5 2" xfId="11069"/>
    <cellStyle name="メモ 3" xfId="7115"/>
    <cellStyle name="メモ 3 2" xfId="7116"/>
    <cellStyle name="メモ 3 2 2" xfId="7117"/>
    <cellStyle name="メモ 3 2 2 2" xfId="11071"/>
    <cellStyle name="メモ 3 2 3" xfId="11070"/>
    <cellStyle name="メモ 3 3" xfId="7118"/>
    <cellStyle name="メモ 3 3 2" xfId="7119"/>
    <cellStyle name="メモ 3 3 2 2" xfId="11073"/>
    <cellStyle name="メモ 3 3 3" xfId="11072"/>
    <cellStyle name="メモ 3 4" xfId="7120"/>
    <cellStyle name="メモ 3 4 2" xfId="11074"/>
    <cellStyle name="メモ 3 5" xfId="7121"/>
    <cellStyle name="メモ 3 5 2" xfId="11075"/>
    <cellStyle name="メモ 4" xfId="7122"/>
    <cellStyle name="メモ 4 2" xfId="7123"/>
    <cellStyle name="メモ 4 2 2" xfId="11077"/>
    <cellStyle name="メモ 4 3" xfId="11076"/>
    <cellStyle name="メモ 5" xfId="7124"/>
    <cellStyle name="メモ 5 2" xfId="11078"/>
    <cellStyle name="メモ 6" xfId="7125"/>
    <cellStyle name="メモ 6 2" xfId="11079"/>
    <cellStyle name="メモ 7" xfId="11063"/>
    <cellStyle name="リンク セル" xfId="3237"/>
    <cellStyle name="リンク セル 10" xfId="3238"/>
    <cellStyle name="リンク セル 10 2" xfId="7126"/>
    <cellStyle name="リンク セル 10 2 2" xfId="7127"/>
    <cellStyle name="リンク セル 10 3" xfId="7128"/>
    <cellStyle name="リンク セル 10 3 2" xfId="7129"/>
    <cellStyle name="リンク セル 10 4" xfId="7130"/>
    <cellStyle name="リンク セル 10 5" xfId="7131"/>
    <cellStyle name="リンク セル 11" xfId="3239"/>
    <cellStyle name="リンク セル 11 2" xfId="7132"/>
    <cellStyle name="リンク セル 11 2 2" xfId="7133"/>
    <cellStyle name="リンク セル 11 3" xfId="7134"/>
    <cellStyle name="リンク セル 11 3 2" xfId="7135"/>
    <cellStyle name="リンク セル 11 4" xfId="7136"/>
    <cellStyle name="リンク セル 11 5" xfId="7137"/>
    <cellStyle name="リンク セル 12" xfId="3240"/>
    <cellStyle name="リンク セル 12 2" xfId="7138"/>
    <cellStyle name="リンク セル 12 2 2" xfId="7139"/>
    <cellStyle name="リンク セル 12 3" xfId="7140"/>
    <cellStyle name="リンク セル 12 3 2" xfId="7141"/>
    <cellStyle name="リンク セル 12 4" xfId="7142"/>
    <cellStyle name="リンク セル 12 5" xfId="7143"/>
    <cellStyle name="リンク セル 13" xfId="3241"/>
    <cellStyle name="リンク セル 13 2" xfId="7144"/>
    <cellStyle name="リンク セル 13 2 2" xfId="7145"/>
    <cellStyle name="リンク セル 13 3" xfId="7146"/>
    <cellStyle name="リンク セル 13 3 2" xfId="7147"/>
    <cellStyle name="リンク セル 13 4" xfId="7148"/>
    <cellStyle name="リンク セル 13 5" xfId="7149"/>
    <cellStyle name="リンク セル 14" xfId="7150"/>
    <cellStyle name="リンク セル 14 2" xfId="7151"/>
    <cellStyle name="リンク セル 15" xfId="7152"/>
    <cellStyle name="リンク セル 15 2" xfId="7153"/>
    <cellStyle name="リンク セル 16" xfId="7154"/>
    <cellStyle name="リンク セル 17" xfId="7155"/>
    <cellStyle name="リンク セル 2" xfId="3242"/>
    <cellStyle name="リンク セル 2 2" xfId="7156"/>
    <cellStyle name="リンク セル 2 2 2" xfId="7157"/>
    <cellStyle name="リンク セル 2 3" xfId="7158"/>
    <cellStyle name="リンク セル 2 3 2" xfId="7159"/>
    <cellStyle name="リンク セル 2 4" xfId="7160"/>
    <cellStyle name="リンク セル 2 5" xfId="7161"/>
    <cellStyle name="リンク セル 3" xfId="3243"/>
    <cellStyle name="リンク セル 3 2" xfId="7162"/>
    <cellStyle name="リンク セル 3 2 2" xfId="7163"/>
    <cellStyle name="リンク セル 3 3" xfId="7164"/>
    <cellStyle name="リンク セル 3 3 2" xfId="7165"/>
    <cellStyle name="リンク セル 3 4" xfId="7166"/>
    <cellStyle name="リンク セル 3 5" xfId="7167"/>
    <cellStyle name="リンク セル 4" xfId="3244"/>
    <cellStyle name="リンク セル 4 2" xfId="7168"/>
    <cellStyle name="リンク セル 4 2 2" xfId="7169"/>
    <cellStyle name="リンク セル 4 3" xfId="7170"/>
    <cellStyle name="リンク セル 4 3 2" xfId="7171"/>
    <cellStyle name="リンク セル 4 4" xfId="7172"/>
    <cellStyle name="リンク セル 4 5" xfId="7173"/>
    <cellStyle name="リンク セル 5" xfId="3245"/>
    <cellStyle name="リンク セル 5 2" xfId="7174"/>
    <cellStyle name="リンク セル 5 2 2" xfId="7175"/>
    <cellStyle name="リンク セル 5 3" xfId="7176"/>
    <cellStyle name="リンク セル 5 3 2" xfId="7177"/>
    <cellStyle name="リンク セル 5 4" xfId="7178"/>
    <cellStyle name="リンク セル 5 5" xfId="7179"/>
    <cellStyle name="リンク セル 6" xfId="3246"/>
    <cellStyle name="リンク セル 6 2" xfId="7180"/>
    <cellStyle name="リンク セル 6 2 2" xfId="7181"/>
    <cellStyle name="リンク セル 6 3" xfId="7182"/>
    <cellStyle name="リンク セル 6 3 2" xfId="7183"/>
    <cellStyle name="リンク セル 6 4" xfId="7184"/>
    <cellStyle name="リンク セル 6 5" xfId="7185"/>
    <cellStyle name="リンク セル 7" xfId="3247"/>
    <cellStyle name="リンク セル 7 2" xfId="7186"/>
    <cellStyle name="リンク セル 7 2 2" xfId="7187"/>
    <cellStyle name="リンク セル 7 3" xfId="7188"/>
    <cellStyle name="リンク セル 7 3 2" xfId="7189"/>
    <cellStyle name="リンク セル 7 4" xfId="7190"/>
    <cellStyle name="リンク セル 7 5" xfId="7191"/>
    <cellStyle name="リンク セル 8" xfId="3248"/>
    <cellStyle name="リンク セル 8 2" xfId="7192"/>
    <cellStyle name="リンク セル 8 2 2" xfId="7193"/>
    <cellStyle name="リンク セル 8 3" xfId="7194"/>
    <cellStyle name="リンク セル 8 3 2" xfId="7195"/>
    <cellStyle name="リンク セル 8 4" xfId="7196"/>
    <cellStyle name="リンク セル 8 5" xfId="7197"/>
    <cellStyle name="リンク セル 9" xfId="3249"/>
    <cellStyle name="リンク セル 9 2" xfId="7198"/>
    <cellStyle name="リンク セル 9 2 2" xfId="7199"/>
    <cellStyle name="リンク セル 9 3" xfId="7200"/>
    <cellStyle name="リンク セル 9 3 2" xfId="7201"/>
    <cellStyle name="リンク セル 9 4" xfId="7202"/>
    <cellStyle name="リンク セル 9 5" xfId="7203"/>
    <cellStyle name="リンク セル_Xl0000042" xfId="3250"/>
    <cellStyle name=" [0.00]_ Att. 1- Cover" xfId="3251"/>
    <cellStyle name="_ Att. 1- Cover" xfId="3252"/>
    <cellStyle name="?_ Att. 1- Cover" xfId="3253"/>
    <cellStyle name="똿뗦먛귟 [0.00]_PRODUCT DETAIL Q1" xfId="3254"/>
    <cellStyle name="똿뗦먛귟_PRODUCT DETAIL Q1" xfId="3255"/>
    <cellStyle name="믅됞 [0.00]_PRODUCT DETAIL Q1" xfId="3256"/>
    <cellStyle name="믅됞_PRODUCT DETAIL Q1" xfId="3257"/>
    <cellStyle name="백분율_95" xfId="3258"/>
    <cellStyle name="뷭?_BOOKSHIP" xfId="3259"/>
    <cellStyle name="콤마 [0]_1202" xfId="3260"/>
    <cellStyle name="콤마_1202" xfId="3261"/>
    <cellStyle name="통화 [0]_1202" xfId="3262"/>
    <cellStyle name="통화_1202" xfId="3263"/>
    <cellStyle name="표준_(정보부문)월별인원계획" xfId="3264"/>
    <cellStyle name="一般_00Q3902REV.1" xfId="3265"/>
    <cellStyle name="入力" xfId="3266"/>
    <cellStyle name="入力 10" xfId="3267"/>
    <cellStyle name="入力 10 2" xfId="7204"/>
    <cellStyle name="入力 10 2 2" xfId="7205"/>
    <cellStyle name="入力 10 2 2 2" xfId="7206"/>
    <cellStyle name="入力 10 2 2 2 2" xfId="11082"/>
    <cellStyle name="入力 10 2 2 3" xfId="7207"/>
    <cellStyle name="入力 10 2 2 3 2" xfId="11083"/>
    <cellStyle name="入力 10 2 3" xfId="7208"/>
    <cellStyle name="入力 10 2 3 2" xfId="7209"/>
    <cellStyle name="入力 10 2 3 2 2" xfId="11085"/>
    <cellStyle name="入力 10 2 3 3" xfId="11084"/>
    <cellStyle name="入力 10 2 4" xfId="7210"/>
    <cellStyle name="入力 10 2 4 2" xfId="11086"/>
    <cellStyle name="入力 10 2 5" xfId="7211"/>
    <cellStyle name="入力 10 2 5 2" xfId="11087"/>
    <cellStyle name="入力 10 3" xfId="7212"/>
    <cellStyle name="入力 10 3 2" xfId="7213"/>
    <cellStyle name="入力 10 3 2 2" xfId="7214"/>
    <cellStyle name="入力 10 3 2 2 2" xfId="11088"/>
    <cellStyle name="入力 10 3 2 3" xfId="7215"/>
    <cellStyle name="入力 10 3 2 3 2" xfId="11089"/>
    <cellStyle name="入力 10 3 3" xfId="7216"/>
    <cellStyle name="入力 10 3 3 2" xfId="7217"/>
    <cellStyle name="入力 10 3 3 2 2" xfId="11091"/>
    <cellStyle name="入力 10 3 3 3" xfId="11090"/>
    <cellStyle name="入力 10 3 4" xfId="7218"/>
    <cellStyle name="入力 10 3 4 2" xfId="11092"/>
    <cellStyle name="入力 10 3 5" xfId="7219"/>
    <cellStyle name="入力 10 3 5 2" xfId="11093"/>
    <cellStyle name="入力 10 4" xfId="7220"/>
    <cellStyle name="入力 10 4 2" xfId="7221"/>
    <cellStyle name="入力 10 4 2 2" xfId="11094"/>
    <cellStyle name="入力 10 4 3" xfId="7222"/>
    <cellStyle name="入力 10 4 3 2" xfId="11095"/>
    <cellStyle name="入力 10 5" xfId="7223"/>
    <cellStyle name="入力 10 5 2" xfId="7224"/>
    <cellStyle name="入力 10 5 2 2" xfId="11097"/>
    <cellStyle name="入力 10 5 3" xfId="11096"/>
    <cellStyle name="入力 10 6" xfId="7225"/>
    <cellStyle name="入力 10 6 2" xfId="11098"/>
    <cellStyle name="入力 10 7" xfId="7226"/>
    <cellStyle name="入力 10 7 2" xfId="11099"/>
    <cellStyle name="入力 10 8" xfId="11081"/>
    <cellStyle name="入力 11" xfId="3268"/>
    <cellStyle name="入力 11 2" xfId="7227"/>
    <cellStyle name="入力 11 2 2" xfId="7228"/>
    <cellStyle name="入力 11 2 2 2" xfId="7229"/>
    <cellStyle name="入力 11 2 2 2 2" xfId="11101"/>
    <cellStyle name="入力 11 2 2 3" xfId="7230"/>
    <cellStyle name="入力 11 2 2 3 2" xfId="11102"/>
    <cellStyle name="入力 11 2 3" xfId="7231"/>
    <cellStyle name="入力 11 2 3 2" xfId="7232"/>
    <cellStyle name="入力 11 2 3 2 2" xfId="11104"/>
    <cellStyle name="入力 11 2 3 3" xfId="11103"/>
    <cellStyle name="入力 11 2 4" xfId="7233"/>
    <cellStyle name="入力 11 2 4 2" xfId="11105"/>
    <cellStyle name="入力 11 2 5" xfId="7234"/>
    <cellStyle name="入力 11 2 5 2" xfId="11106"/>
    <cellStyle name="入力 11 3" xfId="7235"/>
    <cellStyle name="入力 11 3 2" xfId="7236"/>
    <cellStyle name="入力 11 3 2 2" xfId="7237"/>
    <cellStyle name="入力 11 3 2 2 2" xfId="11107"/>
    <cellStyle name="入力 11 3 2 3" xfId="7238"/>
    <cellStyle name="入力 11 3 2 3 2" xfId="11108"/>
    <cellStyle name="入力 11 3 3" xfId="7239"/>
    <cellStyle name="入力 11 3 3 2" xfId="7240"/>
    <cellStyle name="入力 11 3 3 2 2" xfId="11110"/>
    <cellStyle name="入力 11 3 3 3" xfId="11109"/>
    <cellStyle name="入力 11 3 4" xfId="7241"/>
    <cellStyle name="入力 11 3 4 2" xfId="11111"/>
    <cellStyle name="入力 11 3 5" xfId="7242"/>
    <cellStyle name="入力 11 3 5 2" xfId="11112"/>
    <cellStyle name="入力 11 4" xfId="7243"/>
    <cellStyle name="入力 11 4 2" xfId="7244"/>
    <cellStyle name="入力 11 4 2 2" xfId="11113"/>
    <cellStyle name="入力 11 4 3" xfId="7245"/>
    <cellStyle name="入力 11 4 3 2" xfId="11114"/>
    <cellStyle name="入力 11 5" xfId="7246"/>
    <cellStyle name="入力 11 5 2" xfId="7247"/>
    <cellStyle name="入力 11 5 2 2" xfId="11116"/>
    <cellStyle name="入力 11 5 3" xfId="11115"/>
    <cellStyle name="入力 11 6" xfId="7248"/>
    <cellStyle name="入力 11 6 2" xfId="11117"/>
    <cellStyle name="入力 11 7" xfId="7249"/>
    <cellStyle name="入力 11 7 2" xfId="11118"/>
    <cellStyle name="入力 11 8" xfId="11100"/>
    <cellStyle name="入力 12" xfId="3269"/>
    <cellStyle name="入力 12 2" xfId="7250"/>
    <cellStyle name="入力 12 2 2" xfId="7251"/>
    <cellStyle name="入力 12 2 2 2" xfId="7252"/>
    <cellStyle name="入力 12 2 2 2 2" xfId="11120"/>
    <cellStyle name="入力 12 2 2 3" xfId="7253"/>
    <cellStyle name="入力 12 2 2 3 2" xfId="11121"/>
    <cellStyle name="入力 12 2 3" xfId="7254"/>
    <cellStyle name="入力 12 2 3 2" xfId="7255"/>
    <cellStyle name="入力 12 2 3 2 2" xfId="11123"/>
    <cellStyle name="入力 12 2 3 3" xfId="11122"/>
    <cellStyle name="入力 12 2 4" xfId="7256"/>
    <cellStyle name="入力 12 2 4 2" xfId="11124"/>
    <cellStyle name="入力 12 2 5" xfId="7257"/>
    <cellStyle name="入力 12 2 5 2" xfId="11125"/>
    <cellStyle name="入力 12 3" xfId="7258"/>
    <cellStyle name="入力 12 3 2" xfId="7259"/>
    <cellStyle name="入力 12 3 2 2" xfId="7260"/>
    <cellStyle name="入力 12 3 2 2 2" xfId="11126"/>
    <cellStyle name="入力 12 3 2 3" xfId="7261"/>
    <cellStyle name="入力 12 3 2 3 2" xfId="11127"/>
    <cellStyle name="入力 12 3 3" xfId="7262"/>
    <cellStyle name="入力 12 3 3 2" xfId="7263"/>
    <cellStyle name="入力 12 3 3 2 2" xfId="11129"/>
    <cellStyle name="入力 12 3 3 3" xfId="11128"/>
    <cellStyle name="入力 12 3 4" xfId="7264"/>
    <cellStyle name="入力 12 3 4 2" xfId="11130"/>
    <cellStyle name="入力 12 3 5" xfId="7265"/>
    <cellStyle name="入力 12 3 5 2" xfId="11131"/>
    <cellStyle name="入力 12 4" xfId="7266"/>
    <cellStyle name="入力 12 4 2" xfId="7267"/>
    <cellStyle name="入力 12 4 2 2" xfId="11132"/>
    <cellStyle name="入力 12 4 3" xfId="7268"/>
    <cellStyle name="入力 12 4 3 2" xfId="11133"/>
    <cellStyle name="入力 12 5" xfId="7269"/>
    <cellStyle name="入力 12 5 2" xfId="7270"/>
    <cellStyle name="入力 12 5 2 2" xfId="11135"/>
    <cellStyle name="入力 12 5 3" xfId="11134"/>
    <cellStyle name="入力 12 6" xfId="7271"/>
    <cellStyle name="入力 12 6 2" xfId="11136"/>
    <cellStyle name="入力 12 7" xfId="7272"/>
    <cellStyle name="入力 12 7 2" xfId="11137"/>
    <cellStyle name="入力 12 8" xfId="11119"/>
    <cellStyle name="入力 13" xfId="3270"/>
    <cellStyle name="入力 13 2" xfId="7273"/>
    <cellStyle name="入力 13 2 2" xfId="7274"/>
    <cellStyle name="入力 13 2 2 2" xfId="7275"/>
    <cellStyle name="入力 13 2 2 2 2" xfId="11139"/>
    <cellStyle name="入力 13 2 2 3" xfId="7276"/>
    <cellStyle name="入力 13 2 2 3 2" xfId="11140"/>
    <cellStyle name="入力 13 2 3" xfId="7277"/>
    <cellStyle name="入力 13 2 3 2" xfId="7278"/>
    <cellStyle name="入力 13 2 3 2 2" xfId="11142"/>
    <cellStyle name="入力 13 2 3 3" xfId="11141"/>
    <cellStyle name="入力 13 2 4" xfId="7279"/>
    <cellStyle name="入力 13 2 4 2" xfId="11143"/>
    <cellStyle name="入力 13 2 5" xfId="7280"/>
    <cellStyle name="入力 13 2 5 2" xfId="11144"/>
    <cellStyle name="入力 13 3" xfId="7281"/>
    <cellStyle name="入力 13 3 2" xfId="7282"/>
    <cellStyle name="入力 13 3 2 2" xfId="7283"/>
    <cellStyle name="入力 13 3 2 2 2" xfId="11145"/>
    <cellStyle name="入力 13 3 2 3" xfId="7284"/>
    <cellStyle name="入力 13 3 2 3 2" xfId="11146"/>
    <cellStyle name="入力 13 3 3" xfId="7285"/>
    <cellStyle name="入力 13 3 3 2" xfId="7286"/>
    <cellStyle name="入力 13 3 3 2 2" xfId="11148"/>
    <cellStyle name="入力 13 3 3 3" xfId="11147"/>
    <cellStyle name="入力 13 3 4" xfId="7287"/>
    <cellStyle name="入力 13 3 4 2" xfId="11149"/>
    <cellStyle name="入力 13 3 5" xfId="7288"/>
    <cellStyle name="入力 13 3 5 2" xfId="11150"/>
    <cellStyle name="入力 13 4" xfId="7289"/>
    <cellStyle name="入力 13 4 2" xfId="7290"/>
    <cellStyle name="入力 13 4 2 2" xfId="11151"/>
    <cellStyle name="入力 13 4 3" xfId="7291"/>
    <cellStyle name="入力 13 4 3 2" xfId="11152"/>
    <cellStyle name="入力 13 5" xfId="7292"/>
    <cellStyle name="入力 13 5 2" xfId="7293"/>
    <cellStyle name="入力 13 5 2 2" xfId="11154"/>
    <cellStyle name="入力 13 5 3" xfId="11153"/>
    <cellStyle name="入力 13 6" xfId="7294"/>
    <cellStyle name="入力 13 6 2" xfId="11155"/>
    <cellStyle name="入力 13 7" xfId="7295"/>
    <cellStyle name="入力 13 7 2" xfId="11156"/>
    <cellStyle name="入力 13 8" xfId="11138"/>
    <cellStyle name="入力 14" xfId="7296"/>
    <cellStyle name="入力 14 2" xfId="7297"/>
    <cellStyle name="入力 14 2 2" xfId="7298"/>
    <cellStyle name="入力 14 2 2 2" xfId="11157"/>
    <cellStyle name="入力 14 2 3" xfId="7299"/>
    <cellStyle name="入力 14 2 3 2" xfId="11158"/>
    <cellStyle name="入力 14 3" xfId="7300"/>
    <cellStyle name="入力 14 3 2" xfId="7301"/>
    <cellStyle name="入力 14 3 2 2" xfId="11160"/>
    <cellStyle name="入力 14 3 3" xfId="11159"/>
    <cellStyle name="入力 14 4" xfId="7302"/>
    <cellStyle name="入力 14 4 2" xfId="11161"/>
    <cellStyle name="入力 14 5" xfId="7303"/>
    <cellStyle name="入力 14 5 2" xfId="11162"/>
    <cellStyle name="入力 15" xfId="7304"/>
    <cellStyle name="入力 15 2" xfId="7305"/>
    <cellStyle name="入力 15 2 2" xfId="7306"/>
    <cellStyle name="入力 15 2 2 2" xfId="11164"/>
    <cellStyle name="入力 15 2 3" xfId="11163"/>
    <cellStyle name="入力 15 3" xfId="7307"/>
    <cellStyle name="入力 15 3 2" xfId="7308"/>
    <cellStyle name="入力 15 3 2 2" xfId="11166"/>
    <cellStyle name="入力 15 3 3" xfId="11165"/>
    <cellStyle name="入力 15 4" xfId="7309"/>
    <cellStyle name="入力 15 4 2" xfId="11167"/>
    <cellStyle name="入力 15 5" xfId="7310"/>
    <cellStyle name="入力 15 5 2" xfId="11168"/>
    <cellStyle name="入力 16" xfId="7311"/>
    <cellStyle name="入力 16 2" xfId="7312"/>
    <cellStyle name="入力 16 2 2" xfId="11170"/>
    <cellStyle name="入力 16 3" xfId="11169"/>
    <cellStyle name="入力 17" xfId="7313"/>
    <cellStyle name="入力 17 2" xfId="7314"/>
    <cellStyle name="入力 17 2 2" xfId="11172"/>
    <cellStyle name="入力 17 3" xfId="11171"/>
    <cellStyle name="入力 18" xfId="7315"/>
    <cellStyle name="入力 18 2" xfId="11173"/>
    <cellStyle name="入力 19" xfId="7316"/>
    <cellStyle name="入力 19 2" xfId="11174"/>
    <cellStyle name="入力 2" xfId="3271"/>
    <cellStyle name="入力 2 2" xfId="7317"/>
    <cellStyle name="入力 2 2 2" xfId="7318"/>
    <cellStyle name="入力 2 2 2 2" xfId="7319"/>
    <cellStyle name="入力 2 2 2 2 2" xfId="11176"/>
    <cellStyle name="入力 2 2 2 3" xfId="7320"/>
    <cellStyle name="入力 2 2 2 3 2" xfId="11177"/>
    <cellStyle name="入力 2 2 3" xfId="7321"/>
    <cellStyle name="入力 2 2 3 2" xfId="7322"/>
    <cellStyle name="入力 2 2 3 2 2" xfId="11179"/>
    <cellStyle name="入力 2 2 3 3" xfId="11178"/>
    <cellStyle name="入力 2 2 4" xfId="7323"/>
    <cellStyle name="入力 2 2 4 2" xfId="11180"/>
    <cellStyle name="入力 2 2 5" xfId="7324"/>
    <cellStyle name="入力 2 2 5 2" xfId="11181"/>
    <cellStyle name="入力 2 3" xfId="7325"/>
    <cellStyle name="入力 2 3 2" xfId="7326"/>
    <cellStyle name="入力 2 3 2 2" xfId="7327"/>
    <cellStyle name="入力 2 3 2 2 2" xfId="11182"/>
    <cellStyle name="入力 2 3 2 3" xfId="7328"/>
    <cellStyle name="入力 2 3 2 3 2" xfId="11183"/>
    <cellStyle name="入力 2 3 3" xfId="7329"/>
    <cellStyle name="入力 2 3 3 2" xfId="7330"/>
    <cellStyle name="入力 2 3 3 2 2" xfId="11185"/>
    <cellStyle name="入力 2 3 3 3" xfId="11184"/>
    <cellStyle name="入力 2 3 4" xfId="7331"/>
    <cellStyle name="入力 2 3 4 2" xfId="11186"/>
    <cellStyle name="入力 2 3 5" xfId="7332"/>
    <cellStyle name="入力 2 3 5 2" xfId="11187"/>
    <cellStyle name="入力 2 4" xfId="7333"/>
    <cellStyle name="入力 2 4 2" xfId="7334"/>
    <cellStyle name="入力 2 4 2 2" xfId="11188"/>
    <cellStyle name="入力 2 4 3" xfId="7335"/>
    <cellStyle name="入力 2 4 3 2" xfId="11189"/>
    <cellStyle name="入力 2 5" xfId="7336"/>
    <cellStyle name="入力 2 5 2" xfId="7337"/>
    <cellStyle name="入力 2 5 2 2" xfId="11191"/>
    <cellStyle name="入力 2 5 3" xfId="11190"/>
    <cellStyle name="入力 2 6" xfId="7338"/>
    <cellStyle name="入力 2 6 2" xfId="11192"/>
    <cellStyle name="入力 2 7" xfId="7339"/>
    <cellStyle name="入力 2 7 2" xfId="11193"/>
    <cellStyle name="入力 2 8" xfId="11175"/>
    <cellStyle name="入力 20" xfId="11080"/>
    <cellStyle name="入力 3" xfId="3272"/>
    <cellStyle name="入力 3 2" xfId="7340"/>
    <cellStyle name="入力 3 2 2" xfId="7341"/>
    <cellStyle name="入力 3 2 2 2" xfId="7342"/>
    <cellStyle name="入力 3 2 2 2 2" xfId="11195"/>
    <cellStyle name="入力 3 2 2 3" xfId="7343"/>
    <cellStyle name="入力 3 2 2 3 2" xfId="11196"/>
    <cellStyle name="入力 3 2 3" xfId="7344"/>
    <cellStyle name="入力 3 2 3 2" xfId="7345"/>
    <cellStyle name="入力 3 2 3 2 2" xfId="11198"/>
    <cellStyle name="入力 3 2 3 3" xfId="11197"/>
    <cellStyle name="入力 3 2 4" xfId="7346"/>
    <cellStyle name="入力 3 2 4 2" xfId="11199"/>
    <cellStyle name="入力 3 2 5" xfId="7347"/>
    <cellStyle name="入力 3 2 5 2" xfId="11200"/>
    <cellStyle name="入力 3 3" xfId="7348"/>
    <cellStyle name="入力 3 3 2" xfId="7349"/>
    <cellStyle name="入力 3 3 2 2" xfId="7350"/>
    <cellStyle name="入力 3 3 2 2 2" xfId="11201"/>
    <cellStyle name="入力 3 3 2 3" xfId="7351"/>
    <cellStyle name="入力 3 3 2 3 2" xfId="11202"/>
    <cellStyle name="入力 3 3 3" xfId="7352"/>
    <cellStyle name="入力 3 3 3 2" xfId="7353"/>
    <cellStyle name="入力 3 3 3 2 2" xfId="11204"/>
    <cellStyle name="入力 3 3 3 3" xfId="11203"/>
    <cellStyle name="入力 3 3 4" xfId="7354"/>
    <cellStyle name="入力 3 3 4 2" xfId="11205"/>
    <cellStyle name="入力 3 3 5" xfId="7355"/>
    <cellStyle name="入力 3 3 5 2" xfId="11206"/>
    <cellStyle name="入力 3 4" xfId="7356"/>
    <cellStyle name="入力 3 4 2" xfId="7357"/>
    <cellStyle name="入力 3 4 2 2" xfId="11207"/>
    <cellStyle name="入力 3 4 3" xfId="7358"/>
    <cellStyle name="入力 3 4 3 2" xfId="11208"/>
    <cellStyle name="入力 3 5" xfId="7359"/>
    <cellStyle name="入力 3 5 2" xfId="7360"/>
    <cellStyle name="入力 3 5 2 2" xfId="11210"/>
    <cellStyle name="入力 3 5 3" xfId="11209"/>
    <cellStyle name="入力 3 6" xfId="7361"/>
    <cellStyle name="入力 3 6 2" xfId="11211"/>
    <cellStyle name="入力 3 7" xfId="7362"/>
    <cellStyle name="入力 3 7 2" xfId="11212"/>
    <cellStyle name="入力 3 8" xfId="11194"/>
    <cellStyle name="入力 4" xfId="3273"/>
    <cellStyle name="入力 4 2" xfId="7363"/>
    <cellStyle name="入力 4 2 2" xfId="7364"/>
    <cellStyle name="入力 4 2 2 2" xfId="7365"/>
    <cellStyle name="入力 4 2 2 2 2" xfId="11214"/>
    <cellStyle name="入力 4 2 2 3" xfId="7366"/>
    <cellStyle name="入力 4 2 2 3 2" xfId="11215"/>
    <cellStyle name="入力 4 2 3" xfId="7367"/>
    <cellStyle name="入力 4 2 3 2" xfId="7368"/>
    <cellStyle name="入力 4 2 3 2 2" xfId="11217"/>
    <cellStyle name="入力 4 2 3 3" xfId="11216"/>
    <cellStyle name="入力 4 2 4" xfId="7369"/>
    <cellStyle name="入力 4 2 4 2" xfId="11218"/>
    <cellStyle name="入力 4 2 5" xfId="7370"/>
    <cellStyle name="入力 4 2 5 2" xfId="11219"/>
    <cellStyle name="入力 4 3" xfId="7371"/>
    <cellStyle name="入力 4 3 2" xfId="7372"/>
    <cellStyle name="入力 4 3 2 2" xfId="7373"/>
    <cellStyle name="入力 4 3 2 2 2" xfId="11220"/>
    <cellStyle name="入力 4 3 2 3" xfId="7374"/>
    <cellStyle name="入力 4 3 2 3 2" xfId="11221"/>
    <cellStyle name="入力 4 3 3" xfId="7375"/>
    <cellStyle name="入力 4 3 3 2" xfId="7376"/>
    <cellStyle name="入力 4 3 3 2 2" xfId="11223"/>
    <cellStyle name="入力 4 3 3 3" xfId="11222"/>
    <cellStyle name="入力 4 3 4" xfId="7377"/>
    <cellStyle name="入力 4 3 4 2" xfId="11224"/>
    <cellStyle name="入力 4 3 5" xfId="7378"/>
    <cellStyle name="入力 4 3 5 2" xfId="11225"/>
    <cellStyle name="入力 4 4" xfId="7379"/>
    <cellStyle name="入力 4 4 2" xfId="7380"/>
    <cellStyle name="入力 4 4 2 2" xfId="11226"/>
    <cellStyle name="入力 4 4 3" xfId="7381"/>
    <cellStyle name="入力 4 4 3 2" xfId="11227"/>
    <cellStyle name="入力 4 5" xfId="7382"/>
    <cellStyle name="入力 4 5 2" xfId="7383"/>
    <cellStyle name="入力 4 5 2 2" xfId="11229"/>
    <cellStyle name="入力 4 5 3" xfId="11228"/>
    <cellStyle name="入力 4 6" xfId="7384"/>
    <cellStyle name="入力 4 6 2" xfId="11230"/>
    <cellStyle name="入力 4 7" xfId="7385"/>
    <cellStyle name="入力 4 7 2" xfId="11231"/>
    <cellStyle name="入力 4 8" xfId="11213"/>
    <cellStyle name="入力 5" xfId="3274"/>
    <cellStyle name="入力 5 2" xfId="7386"/>
    <cellStyle name="入力 5 2 2" xfId="7387"/>
    <cellStyle name="入力 5 2 2 2" xfId="7388"/>
    <cellStyle name="入力 5 2 2 2 2" xfId="11233"/>
    <cellStyle name="入力 5 2 2 3" xfId="7389"/>
    <cellStyle name="入力 5 2 2 3 2" xfId="11234"/>
    <cellStyle name="入力 5 2 3" xfId="7390"/>
    <cellStyle name="入力 5 2 3 2" xfId="7391"/>
    <cellStyle name="入力 5 2 3 2 2" xfId="11236"/>
    <cellStyle name="入力 5 2 3 3" xfId="11235"/>
    <cellStyle name="入力 5 2 4" xfId="7392"/>
    <cellStyle name="入力 5 2 4 2" xfId="11237"/>
    <cellStyle name="入力 5 2 5" xfId="7393"/>
    <cellStyle name="入力 5 2 5 2" xfId="11238"/>
    <cellStyle name="入力 5 3" xfId="7394"/>
    <cellStyle name="入力 5 3 2" xfId="7395"/>
    <cellStyle name="入力 5 3 2 2" xfId="7396"/>
    <cellStyle name="入力 5 3 2 2 2" xfId="11239"/>
    <cellStyle name="入力 5 3 2 3" xfId="7397"/>
    <cellStyle name="入力 5 3 2 3 2" xfId="11240"/>
    <cellStyle name="入力 5 3 3" xfId="7398"/>
    <cellStyle name="入力 5 3 3 2" xfId="7399"/>
    <cellStyle name="入力 5 3 3 2 2" xfId="11242"/>
    <cellStyle name="入力 5 3 3 3" xfId="11241"/>
    <cellStyle name="入力 5 3 4" xfId="7400"/>
    <cellStyle name="入力 5 3 4 2" xfId="11243"/>
    <cellStyle name="入力 5 3 5" xfId="7401"/>
    <cellStyle name="入力 5 3 5 2" xfId="11244"/>
    <cellStyle name="入力 5 4" xfId="7402"/>
    <cellStyle name="入力 5 4 2" xfId="7403"/>
    <cellStyle name="入力 5 4 2 2" xfId="11245"/>
    <cellStyle name="入力 5 4 3" xfId="7404"/>
    <cellStyle name="入力 5 4 3 2" xfId="11246"/>
    <cellStyle name="入力 5 5" xfId="7405"/>
    <cellStyle name="入力 5 5 2" xfId="7406"/>
    <cellStyle name="入力 5 5 2 2" xfId="11248"/>
    <cellStyle name="入力 5 5 3" xfId="11247"/>
    <cellStyle name="入力 5 6" xfId="7407"/>
    <cellStyle name="入力 5 6 2" xfId="11249"/>
    <cellStyle name="入力 5 7" xfId="7408"/>
    <cellStyle name="入力 5 7 2" xfId="11250"/>
    <cellStyle name="入力 5 8" xfId="11232"/>
    <cellStyle name="入力 6" xfId="3275"/>
    <cellStyle name="入力 6 2" xfId="7409"/>
    <cellStyle name="入力 6 2 2" xfId="7410"/>
    <cellStyle name="入力 6 2 2 2" xfId="7411"/>
    <cellStyle name="入力 6 2 2 2 2" xfId="11252"/>
    <cellStyle name="入力 6 2 2 3" xfId="7412"/>
    <cellStyle name="入力 6 2 2 3 2" xfId="11253"/>
    <cellStyle name="入力 6 2 3" xfId="7413"/>
    <cellStyle name="入力 6 2 3 2" xfId="7414"/>
    <cellStyle name="入力 6 2 3 2 2" xfId="11255"/>
    <cellStyle name="入力 6 2 3 3" xfId="11254"/>
    <cellStyle name="入力 6 2 4" xfId="7415"/>
    <cellStyle name="入力 6 2 4 2" xfId="11256"/>
    <cellStyle name="入力 6 2 5" xfId="7416"/>
    <cellStyle name="入力 6 2 5 2" xfId="11257"/>
    <cellStyle name="入力 6 3" xfId="7417"/>
    <cellStyle name="入力 6 3 2" xfId="7418"/>
    <cellStyle name="入力 6 3 2 2" xfId="7419"/>
    <cellStyle name="入力 6 3 2 2 2" xfId="11258"/>
    <cellStyle name="入力 6 3 2 3" xfId="7420"/>
    <cellStyle name="入力 6 3 2 3 2" xfId="11259"/>
    <cellStyle name="入力 6 3 3" xfId="7421"/>
    <cellStyle name="入力 6 3 3 2" xfId="7422"/>
    <cellStyle name="入力 6 3 3 2 2" xfId="11261"/>
    <cellStyle name="入力 6 3 3 3" xfId="11260"/>
    <cellStyle name="入力 6 3 4" xfId="7423"/>
    <cellStyle name="入力 6 3 4 2" xfId="11262"/>
    <cellStyle name="入力 6 3 5" xfId="7424"/>
    <cellStyle name="入力 6 3 5 2" xfId="11263"/>
    <cellStyle name="入力 6 4" xfId="7425"/>
    <cellStyle name="入力 6 4 2" xfId="7426"/>
    <cellStyle name="入力 6 4 2 2" xfId="11264"/>
    <cellStyle name="入力 6 4 3" xfId="7427"/>
    <cellStyle name="入力 6 4 3 2" xfId="11265"/>
    <cellStyle name="入力 6 5" xfId="7428"/>
    <cellStyle name="入力 6 5 2" xfId="7429"/>
    <cellStyle name="入力 6 5 2 2" xfId="11267"/>
    <cellStyle name="入力 6 5 3" xfId="11266"/>
    <cellStyle name="入力 6 6" xfId="7430"/>
    <cellStyle name="入力 6 6 2" xfId="11268"/>
    <cellStyle name="入力 6 7" xfId="7431"/>
    <cellStyle name="入力 6 7 2" xfId="11269"/>
    <cellStyle name="入力 6 8" xfId="11251"/>
    <cellStyle name="入力 7" xfId="3276"/>
    <cellStyle name="入力 7 2" xfId="7432"/>
    <cellStyle name="入力 7 2 2" xfId="7433"/>
    <cellStyle name="入力 7 2 2 2" xfId="7434"/>
    <cellStyle name="入力 7 2 2 2 2" xfId="11271"/>
    <cellStyle name="入力 7 2 2 3" xfId="7435"/>
    <cellStyle name="入力 7 2 2 3 2" xfId="11272"/>
    <cellStyle name="入力 7 2 3" xfId="7436"/>
    <cellStyle name="入力 7 2 3 2" xfId="7437"/>
    <cellStyle name="入力 7 2 3 2 2" xfId="11274"/>
    <cellStyle name="入力 7 2 3 3" xfId="11273"/>
    <cellStyle name="入力 7 2 4" xfId="7438"/>
    <cellStyle name="入力 7 2 4 2" xfId="11275"/>
    <cellStyle name="入力 7 2 5" xfId="7439"/>
    <cellStyle name="入力 7 2 5 2" xfId="11276"/>
    <cellStyle name="入力 7 3" xfId="7440"/>
    <cellStyle name="入力 7 3 2" xfId="7441"/>
    <cellStyle name="入力 7 3 2 2" xfId="7442"/>
    <cellStyle name="入力 7 3 2 2 2" xfId="11277"/>
    <cellStyle name="入力 7 3 2 3" xfId="7443"/>
    <cellStyle name="入力 7 3 2 3 2" xfId="11278"/>
    <cellStyle name="入力 7 3 3" xfId="7444"/>
    <cellStyle name="入力 7 3 3 2" xfId="7445"/>
    <cellStyle name="入力 7 3 3 2 2" xfId="11280"/>
    <cellStyle name="入力 7 3 3 3" xfId="11279"/>
    <cellStyle name="入力 7 3 4" xfId="7446"/>
    <cellStyle name="入力 7 3 4 2" xfId="11281"/>
    <cellStyle name="入力 7 3 5" xfId="7447"/>
    <cellStyle name="入力 7 3 5 2" xfId="11282"/>
    <cellStyle name="入力 7 4" xfId="7448"/>
    <cellStyle name="入力 7 4 2" xfId="7449"/>
    <cellStyle name="入力 7 4 2 2" xfId="11283"/>
    <cellStyle name="入力 7 4 3" xfId="7450"/>
    <cellStyle name="入力 7 4 3 2" xfId="11284"/>
    <cellStyle name="入力 7 5" xfId="7451"/>
    <cellStyle name="入力 7 5 2" xfId="7452"/>
    <cellStyle name="入力 7 5 2 2" xfId="11286"/>
    <cellStyle name="入力 7 5 3" xfId="11285"/>
    <cellStyle name="入力 7 6" xfId="7453"/>
    <cellStyle name="入力 7 6 2" xfId="11287"/>
    <cellStyle name="入力 7 7" xfId="7454"/>
    <cellStyle name="入力 7 7 2" xfId="11288"/>
    <cellStyle name="入力 7 8" xfId="11270"/>
    <cellStyle name="入力 8" xfId="3277"/>
    <cellStyle name="入力 8 2" xfId="7455"/>
    <cellStyle name="入力 8 2 2" xfId="7456"/>
    <cellStyle name="入力 8 2 2 2" xfId="7457"/>
    <cellStyle name="入力 8 2 2 2 2" xfId="11290"/>
    <cellStyle name="入力 8 2 2 3" xfId="7458"/>
    <cellStyle name="入力 8 2 2 3 2" xfId="11291"/>
    <cellStyle name="入力 8 2 3" xfId="7459"/>
    <cellStyle name="入力 8 2 3 2" xfId="7460"/>
    <cellStyle name="入力 8 2 3 2 2" xfId="11293"/>
    <cellStyle name="入力 8 2 3 3" xfId="11292"/>
    <cellStyle name="入力 8 2 4" xfId="7461"/>
    <cellStyle name="入力 8 2 4 2" xfId="11294"/>
    <cellStyle name="入力 8 2 5" xfId="7462"/>
    <cellStyle name="入力 8 2 5 2" xfId="11295"/>
    <cellStyle name="入力 8 3" xfId="7463"/>
    <cellStyle name="入力 8 3 2" xfId="7464"/>
    <cellStyle name="入力 8 3 2 2" xfId="7465"/>
    <cellStyle name="入力 8 3 2 2 2" xfId="11296"/>
    <cellStyle name="入力 8 3 2 3" xfId="7466"/>
    <cellStyle name="入力 8 3 2 3 2" xfId="11297"/>
    <cellStyle name="入力 8 3 3" xfId="7467"/>
    <cellStyle name="入力 8 3 3 2" xfId="7468"/>
    <cellStyle name="入力 8 3 3 2 2" xfId="11299"/>
    <cellStyle name="入力 8 3 3 3" xfId="11298"/>
    <cellStyle name="入力 8 3 4" xfId="7469"/>
    <cellStyle name="入力 8 3 4 2" xfId="11300"/>
    <cellStyle name="入力 8 3 5" xfId="7470"/>
    <cellStyle name="入力 8 3 5 2" xfId="11301"/>
    <cellStyle name="入力 8 4" xfId="7471"/>
    <cellStyle name="入力 8 4 2" xfId="7472"/>
    <cellStyle name="入力 8 4 2 2" xfId="11302"/>
    <cellStyle name="入力 8 4 3" xfId="7473"/>
    <cellStyle name="入力 8 4 3 2" xfId="11303"/>
    <cellStyle name="入力 8 5" xfId="7474"/>
    <cellStyle name="入力 8 5 2" xfId="7475"/>
    <cellStyle name="入力 8 5 2 2" xfId="11305"/>
    <cellStyle name="入力 8 5 3" xfId="11304"/>
    <cellStyle name="入力 8 6" xfId="7476"/>
    <cellStyle name="入力 8 6 2" xfId="11306"/>
    <cellStyle name="入力 8 7" xfId="7477"/>
    <cellStyle name="入力 8 7 2" xfId="11307"/>
    <cellStyle name="入力 8 8" xfId="11289"/>
    <cellStyle name="入力 9" xfId="3278"/>
    <cellStyle name="入力 9 2" xfId="7478"/>
    <cellStyle name="入力 9 2 2" xfId="7479"/>
    <cellStyle name="入力 9 2 2 2" xfId="7480"/>
    <cellStyle name="入力 9 2 2 2 2" xfId="11309"/>
    <cellStyle name="入力 9 2 2 3" xfId="7481"/>
    <cellStyle name="入力 9 2 2 3 2" xfId="11310"/>
    <cellStyle name="入力 9 2 3" xfId="7482"/>
    <cellStyle name="入力 9 2 3 2" xfId="7483"/>
    <cellStyle name="入力 9 2 3 2 2" xfId="11312"/>
    <cellStyle name="入力 9 2 3 3" xfId="11311"/>
    <cellStyle name="入力 9 2 4" xfId="7484"/>
    <cellStyle name="入力 9 2 4 2" xfId="11313"/>
    <cellStyle name="入力 9 2 5" xfId="7485"/>
    <cellStyle name="入力 9 2 5 2" xfId="11314"/>
    <cellStyle name="入力 9 3" xfId="7486"/>
    <cellStyle name="入力 9 3 2" xfId="7487"/>
    <cellStyle name="入力 9 3 2 2" xfId="7488"/>
    <cellStyle name="入力 9 3 2 2 2" xfId="11315"/>
    <cellStyle name="入力 9 3 2 3" xfId="7489"/>
    <cellStyle name="入力 9 3 2 3 2" xfId="11316"/>
    <cellStyle name="入力 9 3 3" xfId="7490"/>
    <cellStyle name="入力 9 3 3 2" xfId="7491"/>
    <cellStyle name="入力 9 3 3 2 2" xfId="11318"/>
    <cellStyle name="入力 9 3 3 3" xfId="11317"/>
    <cellStyle name="入力 9 3 4" xfId="7492"/>
    <cellStyle name="入力 9 3 4 2" xfId="11319"/>
    <cellStyle name="入力 9 3 5" xfId="7493"/>
    <cellStyle name="入力 9 3 5 2" xfId="11320"/>
    <cellStyle name="入力 9 4" xfId="7494"/>
    <cellStyle name="入力 9 4 2" xfId="7495"/>
    <cellStyle name="入力 9 4 2 2" xfId="11321"/>
    <cellStyle name="入力 9 4 3" xfId="7496"/>
    <cellStyle name="入力 9 4 3 2" xfId="11322"/>
    <cellStyle name="入力 9 5" xfId="7497"/>
    <cellStyle name="入力 9 5 2" xfId="7498"/>
    <cellStyle name="入力 9 5 2 2" xfId="11324"/>
    <cellStyle name="入力 9 5 3" xfId="11323"/>
    <cellStyle name="入力 9 6" xfId="7499"/>
    <cellStyle name="入力 9 6 2" xfId="11325"/>
    <cellStyle name="入力 9 7" xfId="7500"/>
    <cellStyle name="入力 9 7 2" xfId="11326"/>
    <cellStyle name="入力 9 8" xfId="11308"/>
    <cellStyle name="入力_Xl0000042" xfId="3279"/>
    <cellStyle name="出力" xfId="3280"/>
    <cellStyle name="出力 10" xfId="3281"/>
    <cellStyle name="出力 10 2" xfId="7501"/>
    <cellStyle name="出力 10 2 2" xfId="7502"/>
    <cellStyle name="出力 10 2 2 2" xfId="7503"/>
    <cellStyle name="出力 10 2 2 2 2" xfId="11329"/>
    <cellStyle name="出力 10 2 2 3" xfId="7504"/>
    <cellStyle name="出力 10 2 2 3 2" xfId="11330"/>
    <cellStyle name="出力 10 2 3" xfId="7505"/>
    <cellStyle name="出力 10 2 3 2" xfId="11331"/>
    <cellStyle name="出力 10 2 4" xfId="7506"/>
    <cellStyle name="出力 10 2 4 2" xfId="11332"/>
    <cellStyle name="出力 10 3" xfId="7507"/>
    <cellStyle name="出力 10 3 2" xfId="7508"/>
    <cellStyle name="出力 10 3 2 2" xfId="7509"/>
    <cellStyle name="出力 10 3 2 2 2" xfId="11333"/>
    <cellStyle name="出力 10 3 2 3" xfId="7510"/>
    <cellStyle name="出力 10 3 2 3 2" xfId="11334"/>
    <cellStyle name="出力 10 3 3" xfId="7511"/>
    <cellStyle name="出力 10 3 3 2" xfId="11335"/>
    <cellStyle name="出力 10 3 4" xfId="7512"/>
    <cellStyle name="出力 10 3 4 2" xfId="11336"/>
    <cellStyle name="出力 10 4" xfId="7513"/>
    <cellStyle name="出力 10 4 2" xfId="7514"/>
    <cellStyle name="出力 10 4 2 2" xfId="11337"/>
    <cellStyle name="出力 10 4 3" xfId="7515"/>
    <cellStyle name="出力 10 4 3 2" xfId="11338"/>
    <cellStyle name="出力 10 5" xfId="7516"/>
    <cellStyle name="出力 10 5 2" xfId="7517"/>
    <cellStyle name="出力 10 5 2 2" xfId="11340"/>
    <cellStyle name="出力 10 5 3" xfId="11339"/>
    <cellStyle name="出力 10 6" xfId="7518"/>
    <cellStyle name="出力 10 6 2" xfId="11341"/>
    <cellStyle name="出力 10 7" xfId="7519"/>
    <cellStyle name="出力 10 7 2" xfId="11342"/>
    <cellStyle name="出力 10 8" xfId="11328"/>
    <cellStyle name="出力 11" xfId="3282"/>
    <cellStyle name="出力 11 2" xfId="7520"/>
    <cellStyle name="出力 11 2 2" xfId="7521"/>
    <cellStyle name="出力 11 2 2 2" xfId="7522"/>
    <cellStyle name="出力 11 2 2 2 2" xfId="11344"/>
    <cellStyle name="出力 11 2 2 3" xfId="7523"/>
    <cellStyle name="出力 11 2 2 3 2" xfId="11345"/>
    <cellStyle name="出力 11 2 3" xfId="7524"/>
    <cellStyle name="出力 11 2 3 2" xfId="11346"/>
    <cellStyle name="出力 11 2 4" xfId="7525"/>
    <cellStyle name="出力 11 2 4 2" xfId="11347"/>
    <cellStyle name="出力 11 3" xfId="7526"/>
    <cellStyle name="出力 11 3 2" xfId="7527"/>
    <cellStyle name="出力 11 3 2 2" xfId="7528"/>
    <cellStyle name="出力 11 3 2 2 2" xfId="11348"/>
    <cellStyle name="出力 11 3 2 3" xfId="7529"/>
    <cellStyle name="出力 11 3 2 3 2" xfId="11349"/>
    <cellStyle name="出力 11 3 3" xfId="7530"/>
    <cellStyle name="出力 11 3 3 2" xfId="11350"/>
    <cellStyle name="出力 11 3 4" xfId="7531"/>
    <cellStyle name="出力 11 3 4 2" xfId="11351"/>
    <cellStyle name="出力 11 4" xfId="7532"/>
    <cellStyle name="出力 11 4 2" xfId="7533"/>
    <cellStyle name="出力 11 4 2 2" xfId="11352"/>
    <cellStyle name="出力 11 4 3" xfId="7534"/>
    <cellStyle name="出力 11 4 3 2" xfId="11353"/>
    <cellStyle name="出力 11 5" xfId="7535"/>
    <cellStyle name="出力 11 5 2" xfId="7536"/>
    <cellStyle name="出力 11 5 2 2" xfId="11355"/>
    <cellStyle name="出力 11 5 3" xfId="11354"/>
    <cellStyle name="出力 11 6" xfId="7537"/>
    <cellStyle name="出力 11 6 2" xfId="11356"/>
    <cellStyle name="出力 11 7" xfId="7538"/>
    <cellStyle name="出力 11 7 2" xfId="11357"/>
    <cellStyle name="出力 11 8" xfId="11343"/>
    <cellStyle name="出力 12" xfId="3283"/>
    <cellStyle name="出力 12 2" xfId="7539"/>
    <cellStyle name="出力 12 2 2" xfId="7540"/>
    <cellStyle name="出力 12 2 2 2" xfId="7541"/>
    <cellStyle name="出力 12 2 2 2 2" xfId="11359"/>
    <cellStyle name="出力 12 2 2 3" xfId="7542"/>
    <cellStyle name="出力 12 2 2 3 2" xfId="11360"/>
    <cellStyle name="出力 12 2 3" xfId="7543"/>
    <cellStyle name="出力 12 2 3 2" xfId="11361"/>
    <cellStyle name="出力 12 2 4" xfId="7544"/>
    <cellStyle name="出力 12 2 4 2" xfId="11362"/>
    <cellStyle name="出力 12 3" xfId="7545"/>
    <cellStyle name="出力 12 3 2" xfId="7546"/>
    <cellStyle name="出力 12 3 2 2" xfId="7547"/>
    <cellStyle name="出力 12 3 2 2 2" xfId="11363"/>
    <cellStyle name="出力 12 3 2 3" xfId="7548"/>
    <cellStyle name="出力 12 3 2 3 2" xfId="11364"/>
    <cellStyle name="出力 12 3 3" xfId="7549"/>
    <cellStyle name="出力 12 3 3 2" xfId="11365"/>
    <cellStyle name="出力 12 3 4" xfId="7550"/>
    <cellStyle name="出力 12 3 4 2" xfId="11366"/>
    <cellStyle name="出力 12 4" xfId="7551"/>
    <cellStyle name="出力 12 4 2" xfId="7552"/>
    <cellStyle name="出力 12 4 2 2" xfId="11367"/>
    <cellStyle name="出力 12 4 3" xfId="7553"/>
    <cellStyle name="出力 12 4 3 2" xfId="11368"/>
    <cellStyle name="出力 12 5" xfId="7554"/>
    <cellStyle name="出力 12 5 2" xfId="7555"/>
    <cellStyle name="出力 12 5 2 2" xfId="11370"/>
    <cellStyle name="出力 12 5 3" xfId="11369"/>
    <cellStyle name="出力 12 6" xfId="7556"/>
    <cellStyle name="出力 12 6 2" xfId="11371"/>
    <cellStyle name="出力 12 7" xfId="7557"/>
    <cellStyle name="出力 12 7 2" xfId="11372"/>
    <cellStyle name="出力 12 8" xfId="11358"/>
    <cellStyle name="出力 13" xfId="3284"/>
    <cellStyle name="出力 13 2" xfId="7558"/>
    <cellStyle name="出力 13 2 2" xfId="7559"/>
    <cellStyle name="出力 13 2 2 2" xfId="7560"/>
    <cellStyle name="出力 13 2 2 2 2" xfId="11374"/>
    <cellStyle name="出力 13 2 2 3" xfId="7561"/>
    <cellStyle name="出力 13 2 2 3 2" xfId="11375"/>
    <cellStyle name="出力 13 2 3" xfId="7562"/>
    <cellStyle name="出力 13 2 3 2" xfId="11376"/>
    <cellStyle name="出力 13 2 4" xfId="7563"/>
    <cellStyle name="出力 13 2 4 2" xfId="11377"/>
    <cellStyle name="出力 13 3" xfId="7564"/>
    <cellStyle name="出力 13 3 2" xfId="7565"/>
    <cellStyle name="出力 13 3 2 2" xfId="7566"/>
    <cellStyle name="出力 13 3 2 2 2" xfId="11378"/>
    <cellStyle name="出力 13 3 2 3" xfId="7567"/>
    <cellStyle name="出力 13 3 2 3 2" xfId="11379"/>
    <cellStyle name="出力 13 3 3" xfId="7568"/>
    <cellStyle name="出力 13 3 3 2" xfId="11380"/>
    <cellStyle name="出力 13 3 4" xfId="7569"/>
    <cellStyle name="出力 13 3 4 2" xfId="11381"/>
    <cellStyle name="出力 13 4" xfId="7570"/>
    <cellStyle name="出力 13 4 2" xfId="7571"/>
    <cellStyle name="出力 13 4 2 2" xfId="11382"/>
    <cellStyle name="出力 13 4 3" xfId="7572"/>
    <cellStyle name="出力 13 4 3 2" xfId="11383"/>
    <cellStyle name="出力 13 5" xfId="7573"/>
    <cellStyle name="出力 13 5 2" xfId="7574"/>
    <cellStyle name="出力 13 5 2 2" xfId="11385"/>
    <cellStyle name="出力 13 5 3" xfId="11384"/>
    <cellStyle name="出力 13 6" xfId="7575"/>
    <cellStyle name="出力 13 6 2" xfId="11386"/>
    <cellStyle name="出力 13 7" xfId="7576"/>
    <cellStyle name="出力 13 7 2" xfId="11387"/>
    <cellStyle name="出力 13 8" xfId="11373"/>
    <cellStyle name="出力 14" xfId="7577"/>
    <cellStyle name="出力 14 2" xfId="7578"/>
    <cellStyle name="出力 14 2 2" xfId="7579"/>
    <cellStyle name="出力 14 2 2 2" xfId="11388"/>
    <cellStyle name="出力 14 2 3" xfId="7580"/>
    <cellStyle name="出力 14 2 3 2" xfId="11389"/>
    <cellStyle name="出力 14 3" xfId="7581"/>
    <cellStyle name="出力 14 3 2" xfId="11390"/>
    <cellStyle name="出力 14 4" xfId="7582"/>
    <cellStyle name="出力 14 4 2" xfId="11391"/>
    <cellStyle name="出力 15" xfId="7583"/>
    <cellStyle name="出力 15 2" xfId="7584"/>
    <cellStyle name="出力 15 2 2" xfId="7585"/>
    <cellStyle name="出力 15 2 2 2" xfId="11393"/>
    <cellStyle name="出力 15 2 3" xfId="11392"/>
    <cellStyle name="出力 15 3" xfId="7586"/>
    <cellStyle name="出力 15 3 2" xfId="11394"/>
    <cellStyle name="出力 15 4" xfId="7587"/>
    <cellStyle name="出力 15 4 2" xfId="11395"/>
    <cellStyle name="出力 16" xfId="7588"/>
    <cellStyle name="出力 16 2" xfId="7589"/>
    <cellStyle name="出力 16 2 2" xfId="11397"/>
    <cellStyle name="出力 16 3" xfId="11396"/>
    <cellStyle name="出力 17" xfId="7590"/>
    <cellStyle name="出力 17 2" xfId="7591"/>
    <cellStyle name="出力 17 2 2" xfId="11399"/>
    <cellStyle name="出力 17 3" xfId="11398"/>
    <cellStyle name="出力 18" xfId="7592"/>
    <cellStyle name="出力 18 2" xfId="11400"/>
    <cellStyle name="出力 19" xfId="7593"/>
    <cellStyle name="出力 19 2" xfId="11401"/>
    <cellStyle name="出力 2" xfId="3285"/>
    <cellStyle name="出力 2 2" xfId="7594"/>
    <cellStyle name="出力 2 2 2" xfId="7595"/>
    <cellStyle name="出力 2 2 2 2" xfId="7596"/>
    <cellStyle name="出力 2 2 2 2 2" xfId="11403"/>
    <cellStyle name="出力 2 2 2 3" xfId="7597"/>
    <cellStyle name="出力 2 2 2 3 2" xfId="11404"/>
    <cellStyle name="出力 2 2 3" xfId="7598"/>
    <cellStyle name="出力 2 2 3 2" xfId="11405"/>
    <cellStyle name="出力 2 2 4" xfId="7599"/>
    <cellStyle name="出力 2 2 4 2" xfId="11406"/>
    <cellStyle name="出力 2 3" xfId="7600"/>
    <cellStyle name="出力 2 3 2" xfId="7601"/>
    <cellStyle name="出力 2 3 2 2" xfId="7602"/>
    <cellStyle name="出力 2 3 2 2 2" xfId="11407"/>
    <cellStyle name="出力 2 3 2 3" xfId="7603"/>
    <cellStyle name="出力 2 3 2 3 2" xfId="11408"/>
    <cellStyle name="出力 2 3 3" xfId="7604"/>
    <cellStyle name="出力 2 3 3 2" xfId="11409"/>
    <cellStyle name="出力 2 3 4" xfId="7605"/>
    <cellStyle name="出力 2 3 4 2" xfId="11410"/>
    <cellStyle name="出力 2 4" xfId="7606"/>
    <cellStyle name="出力 2 4 2" xfId="7607"/>
    <cellStyle name="出力 2 4 2 2" xfId="11411"/>
    <cellStyle name="出力 2 4 3" xfId="7608"/>
    <cellStyle name="出力 2 4 3 2" xfId="11412"/>
    <cellStyle name="出力 2 5" xfId="7609"/>
    <cellStyle name="出力 2 5 2" xfId="7610"/>
    <cellStyle name="出力 2 5 2 2" xfId="11414"/>
    <cellStyle name="出力 2 5 3" xfId="11413"/>
    <cellStyle name="出力 2 6" xfId="7611"/>
    <cellStyle name="出力 2 6 2" xfId="11415"/>
    <cellStyle name="出力 2 7" xfId="7612"/>
    <cellStyle name="出力 2 7 2" xfId="11416"/>
    <cellStyle name="出力 2 8" xfId="11402"/>
    <cellStyle name="出力 20" xfId="11327"/>
    <cellStyle name="出力 3" xfId="3286"/>
    <cellStyle name="出力 3 2" xfId="7613"/>
    <cellStyle name="出力 3 2 2" xfId="7614"/>
    <cellStyle name="出力 3 2 2 2" xfId="7615"/>
    <cellStyle name="出力 3 2 2 2 2" xfId="11418"/>
    <cellStyle name="出力 3 2 2 3" xfId="7616"/>
    <cellStyle name="出力 3 2 2 3 2" xfId="11419"/>
    <cellStyle name="出力 3 2 3" xfId="7617"/>
    <cellStyle name="出力 3 2 3 2" xfId="11420"/>
    <cellStyle name="出力 3 2 4" xfId="7618"/>
    <cellStyle name="出力 3 2 4 2" xfId="11421"/>
    <cellStyle name="出力 3 3" xfId="7619"/>
    <cellStyle name="出力 3 3 2" xfId="7620"/>
    <cellStyle name="出力 3 3 2 2" xfId="7621"/>
    <cellStyle name="出力 3 3 2 2 2" xfId="11422"/>
    <cellStyle name="出力 3 3 2 3" xfId="7622"/>
    <cellStyle name="出力 3 3 2 3 2" xfId="11423"/>
    <cellStyle name="出力 3 3 3" xfId="7623"/>
    <cellStyle name="出力 3 3 3 2" xfId="11424"/>
    <cellStyle name="出力 3 3 4" xfId="7624"/>
    <cellStyle name="出力 3 3 4 2" xfId="11425"/>
    <cellStyle name="出力 3 4" xfId="7625"/>
    <cellStyle name="出力 3 4 2" xfId="7626"/>
    <cellStyle name="出力 3 4 2 2" xfId="11426"/>
    <cellStyle name="出力 3 4 3" xfId="7627"/>
    <cellStyle name="出力 3 4 3 2" xfId="11427"/>
    <cellStyle name="出力 3 5" xfId="7628"/>
    <cellStyle name="出力 3 5 2" xfId="7629"/>
    <cellStyle name="出力 3 5 2 2" xfId="11429"/>
    <cellStyle name="出力 3 5 3" xfId="11428"/>
    <cellStyle name="出力 3 6" xfId="7630"/>
    <cellStyle name="出力 3 6 2" xfId="11430"/>
    <cellStyle name="出力 3 7" xfId="7631"/>
    <cellStyle name="出力 3 7 2" xfId="11431"/>
    <cellStyle name="出力 3 8" xfId="11417"/>
    <cellStyle name="出力 4" xfId="3287"/>
    <cellStyle name="出力 4 2" xfId="7632"/>
    <cellStyle name="出力 4 2 2" xfId="7633"/>
    <cellStyle name="出力 4 2 2 2" xfId="7634"/>
    <cellStyle name="出力 4 2 2 2 2" xfId="11433"/>
    <cellStyle name="出力 4 2 2 3" xfId="7635"/>
    <cellStyle name="出力 4 2 2 3 2" xfId="11434"/>
    <cellStyle name="出力 4 2 3" xfId="7636"/>
    <cellStyle name="出力 4 2 3 2" xfId="11435"/>
    <cellStyle name="出力 4 2 4" xfId="7637"/>
    <cellStyle name="出力 4 2 4 2" xfId="11436"/>
    <cellStyle name="出力 4 3" xfId="7638"/>
    <cellStyle name="出力 4 3 2" xfId="7639"/>
    <cellStyle name="出力 4 3 2 2" xfId="7640"/>
    <cellStyle name="出力 4 3 2 2 2" xfId="11437"/>
    <cellStyle name="出力 4 3 2 3" xfId="7641"/>
    <cellStyle name="出力 4 3 2 3 2" xfId="11438"/>
    <cellStyle name="出力 4 3 3" xfId="7642"/>
    <cellStyle name="出力 4 3 3 2" xfId="11439"/>
    <cellStyle name="出力 4 3 4" xfId="7643"/>
    <cellStyle name="出力 4 3 4 2" xfId="11440"/>
    <cellStyle name="出力 4 4" xfId="7644"/>
    <cellStyle name="出力 4 4 2" xfId="7645"/>
    <cellStyle name="出力 4 4 2 2" xfId="11441"/>
    <cellStyle name="出力 4 4 3" xfId="7646"/>
    <cellStyle name="出力 4 4 3 2" xfId="11442"/>
    <cellStyle name="出力 4 5" xfId="7647"/>
    <cellStyle name="出力 4 5 2" xfId="7648"/>
    <cellStyle name="出力 4 5 2 2" xfId="11444"/>
    <cellStyle name="出力 4 5 3" xfId="11443"/>
    <cellStyle name="出力 4 6" xfId="7649"/>
    <cellStyle name="出力 4 6 2" xfId="11445"/>
    <cellStyle name="出力 4 7" xfId="7650"/>
    <cellStyle name="出力 4 7 2" xfId="11446"/>
    <cellStyle name="出力 4 8" xfId="11432"/>
    <cellStyle name="出力 5" xfId="3288"/>
    <cellStyle name="出力 5 2" xfId="7651"/>
    <cellStyle name="出力 5 2 2" xfId="7652"/>
    <cellStyle name="出力 5 2 2 2" xfId="7653"/>
    <cellStyle name="出力 5 2 2 2 2" xfId="11448"/>
    <cellStyle name="出力 5 2 2 3" xfId="7654"/>
    <cellStyle name="出力 5 2 2 3 2" xfId="11449"/>
    <cellStyle name="出力 5 2 3" xfId="7655"/>
    <cellStyle name="出力 5 2 3 2" xfId="11450"/>
    <cellStyle name="出力 5 2 4" xfId="7656"/>
    <cellStyle name="出力 5 2 4 2" xfId="11451"/>
    <cellStyle name="出力 5 3" xfId="7657"/>
    <cellStyle name="出力 5 3 2" xfId="7658"/>
    <cellStyle name="出力 5 3 2 2" xfId="7659"/>
    <cellStyle name="出力 5 3 2 2 2" xfId="11452"/>
    <cellStyle name="出力 5 3 2 3" xfId="7660"/>
    <cellStyle name="出力 5 3 2 3 2" xfId="11453"/>
    <cellStyle name="出力 5 3 3" xfId="7661"/>
    <cellStyle name="出力 5 3 3 2" xfId="11454"/>
    <cellStyle name="出力 5 3 4" xfId="7662"/>
    <cellStyle name="出力 5 3 4 2" xfId="11455"/>
    <cellStyle name="出力 5 4" xfId="7663"/>
    <cellStyle name="出力 5 4 2" xfId="7664"/>
    <cellStyle name="出力 5 4 2 2" xfId="11456"/>
    <cellStyle name="出力 5 4 3" xfId="7665"/>
    <cellStyle name="出力 5 4 3 2" xfId="11457"/>
    <cellStyle name="出力 5 5" xfId="7666"/>
    <cellStyle name="出力 5 5 2" xfId="7667"/>
    <cellStyle name="出力 5 5 2 2" xfId="11459"/>
    <cellStyle name="出力 5 5 3" xfId="11458"/>
    <cellStyle name="出力 5 6" xfId="7668"/>
    <cellStyle name="出力 5 6 2" xfId="11460"/>
    <cellStyle name="出力 5 7" xfId="7669"/>
    <cellStyle name="出力 5 7 2" xfId="11461"/>
    <cellStyle name="出力 5 8" xfId="11447"/>
    <cellStyle name="出力 6" xfId="3289"/>
    <cellStyle name="出力 6 2" xfId="7670"/>
    <cellStyle name="出力 6 2 2" xfId="7671"/>
    <cellStyle name="出力 6 2 2 2" xfId="7672"/>
    <cellStyle name="出力 6 2 2 2 2" xfId="11463"/>
    <cellStyle name="出力 6 2 2 3" xfId="7673"/>
    <cellStyle name="出力 6 2 2 3 2" xfId="11464"/>
    <cellStyle name="出力 6 2 3" xfId="7674"/>
    <cellStyle name="出力 6 2 3 2" xfId="11465"/>
    <cellStyle name="出力 6 2 4" xfId="7675"/>
    <cellStyle name="出力 6 2 4 2" xfId="11466"/>
    <cellStyle name="出力 6 3" xfId="7676"/>
    <cellStyle name="出力 6 3 2" xfId="7677"/>
    <cellStyle name="出力 6 3 2 2" xfId="7678"/>
    <cellStyle name="出力 6 3 2 2 2" xfId="11467"/>
    <cellStyle name="出力 6 3 2 3" xfId="7679"/>
    <cellStyle name="出力 6 3 2 3 2" xfId="11468"/>
    <cellStyle name="出力 6 3 3" xfId="7680"/>
    <cellStyle name="出力 6 3 3 2" xfId="11469"/>
    <cellStyle name="出力 6 3 4" xfId="7681"/>
    <cellStyle name="出力 6 3 4 2" xfId="11470"/>
    <cellStyle name="出力 6 4" xfId="7682"/>
    <cellStyle name="出力 6 4 2" xfId="7683"/>
    <cellStyle name="出力 6 4 2 2" xfId="11471"/>
    <cellStyle name="出力 6 4 3" xfId="7684"/>
    <cellStyle name="出力 6 4 3 2" xfId="11472"/>
    <cellStyle name="出力 6 5" xfId="7685"/>
    <cellStyle name="出力 6 5 2" xfId="7686"/>
    <cellStyle name="出力 6 5 2 2" xfId="11474"/>
    <cellStyle name="出力 6 5 3" xfId="11473"/>
    <cellStyle name="出力 6 6" xfId="7687"/>
    <cellStyle name="出力 6 6 2" xfId="11475"/>
    <cellStyle name="出力 6 7" xfId="7688"/>
    <cellStyle name="出力 6 7 2" xfId="11476"/>
    <cellStyle name="出力 6 8" xfId="11462"/>
    <cellStyle name="出力 7" xfId="3290"/>
    <cellStyle name="出力 7 2" xfId="7689"/>
    <cellStyle name="出力 7 2 2" xfId="7690"/>
    <cellStyle name="出力 7 2 2 2" xfId="7691"/>
    <cellStyle name="出力 7 2 2 2 2" xfId="11478"/>
    <cellStyle name="出力 7 2 2 3" xfId="7692"/>
    <cellStyle name="出力 7 2 2 3 2" xfId="11479"/>
    <cellStyle name="出力 7 2 3" xfId="7693"/>
    <cellStyle name="出力 7 2 3 2" xfId="11480"/>
    <cellStyle name="出力 7 2 4" xfId="7694"/>
    <cellStyle name="出力 7 2 4 2" xfId="11481"/>
    <cellStyle name="出力 7 3" xfId="7695"/>
    <cellStyle name="出力 7 3 2" xfId="7696"/>
    <cellStyle name="出力 7 3 2 2" xfId="7697"/>
    <cellStyle name="出力 7 3 2 2 2" xfId="11482"/>
    <cellStyle name="出力 7 3 2 3" xfId="7698"/>
    <cellStyle name="出力 7 3 2 3 2" xfId="11483"/>
    <cellStyle name="出力 7 3 3" xfId="7699"/>
    <cellStyle name="出力 7 3 3 2" xfId="11484"/>
    <cellStyle name="出力 7 3 4" xfId="7700"/>
    <cellStyle name="出力 7 3 4 2" xfId="11485"/>
    <cellStyle name="出力 7 4" xfId="7701"/>
    <cellStyle name="出力 7 4 2" xfId="7702"/>
    <cellStyle name="出力 7 4 2 2" xfId="11486"/>
    <cellStyle name="出力 7 4 3" xfId="7703"/>
    <cellStyle name="出力 7 4 3 2" xfId="11487"/>
    <cellStyle name="出力 7 5" xfId="7704"/>
    <cellStyle name="出力 7 5 2" xfId="7705"/>
    <cellStyle name="出力 7 5 2 2" xfId="11489"/>
    <cellStyle name="出力 7 5 3" xfId="11488"/>
    <cellStyle name="出力 7 6" xfId="7706"/>
    <cellStyle name="出力 7 6 2" xfId="11490"/>
    <cellStyle name="出力 7 7" xfId="7707"/>
    <cellStyle name="出力 7 7 2" xfId="11491"/>
    <cellStyle name="出力 7 8" xfId="11477"/>
    <cellStyle name="出力 8" xfId="3291"/>
    <cellStyle name="出力 8 2" xfId="7708"/>
    <cellStyle name="出力 8 2 2" xfId="7709"/>
    <cellStyle name="出力 8 2 2 2" xfId="7710"/>
    <cellStyle name="出力 8 2 2 2 2" xfId="11493"/>
    <cellStyle name="出力 8 2 2 3" xfId="7711"/>
    <cellStyle name="出力 8 2 2 3 2" xfId="11494"/>
    <cellStyle name="出力 8 2 3" xfId="7712"/>
    <cellStyle name="出力 8 2 3 2" xfId="11495"/>
    <cellStyle name="出力 8 2 4" xfId="7713"/>
    <cellStyle name="出力 8 2 4 2" xfId="11496"/>
    <cellStyle name="出力 8 3" xfId="7714"/>
    <cellStyle name="出力 8 3 2" xfId="7715"/>
    <cellStyle name="出力 8 3 2 2" xfId="7716"/>
    <cellStyle name="出力 8 3 2 2 2" xfId="11497"/>
    <cellStyle name="出力 8 3 2 3" xfId="7717"/>
    <cellStyle name="出力 8 3 2 3 2" xfId="11498"/>
    <cellStyle name="出力 8 3 3" xfId="7718"/>
    <cellStyle name="出力 8 3 3 2" xfId="11499"/>
    <cellStyle name="出力 8 3 4" xfId="7719"/>
    <cellStyle name="出力 8 3 4 2" xfId="11500"/>
    <cellStyle name="出力 8 4" xfId="7720"/>
    <cellStyle name="出力 8 4 2" xfId="7721"/>
    <cellStyle name="出力 8 4 2 2" xfId="11501"/>
    <cellStyle name="出力 8 4 3" xfId="7722"/>
    <cellStyle name="出力 8 4 3 2" xfId="11502"/>
    <cellStyle name="出力 8 5" xfId="7723"/>
    <cellStyle name="出力 8 5 2" xfId="7724"/>
    <cellStyle name="出力 8 5 2 2" xfId="11504"/>
    <cellStyle name="出力 8 5 3" xfId="11503"/>
    <cellStyle name="出力 8 6" xfId="7725"/>
    <cellStyle name="出力 8 6 2" xfId="11505"/>
    <cellStyle name="出力 8 7" xfId="7726"/>
    <cellStyle name="出力 8 7 2" xfId="11506"/>
    <cellStyle name="出力 8 8" xfId="11492"/>
    <cellStyle name="出力 9" xfId="3292"/>
    <cellStyle name="出力 9 2" xfId="7727"/>
    <cellStyle name="出力 9 2 2" xfId="7728"/>
    <cellStyle name="出力 9 2 2 2" xfId="7729"/>
    <cellStyle name="出力 9 2 2 2 2" xfId="11508"/>
    <cellStyle name="出力 9 2 2 3" xfId="7730"/>
    <cellStyle name="出力 9 2 2 3 2" xfId="11509"/>
    <cellStyle name="出力 9 2 3" xfId="7731"/>
    <cellStyle name="出力 9 2 3 2" xfId="11510"/>
    <cellStyle name="出力 9 2 4" xfId="7732"/>
    <cellStyle name="出力 9 2 4 2" xfId="11511"/>
    <cellStyle name="出力 9 3" xfId="7733"/>
    <cellStyle name="出力 9 3 2" xfId="7734"/>
    <cellStyle name="出力 9 3 2 2" xfId="7735"/>
    <cellStyle name="出力 9 3 2 2 2" xfId="11512"/>
    <cellStyle name="出力 9 3 2 3" xfId="7736"/>
    <cellStyle name="出力 9 3 2 3 2" xfId="11513"/>
    <cellStyle name="出力 9 3 3" xfId="7737"/>
    <cellStyle name="出力 9 3 3 2" xfId="11514"/>
    <cellStyle name="出力 9 3 4" xfId="7738"/>
    <cellStyle name="出力 9 3 4 2" xfId="11515"/>
    <cellStyle name="出力 9 4" xfId="7739"/>
    <cellStyle name="出力 9 4 2" xfId="7740"/>
    <cellStyle name="出力 9 4 2 2" xfId="11516"/>
    <cellStyle name="出力 9 4 3" xfId="7741"/>
    <cellStyle name="出力 9 4 3 2" xfId="11517"/>
    <cellStyle name="出力 9 5" xfId="7742"/>
    <cellStyle name="出力 9 5 2" xfId="7743"/>
    <cellStyle name="出力 9 5 2 2" xfId="11519"/>
    <cellStyle name="出力 9 5 3" xfId="11518"/>
    <cellStyle name="出力 9 6" xfId="7744"/>
    <cellStyle name="出力 9 6 2" xfId="11520"/>
    <cellStyle name="出力 9 7" xfId="7745"/>
    <cellStyle name="出力 9 7 2" xfId="11521"/>
    <cellStyle name="出力 9 8" xfId="11507"/>
    <cellStyle name="出力_Xl0000042" xfId="3293"/>
    <cellStyle name="千分位[0]_00Q3902REV.1" xfId="3294"/>
    <cellStyle name="千分位_00Q3902REV.1" xfId="3295"/>
    <cellStyle name="悪い" xfId="3296"/>
    <cellStyle name="悪い 10" xfId="3297"/>
    <cellStyle name="悪い 10 2" xfId="7746"/>
    <cellStyle name="悪い 11" xfId="3298"/>
    <cellStyle name="悪い 11 2" xfId="7747"/>
    <cellStyle name="悪い 12" xfId="3299"/>
    <cellStyle name="悪い 12 2" xfId="7748"/>
    <cellStyle name="悪い 13" xfId="3300"/>
    <cellStyle name="悪い 13 2" xfId="7749"/>
    <cellStyle name="悪い 14" xfId="7750"/>
    <cellStyle name="悪い 2" xfId="3301"/>
    <cellStyle name="悪い 2 2" xfId="7751"/>
    <cellStyle name="悪い 3" xfId="3302"/>
    <cellStyle name="悪い 3 2" xfId="7752"/>
    <cellStyle name="悪い 4" xfId="3303"/>
    <cellStyle name="悪い 4 2" xfId="7753"/>
    <cellStyle name="悪い 5" xfId="3304"/>
    <cellStyle name="悪い 5 2" xfId="7754"/>
    <cellStyle name="悪い 6" xfId="3305"/>
    <cellStyle name="悪い 6 2" xfId="7755"/>
    <cellStyle name="悪い 7" xfId="3306"/>
    <cellStyle name="悪い 7 2" xfId="7756"/>
    <cellStyle name="悪い 8" xfId="3307"/>
    <cellStyle name="悪い 8 2" xfId="7757"/>
    <cellStyle name="悪い 9" xfId="3308"/>
    <cellStyle name="悪い 9 2" xfId="7758"/>
    <cellStyle name="桁区切り [0.00] 2" xfId="7759"/>
    <cellStyle name="桁区切り [0.00] 2 2" xfId="7760"/>
    <cellStyle name="桁区切り [0.00] 3" xfId="7761"/>
    <cellStyle name="桁区切り [0.00] 3 2" xfId="7762"/>
    <cellStyle name="桁区切り [0.00]_Rev T3-07 for FSJ (from TuDTN 06Apr07)" xfId="3309"/>
    <cellStyle name="桁区切り 2" xfId="3310"/>
    <cellStyle name="桁区切り 2 2" xfId="7763"/>
    <cellStyle name="桁区切り 2 2 2" xfId="7764"/>
    <cellStyle name="桁区切り 2 3" xfId="7765"/>
    <cellStyle name="桁区切り 2 3 2" xfId="7766"/>
    <cellStyle name="桁区切り 2 4" xfId="7767"/>
    <cellStyle name="桁区切り 3" xfId="7768"/>
    <cellStyle name="桁区切り 3 2" xfId="7769"/>
    <cellStyle name="桁区切り 4" xfId="7770"/>
    <cellStyle name="桁区切り_FSJ_Payment_Feb(1).06__add_Osaka_" xfId="3311"/>
    <cellStyle name="標準 2" xfId="3312"/>
    <cellStyle name="標準 2 2" xfId="7771"/>
    <cellStyle name="標準 2 3" xfId="7772"/>
    <cellStyle name="標準 3" xfId="7773"/>
    <cellStyle name="標準 3 2" xfId="7774"/>
    <cellStyle name="標準 4" xfId="3313"/>
    <cellStyle name="標準_BOQ-08" xfId="3314"/>
    <cellStyle name="良い" xfId="3315"/>
    <cellStyle name="良い 10" xfId="3316"/>
    <cellStyle name="良い 10 2" xfId="7775"/>
    <cellStyle name="良い 11" xfId="3317"/>
    <cellStyle name="良い 11 2" xfId="7776"/>
    <cellStyle name="良い 12" xfId="3318"/>
    <cellStyle name="良い 12 2" xfId="7777"/>
    <cellStyle name="良い 13" xfId="3319"/>
    <cellStyle name="良い 13 2" xfId="7778"/>
    <cellStyle name="良い 14" xfId="7779"/>
    <cellStyle name="良い 2" xfId="3320"/>
    <cellStyle name="良い 2 2" xfId="7780"/>
    <cellStyle name="良い 3" xfId="3321"/>
    <cellStyle name="良い 3 2" xfId="7781"/>
    <cellStyle name="良い 4" xfId="3322"/>
    <cellStyle name="良い 4 2" xfId="7782"/>
    <cellStyle name="良い 5" xfId="3323"/>
    <cellStyle name="良い 5 2" xfId="7783"/>
    <cellStyle name="良い 6" xfId="3324"/>
    <cellStyle name="良い 6 2" xfId="7784"/>
    <cellStyle name="良い 7" xfId="3325"/>
    <cellStyle name="良い 7 2" xfId="7785"/>
    <cellStyle name="良い 8" xfId="3326"/>
    <cellStyle name="良い 8 2" xfId="7786"/>
    <cellStyle name="良い 9" xfId="3327"/>
    <cellStyle name="良い 9 2" xfId="7787"/>
    <cellStyle name="見出し 1" xfId="3328"/>
    <cellStyle name="見出し 1 10" xfId="3329"/>
    <cellStyle name="見出し 1 10 2" xfId="7788"/>
    <cellStyle name="見出し 1 11" xfId="3330"/>
    <cellStyle name="見出し 1 11 2" xfId="7789"/>
    <cellStyle name="見出し 1 12" xfId="3331"/>
    <cellStyle name="見出し 1 12 2" xfId="7790"/>
    <cellStyle name="見出し 1 13" xfId="3332"/>
    <cellStyle name="見出し 1 13 2" xfId="7791"/>
    <cellStyle name="見出し 1 14" xfId="7792"/>
    <cellStyle name="見出し 1 2" xfId="3333"/>
    <cellStyle name="見出し 1 2 2" xfId="7793"/>
    <cellStyle name="見出し 1 3" xfId="3334"/>
    <cellStyle name="見出し 1 3 2" xfId="7794"/>
    <cellStyle name="見出し 1 4" xfId="3335"/>
    <cellStyle name="見出し 1 4 2" xfId="7795"/>
    <cellStyle name="見出し 1 5" xfId="3336"/>
    <cellStyle name="見出し 1 5 2" xfId="7796"/>
    <cellStyle name="見出し 1 6" xfId="3337"/>
    <cellStyle name="見出し 1 6 2" xfId="7797"/>
    <cellStyle name="見出し 1 7" xfId="3338"/>
    <cellStyle name="見出し 1 7 2" xfId="7798"/>
    <cellStyle name="見出し 1 8" xfId="3339"/>
    <cellStyle name="見出し 1 8 2" xfId="7799"/>
    <cellStyle name="見出し 1 9" xfId="3340"/>
    <cellStyle name="見出し 1 9 2" xfId="7800"/>
    <cellStyle name="見出し 1_Xl0000042" xfId="3341"/>
    <cellStyle name="見出し 2" xfId="3342"/>
    <cellStyle name="見出し 2 10" xfId="3343"/>
    <cellStyle name="見出し 2 10 2" xfId="7801"/>
    <cellStyle name="見出し 2 11" xfId="3344"/>
    <cellStyle name="見出し 2 11 2" xfId="7802"/>
    <cellStyle name="見出し 2 12" xfId="3345"/>
    <cellStyle name="見出し 2 12 2" xfId="7803"/>
    <cellStyle name="見出し 2 13" xfId="3346"/>
    <cellStyle name="見出し 2 13 2" xfId="7804"/>
    <cellStyle name="見出し 2 14" xfId="7805"/>
    <cellStyle name="見出し 2 2" xfId="3347"/>
    <cellStyle name="見出し 2 2 2" xfId="7806"/>
    <cellStyle name="見出し 2 3" xfId="3348"/>
    <cellStyle name="見出し 2 3 2" xfId="7807"/>
    <cellStyle name="見出し 2 4" xfId="3349"/>
    <cellStyle name="見出し 2 4 2" xfId="7808"/>
    <cellStyle name="見出し 2 5" xfId="3350"/>
    <cellStyle name="見出し 2 5 2" xfId="7809"/>
    <cellStyle name="見出し 2 6" xfId="3351"/>
    <cellStyle name="見出し 2 6 2" xfId="7810"/>
    <cellStyle name="見出し 2 7" xfId="3352"/>
    <cellStyle name="見出し 2 7 2" xfId="7811"/>
    <cellStyle name="見出し 2 8" xfId="3353"/>
    <cellStyle name="見出し 2 8 2" xfId="7812"/>
    <cellStyle name="見出し 2 9" xfId="3354"/>
    <cellStyle name="見出し 2 9 2" xfId="7813"/>
    <cellStyle name="見出し 2_Xl0000042" xfId="3355"/>
    <cellStyle name="見出し 3" xfId="3356"/>
    <cellStyle name="見出し 3 10" xfId="3357"/>
    <cellStyle name="見出し 3 10 2" xfId="7814"/>
    <cellStyle name="見出し 3 10 2 2" xfId="7815"/>
    <cellStyle name="見出し 3 10 3" xfId="7816"/>
    <cellStyle name="見出し 3 11" xfId="3358"/>
    <cellStyle name="見出し 3 11 2" xfId="7817"/>
    <cellStyle name="見出し 3 11 2 2" xfId="7818"/>
    <cellStyle name="見出し 3 11 3" xfId="7819"/>
    <cellStyle name="見出し 3 12" xfId="3359"/>
    <cellStyle name="見出し 3 12 2" xfId="7820"/>
    <cellStyle name="見出し 3 12 2 2" xfId="7821"/>
    <cellStyle name="見出し 3 12 3" xfId="7822"/>
    <cellStyle name="見出し 3 13" xfId="3360"/>
    <cellStyle name="見出し 3 13 2" xfId="7823"/>
    <cellStyle name="見出し 3 13 2 2" xfId="7824"/>
    <cellStyle name="見出し 3 13 3" xfId="7825"/>
    <cellStyle name="見出し 3 14" xfId="7826"/>
    <cellStyle name="見出し 3 2" xfId="3361"/>
    <cellStyle name="見出し 3 2 2" xfId="7827"/>
    <cellStyle name="見出し 3 2 2 2" xfId="7828"/>
    <cellStyle name="見出し 3 2 3" xfId="7829"/>
    <cellStyle name="見出し 3 3" xfId="3362"/>
    <cellStyle name="見出し 3 3 2" xfId="7830"/>
    <cellStyle name="見出し 3 3 2 2" xfId="7831"/>
    <cellStyle name="見出し 3 3 3" xfId="7832"/>
    <cellStyle name="見出し 3 4" xfId="3363"/>
    <cellStyle name="見出し 3 4 2" xfId="7833"/>
    <cellStyle name="見出し 3 4 2 2" xfId="7834"/>
    <cellStyle name="見出し 3 4 3" xfId="7835"/>
    <cellStyle name="見出し 3 5" xfId="3364"/>
    <cellStyle name="見出し 3 5 2" xfId="7836"/>
    <cellStyle name="見出し 3 5 2 2" xfId="7837"/>
    <cellStyle name="見出し 3 5 3" xfId="7838"/>
    <cellStyle name="見出し 3 6" xfId="3365"/>
    <cellStyle name="見出し 3 6 2" xfId="7839"/>
    <cellStyle name="見出し 3 6 2 2" xfId="7840"/>
    <cellStyle name="見出し 3 6 3" xfId="7841"/>
    <cellStyle name="見出し 3 7" xfId="3366"/>
    <cellStyle name="見出し 3 7 2" xfId="7842"/>
    <cellStyle name="見出し 3 7 2 2" xfId="7843"/>
    <cellStyle name="見出し 3 7 3" xfId="7844"/>
    <cellStyle name="見出し 3 8" xfId="3367"/>
    <cellStyle name="見出し 3 8 2" xfId="7845"/>
    <cellStyle name="見出し 3 8 2 2" xfId="7846"/>
    <cellStyle name="見出し 3 8 3" xfId="7847"/>
    <cellStyle name="見出し 3 9" xfId="3368"/>
    <cellStyle name="見出し 3 9 2" xfId="7848"/>
    <cellStyle name="見出し 3 9 2 2" xfId="7849"/>
    <cellStyle name="見出し 3 9 3" xfId="7850"/>
    <cellStyle name="見出し 3_Xl0000042" xfId="3369"/>
    <cellStyle name="見出し 4" xfId="3370"/>
    <cellStyle name="見出し 4 10" xfId="3371"/>
    <cellStyle name="見出し 4 10 2" xfId="7851"/>
    <cellStyle name="見出し 4 11" xfId="3372"/>
    <cellStyle name="見出し 4 11 2" xfId="7852"/>
    <cellStyle name="見出し 4 12" xfId="3373"/>
    <cellStyle name="見出し 4 12 2" xfId="7853"/>
    <cellStyle name="見出し 4 13" xfId="3374"/>
    <cellStyle name="見出し 4 13 2" xfId="7854"/>
    <cellStyle name="見出し 4 14" xfId="7855"/>
    <cellStyle name="見出し 4 2" xfId="3375"/>
    <cellStyle name="見出し 4 2 2" xfId="7856"/>
    <cellStyle name="見出し 4 3" xfId="3376"/>
    <cellStyle name="見出し 4 3 2" xfId="7857"/>
    <cellStyle name="見出し 4 4" xfId="3377"/>
    <cellStyle name="見出し 4 4 2" xfId="7858"/>
    <cellStyle name="見出し 4 5" xfId="3378"/>
    <cellStyle name="見出し 4 5 2" xfId="7859"/>
    <cellStyle name="見出し 4 6" xfId="3379"/>
    <cellStyle name="見出し 4 6 2" xfId="7860"/>
    <cellStyle name="見出し 4 7" xfId="3380"/>
    <cellStyle name="見出し 4 7 2" xfId="7861"/>
    <cellStyle name="見出し 4 8" xfId="3381"/>
    <cellStyle name="見出し 4 8 2" xfId="7862"/>
    <cellStyle name="見出し 4 9" xfId="3382"/>
    <cellStyle name="見出し 4 9 2" xfId="7863"/>
    <cellStyle name="計算" xfId="3383"/>
    <cellStyle name="計算 10" xfId="3384"/>
    <cellStyle name="計算 10 2" xfId="7864"/>
    <cellStyle name="計算 10 2 2" xfId="7865"/>
    <cellStyle name="計算 10 2 2 2" xfId="7866"/>
    <cellStyle name="計算 10 2 2 2 2" xfId="11524"/>
    <cellStyle name="計算 10 2 2 3" xfId="7867"/>
    <cellStyle name="計算 10 2 2 3 2" xfId="11525"/>
    <cellStyle name="計算 10 2 3" xfId="7868"/>
    <cellStyle name="計算 10 2 3 2" xfId="7869"/>
    <cellStyle name="計算 10 2 3 2 2" xfId="11527"/>
    <cellStyle name="計算 10 2 3 3" xfId="11526"/>
    <cellStyle name="計算 10 2 4" xfId="7870"/>
    <cellStyle name="計算 10 2 4 2" xfId="11528"/>
    <cellStyle name="計算 10 2 5" xfId="7871"/>
    <cellStyle name="計算 10 2 5 2" xfId="11529"/>
    <cellStyle name="計算 10 3" xfId="7872"/>
    <cellStyle name="計算 10 3 2" xfId="7873"/>
    <cellStyle name="計算 10 3 2 2" xfId="7874"/>
    <cellStyle name="計算 10 3 2 2 2" xfId="11530"/>
    <cellStyle name="計算 10 3 2 3" xfId="7875"/>
    <cellStyle name="計算 10 3 2 3 2" xfId="11531"/>
    <cellStyle name="計算 10 3 3" xfId="7876"/>
    <cellStyle name="計算 10 3 3 2" xfId="7877"/>
    <cellStyle name="計算 10 3 3 2 2" xfId="11533"/>
    <cellStyle name="計算 10 3 3 3" xfId="11532"/>
    <cellStyle name="計算 10 3 4" xfId="7878"/>
    <cellStyle name="計算 10 3 4 2" xfId="11534"/>
    <cellStyle name="計算 10 3 5" xfId="7879"/>
    <cellStyle name="計算 10 3 5 2" xfId="11535"/>
    <cellStyle name="計算 10 4" xfId="7880"/>
    <cellStyle name="計算 10 4 2" xfId="7881"/>
    <cellStyle name="計算 10 4 2 2" xfId="11536"/>
    <cellStyle name="計算 10 4 3" xfId="7882"/>
    <cellStyle name="計算 10 4 3 2" xfId="11537"/>
    <cellStyle name="計算 10 5" xfId="7883"/>
    <cellStyle name="計算 10 5 2" xfId="7884"/>
    <cellStyle name="計算 10 5 2 2" xfId="11539"/>
    <cellStyle name="計算 10 5 3" xfId="11538"/>
    <cellStyle name="計算 10 6" xfId="7885"/>
    <cellStyle name="計算 10 6 2" xfId="11540"/>
    <cellStyle name="計算 10 7" xfId="7886"/>
    <cellStyle name="計算 10 7 2" xfId="11541"/>
    <cellStyle name="計算 10 8" xfId="11523"/>
    <cellStyle name="計算 11" xfId="3385"/>
    <cellStyle name="計算 11 2" xfId="7887"/>
    <cellStyle name="計算 11 2 2" xfId="7888"/>
    <cellStyle name="計算 11 2 2 2" xfId="7889"/>
    <cellStyle name="計算 11 2 2 2 2" xfId="11543"/>
    <cellStyle name="計算 11 2 2 3" xfId="7890"/>
    <cellStyle name="計算 11 2 2 3 2" xfId="11544"/>
    <cellStyle name="計算 11 2 3" xfId="7891"/>
    <cellStyle name="計算 11 2 3 2" xfId="7892"/>
    <cellStyle name="計算 11 2 3 2 2" xfId="11546"/>
    <cellStyle name="計算 11 2 3 3" xfId="11545"/>
    <cellStyle name="計算 11 2 4" xfId="7893"/>
    <cellStyle name="計算 11 2 4 2" xfId="11547"/>
    <cellStyle name="計算 11 2 5" xfId="7894"/>
    <cellStyle name="計算 11 2 5 2" xfId="11548"/>
    <cellStyle name="計算 11 3" xfId="7895"/>
    <cellStyle name="計算 11 3 2" xfId="7896"/>
    <cellStyle name="計算 11 3 2 2" xfId="7897"/>
    <cellStyle name="計算 11 3 2 2 2" xfId="11549"/>
    <cellStyle name="計算 11 3 2 3" xfId="7898"/>
    <cellStyle name="計算 11 3 2 3 2" xfId="11550"/>
    <cellStyle name="計算 11 3 3" xfId="7899"/>
    <cellStyle name="計算 11 3 3 2" xfId="7900"/>
    <cellStyle name="計算 11 3 3 2 2" xfId="11552"/>
    <cellStyle name="計算 11 3 3 3" xfId="11551"/>
    <cellStyle name="計算 11 3 4" xfId="7901"/>
    <cellStyle name="計算 11 3 4 2" xfId="11553"/>
    <cellStyle name="計算 11 3 5" xfId="7902"/>
    <cellStyle name="計算 11 3 5 2" xfId="11554"/>
    <cellStyle name="計算 11 4" xfId="7903"/>
    <cellStyle name="計算 11 4 2" xfId="7904"/>
    <cellStyle name="計算 11 4 2 2" xfId="11555"/>
    <cellStyle name="計算 11 4 3" xfId="7905"/>
    <cellStyle name="計算 11 4 3 2" xfId="11556"/>
    <cellStyle name="計算 11 5" xfId="7906"/>
    <cellStyle name="計算 11 5 2" xfId="7907"/>
    <cellStyle name="計算 11 5 2 2" xfId="11558"/>
    <cellStyle name="計算 11 5 3" xfId="11557"/>
    <cellStyle name="計算 11 6" xfId="7908"/>
    <cellStyle name="計算 11 6 2" xfId="11559"/>
    <cellStyle name="計算 11 7" xfId="7909"/>
    <cellStyle name="計算 11 7 2" xfId="11560"/>
    <cellStyle name="計算 11 8" xfId="11542"/>
    <cellStyle name="計算 12" xfId="3386"/>
    <cellStyle name="計算 12 2" xfId="7910"/>
    <cellStyle name="計算 12 2 2" xfId="7911"/>
    <cellStyle name="計算 12 2 2 2" xfId="7912"/>
    <cellStyle name="計算 12 2 2 2 2" xfId="11562"/>
    <cellStyle name="計算 12 2 2 3" xfId="7913"/>
    <cellStyle name="計算 12 2 2 3 2" xfId="11563"/>
    <cellStyle name="計算 12 2 3" xfId="7914"/>
    <cellStyle name="計算 12 2 3 2" xfId="7915"/>
    <cellStyle name="計算 12 2 3 2 2" xfId="11565"/>
    <cellStyle name="計算 12 2 3 3" xfId="11564"/>
    <cellStyle name="計算 12 2 4" xfId="7916"/>
    <cellStyle name="計算 12 2 4 2" xfId="11566"/>
    <cellStyle name="計算 12 2 5" xfId="7917"/>
    <cellStyle name="計算 12 2 5 2" xfId="11567"/>
    <cellStyle name="計算 12 3" xfId="7918"/>
    <cellStyle name="計算 12 3 2" xfId="7919"/>
    <cellStyle name="計算 12 3 2 2" xfId="7920"/>
    <cellStyle name="計算 12 3 2 2 2" xfId="11568"/>
    <cellStyle name="計算 12 3 2 3" xfId="7921"/>
    <cellStyle name="計算 12 3 2 3 2" xfId="11569"/>
    <cellStyle name="計算 12 3 3" xfId="7922"/>
    <cellStyle name="計算 12 3 3 2" xfId="7923"/>
    <cellStyle name="計算 12 3 3 2 2" xfId="11571"/>
    <cellStyle name="計算 12 3 3 3" xfId="11570"/>
    <cellStyle name="計算 12 3 4" xfId="7924"/>
    <cellStyle name="計算 12 3 4 2" xfId="11572"/>
    <cellStyle name="計算 12 3 5" xfId="7925"/>
    <cellStyle name="計算 12 3 5 2" xfId="11573"/>
    <cellStyle name="計算 12 4" xfId="7926"/>
    <cellStyle name="計算 12 4 2" xfId="7927"/>
    <cellStyle name="計算 12 4 2 2" xfId="11574"/>
    <cellStyle name="計算 12 4 3" xfId="7928"/>
    <cellStyle name="計算 12 4 3 2" xfId="11575"/>
    <cellStyle name="計算 12 5" xfId="7929"/>
    <cellStyle name="計算 12 5 2" xfId="7930"/>
    <cellStyle name="計算 12 5 2 2" xfId="11577"/>
    <cellStyle name="計算 12 5 3" xfId="11576"/>
    <cellStyle name="計算 12 6" xfId="7931"/>
    <cellStyle name="計算 12 6 2" xfId="11578"/>
    <cellStyle name="計算 12 7" xfId="7932"/>
    <cellStyle name="計算 12 7 2" xfId="11579"/>
    <cellStyle name="計算 12 8" xfId="11561"/>
    <cellStyle name="計算 13" xfId="3387"/>
    <cellStyle name="計算 13 2" xfId="7933"/>
    <cellStyle name="計算 13 2 2" xfId="7934"/>
    <cellStyle name="計算 13 2 2 2" xfId="7935"/>
    <cellStyle name="計算 13 2 2 2 2" xfId="11581"/>
    <cellStyle name="計算 13 2 2 3" xfId="7936"/>
    <cellStyle name="計算 13 2 2 3 2" xfId="11582"/>
    <cellStyle name="計算 13 2 3" xfId="7937"/>
    <cellStyle name="計算 13 2 3 2" xfId="7938"/>
    <cellStyle name="計算 13 2 3 2 2" xfId="11584"/>
    <cellStyle name="計算 13 2 3 3" xfId="11583"/>
    <cellStyle name="計算 13 2 4" xfId="7939"/>
    <cellStyle name="計算 13 2 4 2" xfId="11585"/>
    <cellStyle name="計算 13 2 5" xfId="7940"/>
    <cellStyle name="計算 13 2 5 2" xfId="11586"/>
    <cellStyle name="計算 13 3" xfId="7941"/>
    <cellStyle name="計算 13 3 2" xfId="7942"/>
    <cellStyle name="計算 13 3 2 2" xfId="7943"/>
    <cellStyle name="計算 13 3 2 2 2" xfId="11587"/>
    <cellStyle name="計算 13 3 2 3" xfId="7944"/>
    <cellStyle name="計算 13 3 2 3 2" xfId="11588"/>
    <cellStyle name="計算 13 3 3" xfId="7945"/>
    <cellStyle name="計算 13 3 3 2" xfId="7946"/>
    <cellStyle name="計算 13 3 3 2 2" xfId="11590"/>
    <cellStyle name="計算 13 3 3 3" xfId="11589"/>
    <cellStyle name="計算 13 3 4" xfId="7947"/>
    <cellStyle name="計算 13 3 4 2" xfId="11591"/>
    <cellStyle name="計算 13 3 5" xfId="7948"/>
    <cellStyle name="計算 13 3 5 2" xfId="11592"/>
    <cellStyle name="計算 13 4" xfId="7949"/>
    <cellStyle name="計算 13 4 2" xfId="7950"/>
    <cellStyle name="計算 13 4 2 2" xfId="11593"/>
    <cellStyle name="計算 13 4 3" xfId="7951"/>
    <cellStyle name="計算 13 4 3 2" xfId="11594"/>
    <cellStyle name="計算 13 5" xfId="7952"/>
    <cellStyle name="計算 13 5 2" xfId="7953"/>
    <cellStyle name="計算 13 5 2 2" xfId="11596"/>
    <cellStyle name="計算 13 5 3" xfId="11595"/>
    <cellStyle name="計算 13 6" xfId="7954"/>
    <cellStyle name="計算 13 6 2" xfId="11597"/>
    <cellStyle name="計算 13 7" xfId="7955"/>
    <cellStyle name="計算 13 7 2" xfId="11598"/>
    <cellStyle name="計算 13 8" xfId="11580"/>
    <cellStyle name="計算 14" xfId="7956"/>
    <cellStyle name="計算 14 2" xfId="7957"/>
    <cellStyle name="計算 14 2 2" xfId="7958"/>
    <cellStyle name="計算 14 2 2 2" xfId="11599"/>
    <cellStyle name="計算 14 2 3" xfId="7959"/>
    <cellStyle name="計算 14 2 3 2" xfId="11600"/>
    <cellStyle name="計算 14 3" xfId="7960"/>
    <cellStyle name="計算 14 3 2" xfId="7961"/>
    <cellStyle name="計算 14 3 2 2" xfId="11602"/>
    <cellStyle name="計算 14 3 3" xfId="11601"/>
    <cellStyle name="計算 14 4" xfId="7962"/>
    <cellStyle name="計算 14 4 2" xfId="11603"/>
    <cellStyle name="計算 14 5" xfId="7963"/>
    <cellStyle name="計算 14 5 2" xfId="11604"/>
    <cellStyle name="計算 15" xfId="7964"/>
    <cellStyle name="計算 15 2" xfId="7965"/>
    <cellStyle name="計算 15 2 2" xfId="7966"/>
    <cellStyle name="計算 15 2 2 2" xfId="11606"/>
    <cellStyle name="計算 15 2 3" xfId="11605"/>
    <cellStyle name="計算 15 3" xfId="7967"/>
    <cellStyle name="計算 15 3 2" xfId="7968"/>
    <cellStyle name="計算 15 3 2 2" xfId="11608"/>
    <cellStyle name="計算 15 3 3" xfId="11607"/>
    <cellStyle name="計算 15 4" xfId="7969"/>
    <cellStyle name="計算 15 4 2" xfId="11609"/>
    <cellStyle name="計算 15 5" xfId="7970"/>
    <cellStyle name="計算 15 5 2" xfId="11610"/>
    <cellStyle name="計算 16" xfId="7971"/>
    <cellStyle name="計算 16 2" xfId="7972"/>
    <cellStyle name="計算 16 2 2" xfId="11612"/>
    <cellStyle name="計算 16 3" xfId="11611"/>
    <cellStyle name="計算 17" xfId="7973"/>
    <cellStyle name="計算 17 2" xfId="7974"/>
    <cellStyle name="計算 17 2 2" xfId="11614"/>
    <cellStyle name="計算 17 3" xfId="11613"/>
    <cellStyle name="計算 18" xfId="7975"/>
    <cellStyle name="計算 18 2" xfId="11615"/>
    <cellStyle name="計算 19" xfId="7976"/>
    <cellStyle name="計算 19 2" xfId="11616"/>
    <cellStyle name="計算 2" xfId="3388"/>
    <cellStyle name="計算 2 2" xfId="7977"/>
    <cellStyle name="計算 2 2 2" xfId="7978"/>
    <cellStyle name="計算 2 2 2 2" xfId="7979"/>
    <cellStyle name="計算 2 2 2 2 2" xfId="11618"/>
    <cellStyle name="計算 2 2 2 3" xfId="7980"/>
    <cellStyle name="計算 2 2 2 3 2" xfId="11619"/>
    <cellStyle name="計算 2 2 3" xfId="7981"/>
    <cellStyle name="計算 2 2 3 2" xfId="7982"/>
    <cellStyle name="計算 2 2 3 2 2" xfId="11621"/>
    <cellStyle name="計算 2 2 3 3" xfId="11620"/>
    <cellStyle name="計算 2 2 4" xfId="7983"/>
    <cellStyle name="計算 2 2 4 2" xfId="11622"/>
    <cellStyle name="計算 2 2 5" xfId="7984"/>
    <cellStyle name="計算 2 2 5 2" xfId="11623"/>
    <cellStyle name="計算 2 3" xfId="7985"/>
    <cellStyle name="計算 2 3 2" xfId="7986"/>
    <cellStyle name="計算 2 3 2 2" xfId="7987"/>
    <cellStyle name="計算 2 3 2 2 2" xfId="11624"/>
    <cellStyle name="計算 2 3 2 3" xfId="7988"/>
    <cellStyle name="計算 2 3 2 3 2" xfId="11625"/>
    <cellStyle name="計算 2 3 3" xfId="7989"/>
    <cellStyle name="計算 2 3 3 2" xfId="7990"/>
    <cellStyle name="計算 2 3 3 2 2" xfId="11627"/>
    <cellStyle name="計算 2 3 3 3" xfId="11626"/>
    <cellStyle name="計算 2 3 4" xfId="7991"/>
    <cellStyle name="計算 2 3 4 2" xfId="11628"/>
    <cellStyle name="計算 2 3 5" xfId="7992"/>
    <cellStyle name="計算 2 3 5 2" xfId="11629"/>
    <cellStyle name="計算 2 4" xfId="7993"/>
    <cellStyle name="計算 2 4 2" xfId="7994"/>
    <cellStyle name="計算 2 4 2 2" xfId="11630"/>
    <cellStyle name="計算 2 4 3" xfId="7995"/>
    <cellStyle name="計算 2 4 3 2" xfId="11631"/>
    <cellStyle name="計算 2 5" xfId="7996"/>
    <cellStyle name="計算 2 5 2" xfId="7997"/>
    <cellStyle name="計算 2 5 2 2" xfId="11633"/>
    <cellStyle name="計算 2 5 3" xfId="11632"/>
    <cellStyle name="計算 2 6" xfId="7998"/>
    <cellStyle name="計算 2 6 2" xfId="11634"/>
    <cellStyle name="計算 2 7" xfId="7999"/>
    <cellStyle name="計算 2 7 2" xfId="11635"/>
    <cellStyle name="計算 2 8" xfId="11617"/>
    <cellStyle name="計算 20" xfId="11522"/>
    <cellStyle name="計算 3" xfId="3389"/>
    <cellStyle name="計算 3 2" xfId="8000"/>
    <cellStyle name="計算 3 2 2" xfId="8001"/>
    <cellStyle name="計算 3 2 2 2" xfId="8002"/>
    <cellStyle name="計算 3 2 2 2 2" xfId="11637"/>
    <cellStyle name="計算 3 2 2 3" xfId="8003"/>
    <cellStyle name="計算 3 2 2 3 2" xfId="11638"/>
    <cellStyle name="計算 3 2 3" xfId="8004"/>
    <cellStyle name="計算 3 2 3 2" xfId="8005"/>
    <cellStyle name="計算 3 2 3 2 2" xfId="11640"/>
    <cellStyle name="計算 3 2 3 3" xfId="11639"/>
    <cellStyle name="計算 3 2 4" xfId="8006"/>
    <cellStyle name="計算 3 2 4 2" xfId="11641"/>
    <cellStyle name="計算 3 2 5" xfId="8007"/>
    <cellStyle name="計算 3 2 5 2" xfId="11642"/>
    <cellStyle name="計算 3 3" xfId="8008"/>
    <cellStyle name="計算 3 3 2" xfId="8009"/>
    <cellStyle name="計算 3 3 2 2" xfId="8010"/>
    <cellStyle name="計算 3 3 2 2 2" xfId="11643"/>
    <cellStyle name="計算 3 3 2 3" xfId="8011"/>
    <cellStyle name="計算 3 3 2 3 2" xfId="11644"/>
    <cellStyle name="計算 3 3 3" xfId="8012"/>
    <cellStyle name="計算 3 3 3 2" xfId="8013"/>
    <cellStyle name="計算 3 3 3 2 2" xfId="11646"/>
    <cellStyle name="計算 3 3 3 3" xfId="11645"/>
    <cellStyle name="計算 3 3 4" xfId="8014"/>
    <cellStyle name="計算 3 3 4 2" xfId="11647"/>
    <cellStyle name="計算 3 3 5" xfId="8015"/>
    <cellStyle name="計算 3 3 5 2" xfId="11648"/>
    <cellStyle name="計算 3 4" xfId="8016"/>
    <cellStyle name="計算 3 4 2" xfId="8017"/>
    <cellStyle name="計算 3 4 2 2" xfId="11649"/>
    <cellStyle name="計算 3 4 3" xfId="8018"/>
    <cellStyle name="計算 3 4 3 2" xfId="11650"/>
    <cellStyle name="計算 3 5" xfId="8019"/>
    <cellStyle name="計算 3 5 2" xfId="8020"/>
    <cellStyle name="計算 3 5 2 2" xfId="11652"/>
    <cellStyle name="計算 3 5 3" xfId="11651"/>
    <cellStyle name="計算 3 6" xfId="8021"/>
    <cellStyle name="計算 3 6 2" xfId="11653"/>
    <cellStyle name="計算 3 7" xfId="8022"/>
    <cellStyle name="計算 3 7 2" xfId="11654"/>
    <cellStyle name="計算 3 8" xfId="11636"/>
    <cellStyle name="計算 4" xfId="3390"/>
    <cellStyle name="計算 4 2" xfId="8023"/>
    <cellStyle name="計算 4 2 2" xfId="8024"/>
    <cellStyle name="計算 4 2 2 2" xfId="8025"/>
    <cellStyle name="計算 4 2 2 2 2" xfId="11656"/>
    <cellStyle name="計算 4 2 2 3" xfId="8026"/>
    <cellStyle name="計算 4 2 2 3 2" xfId="11657"/>
    <cellStyle name="計算 4 2 3" xfId="8027"/>
    <cellStyle name="計算 4 2 3 2" xfId="8028"/>
    <cellStyle name="計算 4 2 3 2 2" xfId="11659"/>
    <cellStyle name="計算 4 2 3 3" xfId="11658"/>
    <cellStyle name="計算 4 2 4" xfId="8029"/>
    <cellStyle name="計算 4 2 4 2" xfId="11660"/>
    <cellStyle name="計算 4 2 5" xfId="8030"/>
    <cellStyle name="計算 4 2 5 2" xfId="11661"/>
    <cellStyle name="計算 4 3" xfId="8031"/>
    <cellStyle name="計算 4 3 2" xfId="8032"/>
    <cellStyle name="計算 4 3 2 2" xfId="8033"/>
    <cellStyle name="計算 4 3 2 2 2" xfId="11662"/>
    <cellStyle name="計算 4 3 2 3" xfId="8034"/>
    <cellStyle name="計算 4 3 2 3 2" xfId="11663"/>
    <cellStyle name="計算 4 3 3" xfId="8035"/>
    <cellStyle name="計算 4 3 3 2" xfId="8036"/>
    <cellStyle name="計算 4 3 3 2 2" xfId="11665"/>
    <cellStyle name="計算 4 3 3 3" xfId="11664"/>
    <cellStyle name="計算 4 3 4" xfId="8037"/>
    <cellStyle name="計算 4 3 4 2" xfId="11666"/>
    <cellStyle name="計算 4 3 5" xfId="8038"/>
    <cellStyle name="計算 4 3 5 2" xfId="11667"/>
    <cellStyle name="計算 4 4" xfId="8039"/>
    <cellStyle name="計算 4 4 2" xfId="8040"/>
    <cellStyle name="計算 4 4 2 2" xfId="11668"/>
    <cellStyle name="計算 4 4 3" xfId="8041"/>
    <cellStyle name="計算 4 4 3 2" xfId="11669"/>
    <cellStyle name="計算 4 5" xfId="8042"/>
    <cellStyle name="計算 4 5 2" xfId="8043"/>
    <cellStyle name="計算 4 5 2 2" xfId="11671"/>
    <cellStyle name="計算 4 5 3" xfId="11670"/>
    <cellStyle name="計算 4 6" xfId="8044"/>
    <cellStyle name="計算 4 6 2" xfId="11672"/>
    <cellStyle name="計算 4 7" xfId="8045"/>
    <cellStyle name="計算 4 7 2" xfId="11673"/>
    <cellStyle name="計算 4 8" xfId="11655"/>
    <cellStyle name="計算 5" xfId="3391"/>
    <cellStyle name="計算 5 2" xfId="8046"/>
    <cellStyle name="計算 5 2 2" xfId="8047"/>
    <cellStyle name="計算 5 2 2 2" xfId="8048"/>
    <cellStyle name="計算 5 2 2 2 2" xfId="11675"/>
    <cellStyle name="計算 5 2 2 3" xfId="8049"/>
    <cellStyle name="計算 5 2 2 3 2" xfId="11676"/>
    <cellStyle name="計算 5 2 3" xfId="8050"/>
    <cellStyle name="計算 5 2 3 2" xfId="8051"/>
    <cellStyle name="計算 5 2 3 2 2" xfId="11678"/>
    <cellStyle name="計算 5 2 3 3" xfId="11677"/>
    <cellStyle name="計算 5 2 4" xfId="8052"/>
    <cellStyle name="計算 5 2 4 2" xfId="11679"/>
    <cellStyle name="計算 5 2 5" xfId="8053"/>
    <cellStyle name="計算 5 2 5 2" xfId="11680"/>
    <cellStyle name="計算 5 3" xfId="8054"/>
    <cellStyle name="計算 5 3 2" xfId="8055"/>
    <cellStyle name="計算 5 3 2 2" xfId="8056"/>
    <cellStyle name="計算 5 3 2 2 2" xfId="11681"/>
    <cellStyle name="計算 5 3 2 3" xfId="8057"/>
    <cellStyle name="計算 5 3 2 3 2" xfId="11682"/>
    <cellStyle name="計算 5 3 3" xfId="8058"/>
    <cellStyle name="計算 5 3 3 2" xfId="8059"/>
    <cellStyle name="計算 5 3 3 2 2" xfId="11684"/>
    <cellStyle name="計算 5 3 3 3" xfId="11683"/>
    <cellStyle name="計算 5 3 4" xfId="8060"/>
    <cellStyle name="計算 5 3 4 2" xfId="11685"/>
    <cellStyle name="計算 5 3 5" xfId="8061"/>
    <cellStyle name="計算 5 3 5 2" xfId="11686"/>
    <cellStyle name="計算 5 4" xfId="8062"/>
    <cellStyle name="計算 5 4 2" xfId="8063"/>
    <cellStyle name="計算 5 4 2 2" xfId="11687"/>
    <cellStyle name="計算 5 4 3" xfId="8064"/>
    <cellStyle name="計算 5 4 3 2" xfId="11688"/>
    <cellStyle name="計算 5 5" xfId="8065"/>
    <cellStyle name="計算 5 5 2" xfId="8066"/>
    <cellStyle name="計算 5 5 2 2" xfId="11690"/>
    <cellStyle name="計算 5 5 3" xfId="11689"/>
    <cellStyle name="計算 5 6" xfId="8067"/>
    <cellStyle name="計算 5 6 2" xfId="11691"/>
    <cellStyle name="計算 5 7" xfId="8068"/>
    <cellStyle name="計算 5 7 2" xfId="11692"/>
    <cellStyle name="計算 5 8" xfId="11674"/>
    <cellStyle name="計算 6" xfId="3392"/>
    <cellStyle name="計算 6 2" xfId="8069"/>
    <cellStyle name="計算 6 2 2" xfId="8070"/>
    <cellStyle name="計算 6 2 2 2" xfId="8071"/>
    <cellStyle name="計算 6 2 2 2 2" xfId="11694"/>
    <cellStyle name="計算 6 2 2 3" xfId="8072"/>
    <cellStyle name="計算 6 2 2 3 2" xfId="11695"/>
    <cellStyle name="計算 6 2 3" xfId="8073"/>
    <cellStyle name="計算 6 2 3 2" xfId="8074"/>
    <cellStyle name="計算 6 2 3 2 2" xfId="11697"/>
    <cellStyle name="計算 6 2 3 3" xfId="11696"/>
    <cellStyle name="計算 6 2 4" xfId="8075"/>
    <cellStyle name="計算 6 2 4 2" xfId="11698"/>
    <cellStyle name="計算 6 2 5" xfId="8076"/>
    <cellStyle name="計算 6 2 5 2" xfId="11699"/>
    <cellStyle name="計算 6 3" xfId="8077"/>
    <cellStyle name="計算 6 3 2" xfId="8078"/>
    <cellStyle name="計算 6 3 2 2" xfId="8079"/>
    <cellStyle name="計算 6 3 2 2 2" xfId="11700"/>
    <cellStyle name="計算 6 3 2 3" xfId="8080"/>
    <cellStyle name="計算 6 3 2 3 2" xfId="11701"/>
    <cellStyle name="計算 6 3 3" xfId="8081"/>
    <cellStyle name="計算 6 3 3 2" xfId="8082"/>
    <cellStyle name="計算 6 3 3 2 2" xfId="11703"/>
    <cellStyle name="計算 6 3 3 3" xfId="11702"/>
    <cellStyle name="計算 6 3 4" xfId="8083"/>
    <cellStyle name="計算 6 3 4 2" xfId="11704"/>
    <cellStyle name="計算 6 3 5" xfId="8084"/>
    <cellStyle name="計算 6 3 5 2" xfId="11705"/>
    <cellStyle name="計算 6 4" xfId="8085"/>
    <cellStyle name="計算 6 4 2" xfId="8086"/>
    <cellStyle name="計算 6 4 2 2" xfId="11706"/>
    <cellStyle name="計算 6 4 3" xfId="8087"/>
    <cellStyle name="計算 6 4 3 2" xfId="11707"/>
    <cellStyle name="計算 6 5" xfId="8088"/>
    <cellStyle name="計算 6 5 2" xfId="8089"/>
    <cellStyle name="計算 6 5 2 2" xfId="11709"/>
    <cellStyle name="計算 6 5 3" xfId="11708"/>
    <cellStyle name="計算 6 6" xfId="8090"/>
    <cellStyle name="計算 6 6 2" xfId="11710"/>
    <cellStyle name="計算 6 7" xfId="8091"/>
    <cellStyle name="計算 6 7 2" xfId="11711"/>
    <cellStyle name="計算 6 8" xfId="11693"/>
    <cellStyle name="計算 7" xfId="3393"/>
    <cellStyle name="計算 7 2" xfId="8092"/>
    <cellStyle name="計算 7 2 2" xfId="8093"/>
    <cellStyle name="計算 7 2 2 2" xfId="8094"/>
    <cellStyle name="計算 7 2 2 2 2" xfId="11713"/>
    <cellStyle name="計算 7 2 2 3" xfId="8095"/>
    <cellStyle name="計算 7 2 2 3 2" xfId="11714"/>
    <cellStyle name="計算 7 2 3" xfId="8096"/>
    <cellStyle name="計算 7 2 3 2" xfId="8097"/>
    <cellStyle name="計算 7 2 3 2 2" xfId="11716"/>
    <cellStyle name="計算 7 2 3 3" xfId="11715"/>
    <cellStyle name="計算 7 2 4" xfId="8098"/>
    <cellStyle name="計算 7 2 4 2" xfId="11717"/>
    <cellStyle name="計算 7 2 5" xfId="8099"/>
    <cellStyle name="計算 7 2 5 2" xfId="11718"/>
    <cellStyle name="計算 7 3" xfId="8100"/>
    <cellStyle name="計算 7 3 2" xfId="8101"/>
    <cellStyle name="計算 7 3 2 2" xfId="8102"/>
    <cellStyle name="計算 7 3 2 2 2" xfId="11719"/>
    <cellStyle name="計算 7 3 2 3" xfId="8103"/>
    <cellStyle name="計算 7 3 2 3 2" xfId="11720"/>
    <cellStyle name="計算 7 3 3" xfId="8104"/>
    <cellStyle name="計算 7 3 3 2" xfId="8105"/>
    <cellStyle name="計算 7 3 3 2 2" xfId="11722"/>
    <cellStyle name="計算 7 3 3 3" xfId="11721"/>
    <cellStyle name="計算 7 3 4" xfId="8106"/>
    <cellStyle name="計算 7 3 4 2" xfId="11723"/>
    <cellStyle name="計算 7 3 5" xfId="8107"/>
    <cellStyle name="計算 7 3 5 2" xfId="11724"/>
    <cellStyle name="計算 7 4" xfId="8108"/>
    <cellStyle name="計算 7 4 2" xfId="8109"/>
    <cellStyle name="計算 7 4 2 2" xfId="11725"/>
    <cellStyle name="計算 7 4 3" xfId="8110"/>
    <cellStyle name="計算 7 4 3 2" xfId="11726"/>
    <cellStyle name="計算 7 5" xfId="8111"/>
    <cellStyle name="計算 7 5 2" xfId="8112"/>
    <cellStyle name="計算 7 5 2 2" xfId="11728"/>
    <cellStyle name="計算 7 5 3" xfId="11727"/>
    <cellStyle name="計算 7 6" xfId="8113"/>
    <cellStyle name="計算 7 6 2" xfId="11729"/>
    <cellStyle name="計算 7 7" xfId="8114"/>
    <cellStyle name="計算 7 7 2" xfId="11730"/>
    <cellStyle name="計算 7 8" xfId="11712"/>
    <cellStyle name="計算 8" xfId="3394"/>
    <cellStyle name="計算 8 2" xfId="8115"/>
    <cellStyle name="計算 8 2 2" xfId="8116"/>
    <cellStyle name="計算 8 2 2 2" xfId="8117"/>
    <cellStyle name="計算 8 2 2 2 2" xfId="11732"/>
    <cellStyle name="計算 8 2 2 3" xfId="8118"/>
    <cellStyle name="計算 8 2 2 3 2" xfId="11733"/>
    <cellStyle name="計算 8 2 3" xfId="8119"/>
    <cellStyle name="計算 8 2 3 2" xfId="8120"/>
    <cellStyle name="計算 8 2 3 2 2" xfId="11735"/>
    <cellStyle name="計算 8 2 3 3" xfId="11734"/>
    <cellStyle name="計算 8 2 4" xfId="8121"/>
    <cellStyle name="計算 8 2 4 2" xfId="11736"/>
    <cellStyle name="計算 8 2 5" xfId="8122"/>
    <cellStyle name="計算 8 2 5 2" xfId="11737"/>
    <cellStyle name="計算 8 3" xfId="8123"/>
    <cellStyle name="計算 8 3 2" xfId="8124"/>
    <cellStyle name="計算 8 3 2 2" xfId="8125"/>
    <cellStyle name="計算 8 3 2 2 2" xfId="11738"/>
    <cellStyle name="計算 8 3 2 3" xfId="8126"/>
    <cellStyle name="計算 8 3 2 3 2" xfId="11739"/>
    <cellStyle name="計算 8 3 3" xfId="8127"/>
    <cellStyle name="計算 8 3 3 2" xfId="8128"/>
    <cellStyle name="計算 8 3 3 2 2" xfId="11741"/>
    <cellStyle name="計算 8 3 3 3" xfId="11740"/>
    <cellStyle name="計算 8 3 4" xfId="8129"/>
    <cellStyle name="計算 8 3 4 2" xfId="11742"/>
    <cellStyle name="計算 8 3 5" xfId="8130"/>
    <cellStyle name="計算 8 3 5 2" xfId="11743"/>
    <cellStyle name="計算 8 4" xfId="8131"/>
    <cellStyle name="計算 8 4 2" xfId="8132"/>
    <cellStyle name="計算 8 4 2 2" xfId="11744"/>
    <cellStyle name="計算 8 4 3" xfId="8133"/>
    <cellStyle name="計算 8 4 3 2" xfId="11745"/>
    <cellStyle name="計算 8 5" xfId="8134"/>
    <cellStyle name="計算 8 5 2" xfId="8135"/>
    <cellStyle name="計算 8 5 2 2" xfId="11747"/>
    <cellStyle name="計算 8 5 3" xfId="11746"/>
    <cellStyle name="計算 8 6" xfId="8136"/>
    <cellStyle name="計算 8 6 2" xfId="11748"/>
    <cellStyle name="計算 8 7" xfId="8137"/>
    <cellStyle name="計算 8 7 2" xfId="11749"/>
    <cellStyle name="計算 8 8" xfId="11731"/>
    <cellStyle name="計算 9" xfId="3395"/>
    <cellStyle name="計算 9 2" xfId="8138"/>
    <cellStyle name="計算 9 2 2" xfId="8139"/>
    <cellStyle name="計算 9 2 2 2" xfId="8140"/>
    <cellStyle name="計算 9 2 2 2 2" xfId="11751"/>
    <cellStyle name="計算 9 2 2 3" xfId="8141"/>
    <cellStyle name="計算 9 2 2 3 2" xfId="11752"/>
    <cellStyle name="計算 9 2 3" xfId="8142"/>
    <cellStyle name="計算 9 2 3 2" xfId="8143"/>
    <cellStyle name="計算 9 2 3 2 2" xfId="11754"/>
    <cellStyle name="計算 9 2 3 3" xfId="11753"/>
    <cellStyle name="計算 9 2 4" xfId="8144"/>
    <cellStyle name="計算 9 2 4 2" xfId="11755"/>
    <cellStyle name="計算 9 2 5" xfId="8145"/>
    <cellStyle name="計算 9 2 5 2" xfId="11756"/>
    <cellStyle name="計算 9 3" xfId="8146"/>
    <cellStyle name="計算 9 3 2" xfId="8147"/>
    <cellStyle name="計算 9 3 2 2" xfId="8148"/>
    <cellStyle name="計算 9 3 2 2 2" xfId="11757"/>
    <cellStyle name="計算 9 3 2 3" xfId="8149"/>
    <cellStyle name="計算 9 3 2 3 2" xfId="11758"/>
    <cellStyle name="計算 9 3 3" xfId="8150"/>
    <cellStyle name="計算 9 3 3 2" xfId="8151"/>
    <cellStyle name="計算 9 3 3 2 2" xfId="11760"/>
    <cellStyle name="計算 9 3 3 3" xfId="11759"/>
    <cellStyle name="計算 9 3 4" xfId="8152"/>
    <cellStyle name="計算 9 3 4 2" xfId="11761"/>
    <cellStyle name="計算 9 3 5" xfId="8153"/>
    <cellStyle name="計算 9 3 5 2" xfId="11762"/>
    <cellStyle name="計算 9 4" xfId="8154"/>
    <cellStyle name="計算 9 4 2" xfId="8155"/>
    <cellStyle name="計算 9 4 2 2" xfId="11763"/>
    <cellStyle name="計算 9 4 3" xfId="8156"/>
    <cellStyle name="計算 9 4 3 2" xfId="11764"/>
    <cellStyle name="計算 9 5" xfId="8157"/>
    <cellStyle name="計算 9 5 2" xfId="8158"/>
    <cellStyle name="計算 9 5 2 2" xfId="11766"/>
    <cellStyle name="計算 9 5 3" xfId="11765"/>
    <cellStyle name="計算 9 6" xfId="8159"/>
    <cellStyle name="計算 9 6 2" xfId="11767"/>
    <cellStyle name="計算 9 7" xfId="8160"/>
    <cellStyle name="計算 9 7 2" xfId="11768"/>
    <cellStyle name="計算 9 8" xfId="11750"/>
    <cellStyle name="計算_Xl0000042" xfId="3396"/>
    <cellStyle name="説明文" xfId="3397"/>
    <cellStyle name="説明文 10" xfId="3398"/>
    <cellStyle name="説明文 10 2" xfId="8161"/>
    <cellStyle name="説明文 11" xfId="3399"/>
    <cellStyle name="説明文 11 2" xfId="8162"/>
    <cellStyle name="説明文 12" xfId="3400"/>
    <cellStyle name="説明文 12 2" xfId="8163"/>
    <cellStyle name="説明文 13" xfId="3401"/>
    <cellStyle name="説明文 13 2" xfId="8164"/>
    <cellStyle name="説明文 14" xfId="8165"/>
    <cellStyle name="説明文 2" xfId="3402"/>
    <cellStyle name="説明文 2 2" xfId="8166"/>
    <cellStyle name="説明文 3" xfId="3403"/>
    <cellStyle name="説明文 3 2" xfId="8167"/>
    <cellStyle name="説明文 4" xfId="3404"/>
    <cellStyle name="説明文 4 2" xfId="8168"/>
    <cellStyle name="説明文 5" xfId="3405"/>
    <cellStyle name="説明文 5 2" xfId="8169"/>
    <cellStyle name="説明文 6" xfId="3406"/>
    <cellStyle name="説明文 6 2" xfId="8170"/>
    <cellStyle name="説明文 7" xfId="3407"/>
    <cellStyle name="説明文 7 2" xfId="8171"/>
    <cellStyle name="説明文 8" xfId="3408"/>
    <cellStyle name="説明文 8 2" xfId="8172"/>
    <cellStyle name="説明文 9" xfId="3409"/>
    <cellStyle name="説明文 9 2" xfId="8173"/>
    <cellStyle name="警告文" xfId="3410"/>
    <cellStyle name="警告文 10" xfId="3411"/>
    <cellStyle name="警告文 10 2" xfId="8174"/>
    <cellStyle name="警告文 11" xfId="3412"/>
    <cellStyle name="警告文 11 2" xfId="8175"/>
    <cellStyle name="警告文 12" xfId="3413"/>
    <cellStyle name="警告文 12 2" xfId="8176"/>
    <cellStyle name="警告文 13" xfId="3414"/>
    <cellStyle name="警告文 13 2" xfId="8177"/>
    <cellStyle name="警告文 14" xfId="8178"/>
    <cellStyle name="警告文 2" xfId="3415"/>
    <cellStyle name="警告文 2 2" xfId="8179"/>
    <cellStyle name="警告文 3" xfId="3416"/>
    <cellStyle name="警告文 3 2" xfId="8180"/>
    <cellStyle name="警告文 4" xfId="3417"/>
    <cellStyle name="警告文 4 2" xfId="8181"/>
    <cellStyle name="警告文 5" xfId="3418"/>
    <cellStyle name="警告文 5 2" xfId="8182"/>
    <cellStyle name="警告文 6" xfId="3419"/>
    <cellStyle name="警告文 6 2" xfId="8183"/>
    <cellStyle name="警告文 7" xfId="3420"/>
    <cellStyle name="警告文 7 2" xfId="8184"/>
    <cellStyle name="警告文 8" xfId="3421"/>
    <cellStyle name="警告文 8 2" xfId="8185"/>
    <cellStyle name="警告文 9" xfId="3422"/>
    <cellStyle name="警告文 9 2" xfId="8186"/>
    <cellStyle name="貨幣 [0]_00Q3902REV.1" xfId="3423"/>
    <cellStyle name="貨幣[0]_1-99" xfId="3424"/>
    <cellStyle name="貨幣_00Q3902REV.1" xfId="3425"/>
    <cellStyle name="集計" xfId="3426"/>
    <cellStyle name="集計 10" xfId="3427"/>
    <cellStyle name="集計 10 2" xfId="8187"/>
    <cellStyle name="集計 10 2 2" xfId="8188"/>
    <cellStyle name="集計 10 2 2 2" xfId="8189"/>
    <cellStyle name="集計 10 2 2 2 2" xfId="11771"/>
    <cellStyle name="集計 10 2 2 3" xfId="8190"/>
    <cellStyle name="集計 10 2 2 3 2" xfId="11772"/>
    <cellStyle name="集計 10 2 3" xfId="8191"/>
    <cellStyle name="集計 10 2 3 2" xfId="8192"/>
    <cellStyle name="集計 10 2 3 2 2" xfId="11774"/>
    <cellStyle name="集計 10 2 3 3" xfId="11773"/>
    <cellStyle name="集計 10 2 4" xfId="8193"/>
    <cellStyle name="集計 10 2 4 2" xfId="11775"/>
    <cellStyle name="集計 10 2 5" xfId="8194"/>
    <cellStyle name="集計 10 2 5 2" xfId="11776"/>
    <cellStyle name="集計 10 3" xfId="8195"/>
    <cellStyle name="集計 10 3 2" xfId="8196"/>
    <cellStyle name="集計 10 3 2 2" xfId="8197"/>
    <cellStyle name="集計 10 3 2 2 2" xfId="11777"/>
    <cellStyle name="集計 10 3 2 3" xfId="8198"/>
    <cellStyle name="集計 10 3 2 3 2" xfId="11778"/>
    <cellStyle name="集計 10 3 3" xfId="8199"/>
    <cellStyle name="集計 10 3 3 2" xfId="8200"/>
    <cellStyle name="集計 10 3 3 2 2" xfId="11780"/>
    <cellStyle name="集計 10 3 3 3" xfId="11779"/>
    <cellStyle name="集計 10 3 4" xfId="8201"/>
    <cellStyle name="集計 10 3 4 2" xfId="11781"/>
    <cellStyle name="集計 10 3 5" xfId="8202"/>
    <cellStyle name="集計 10 3 5 2" xfId="11782"/>
    <cellStyle name="集計 10 4" xfId="8203"/>
    <cellStyle name="集計 10 4 2" xfId="8204"/>
    <cellStyle name="集計 10 4 2 2" xfId="11783"/>
    <cellStyle name="集計 10 4 3" xfId="8205"/>
    <cellStyle name="集計 10 4 3 2" xfId="11784"/>
    <cellStyle name="集計 10 5" xfId="8206"/>
    <cellStyle name="集計 10 5 2" xfId="11785"/>
    <cellStyle name="集計 10 6" xfId="8207"/>
    <cellStyle name="集計 10 6 2" xfId="11786"/>
    <cellStyle name="集計 10 7" xfId="11770"/>
    <cellStyle name="集計 11" xfId="3428"/>
    <cellStyle name="集計 11 2" xfId="8208"/>
    <cellStyle name="集計 11 2 2" xfId="8209"/>
    <cellStyle name="集計 11 2 2 2" xfId="8210"/>
    <cellStyle name="集計 11 2 2 2 2" xfId="11788"/>
    <cellStyle name="集計 11 2 2 3" xfId="8211"/>
    <cellStyle name="集計 11 2 2 3 2" xfId="11789"/>
    <cellStyle name="集計 11 2 3" xfId="8212"/>
    <cellStyle name="集計 11 2 3 2" xfId="8213"/>
    <cellStyle name="集計 11 2 3 2 2" xfId="11791"/>
    <cellStyle name="集計 11 2 3 3" xfId="11790"/>
    <cellStyle name="集計 11 2 4" xfId="8214"/>
    <cellStyle name="集計 11 2 4 2" xfId="11792"/>
    <cellStyle name="集計 11 2 5" xfId="8215"/>
    <cellStyle name="集計 11 2 5 2" xfId="11793"/>
    <cellStyle name="集計 11 3" xfId="8216"/>
    <cellStyle name="集計 11 3 2" xfId="8217"/>
    <cellStyle name="集計 11 3 2 2" xfId="8218"/>
    <cellStyle name="集計 11 3 2 2 2" xfId="11794"/>
    <cellStyle name="集計 11 3 2 3" xfId="8219"/>
    <cellStyle name="集計 11 3 2 3 2" xfId="11795"/>
    <cellStyle name="集計 11 3 3" xfId="8220"/>
    <cellStyle name="集計 11 3 3 2" xfId="8221"/>
    <cellStyle name="集計 11 3 3 2 2" xfId="11797"/>
    <cellStyle name="集計 11 3 3 3" xfId="11796"/>
    <cellStyle name="集計 11 3 4" xfId="8222"/>
    <cellStyle name="集計 11 3 4 2" xfId="11798"/>
    <cellStyle name="集計 11 3 5" xfId="8223"/>
    <cellStyle name="集計 11 3 5 2" xfId="11799"/>
    <cellStyle name="集計 11 4" xfId="8224"/>
    <cellStyle name="集計 11 4 2" xfId="8225"/>
    <cellStyle name="集計 11 4 2 2" xfId="11800"/>
    <cellStyle name="集計 11 4 3" xfId="8226"/>
    <cellStyle name="集計 11 4 3 2" xfId="11801"/>
    <cellStyle name="集計 11 5" xfId="8227"/>
    <cellStyle name="集計 11 5 2" xfId="11802"/>
    <cellStyle name="集計 11 6" xfId="8228"/>
    <cellStyle name="集計 11 6 2" xfId="11803"/>
    <cellStyle name="集計 11 7" xfId="11787"/>
    <cellStyle name="集計 12" xfId="3429"/>
    <cellStyle name="集計 12 2" xfId="8229"/>
    <cellStyle name="集計 12 2 2" xfId="8230"/>
    <cellStyle name="集計 12 2 2 2" xfId="8231"/>
    <cellStyle name="集計 12 2 2 2 2" xfId="11805"/>
    <cellStyle name="集計 12 2 2 3" xfId="8232"/>
    <cellStyle name="集計 12 2 2 3 2" xfId="11806"/>
    <cellStyle name="集計 12 2 3" xfId="8233"/>
    <cellStyle name="集計 12 2 3 2" xfId="8234"/>
    <cellStyle name="集計 12 2 3 2 2" xfId="11808"/>
    <cellStyle name="集計 12 2 3 3" xfId="11807"/>
    <cellStyle name="集計 12 2 4" xfId="8235"/>
    <cellStyle name="集計 12 2 4 2" xfId="11809"/>
    <cellStyle name="集計 12 2 5" xfId="8236"/>
    <cellStyle name="集計 12 2 5 2" xfId="11810"/>
    <cellStyle name="集計 12 3" xfId="8237"/>
    <cellStyle name="集計 12 3 2" xfId="8238"/>
    <cellStyle name="集計 12 3 2 2" xfId="8239"/>
    <cellStyle name="集計 12 3 2 2 2" xfId="11811"/>
    <cellStyle name="集計 12 3 2 3" xfId="8240"/>
    <cellStyle name="集計 12 3 2 3 2" xfId="11812"/>
    <cellStyle name="集計 12 3 3" xfId="8241"/>
    <cellStyle name="集計 12 3 3 2" xfId="8242"/>
    <cellStyle name="集計 12 3 3 2 2" xfId="11814"/>
    <cellStyle name="集計 12 3 3 3" xfId="11813"/>
    <cellStyle name="集計 12 3 4" xfId="8243"/>
    <cellStyle name="集計 12 3 4 2" xfId="11815"/>
    <cellStyle name="集計 12 3 5" xfId="8244"/>
    <cellStyle name="集計 12 3 5 2" xfId="11816"/>
    <cellStyle name="集計 12 4" xfId="8245"/>
    <cellStyle name="集計 12 4 2" xfId="8246"/>
    <cellStyle name="集計 12 4 2 2" xfId="11817"/>
    <cellStyle name="集計 12 4 3" xfId="8247"/>
    <cellStyle name="集計 12 4 3 2" xfId="11818"/>
    <cellStyle name="集計 12 5" xfId="8248"/>
    <cellStyle name="集計 12 5 2" xfId="11819"/>
    <cellStyle name="集計 12 6" xfId="8249"/>
    <cellStyle name="集計 12 6 2" xfId="11820"/>
    <cellStyle name="集計 12 7" xfId="11804"/>
    <cellStyle name="集計 13" xfId="3430"/>
    <cellStyle name="集計 13 2" xfId="8250"/>
    <cellStyle name="集計 13 2 2" xfId="8251"/>
    <cellStyle name="集計 13 2 2 2" xfId="8252"/>
    <cellStyle name="集計 13 2 2 2 2" xfId="11822"/>
    <cellStyle name="集計 13 2 2 3" xfId="8253"/>
    <cellStyle name="集計 13 2 2 3 2" xfId="11823"/>
    <cellStyle name="集計 13 2 3" xfId="8254"/>
    <cellStyle name="集計 13 2 3 2" xfId="8255"/>
    <cellStyle name="集計 13 2 3 2 2" xfId="11825"/>
    <cellStyle name="集計 13 2 3 3" xfId="11824"/>
    <cellStyle name="集計 13 2 4" xfId="8256"/>
    <cellStyle name="集計 13 2 4 2" xfId="11826"/>
    <cellStyle name="集計 13 2 5" xfId="8257"/>
    <cellStyle name="集計 13 2 5 2" xfId="11827"/>
    <cellStyle name="集計 13 3" xfId="8258"/>
    <cellStyle name="集計 13 3 2" xfId="8259"/>
    <cellStyle name="集計 13 3 2 2" xfId="8260"/>
    <cellStyle name="集計 13 3 2 2 2" xfId="11828"/>
    <cellStyle name="集計 13 3 2 3" xfId="8261"/>
    <cellStyle name="集計 13 3 2 3 2" xfId="11829"/>
    <cellStyle name="集計 13 3 3" xfId="8262"/>
    <cellStyle name="集計 13 3 3 2" xfId="8263"/>
    <cellStyle name="集計 13 3 3 2 2" xfId="11831"/>
    <cellStyle name="集計 13 3 3 3" xfId="11830"/>
    <cellStyle name="集計 13 3 4" xfId="8264"/>
    <cellStyle name="集計 13 3 4 2" xfId="11832"/>
    <cellStyle name="集計 13 3 5" xfId="8265"/>
    <cellStyle name="集計 13 3 5 2" xfId="11833"/>
    <cellStyle name="集計 13 4" xfId="8266"/>
    <cellStyle name="集計 13 4 2" xfId="8267"/>
    <cellStyle name="集計 13 4 2 2" xfId="11834"/>
    <cellStyle name="集計 13 4 3" xfId="8268"/>
    <cellStyle name="集計 13 4 3 2" xfId="11835"/>
    <cellStyle name="集計 13 5" xfId="8269"/>
    <cellStyle name="集計 13 5 2" xfId="11836"/>
    <cellStyle name="集計 13 6" xfId="8270"/>
    <cellStyle name="集計 13 6 2" xfId="11837"/>
    <cellStyle name="集計 13 7" xfId="11821"/>
    <cellStyle name="集計 14" xfId="8271"/>
    <cellStyle name="集計 14 2" xfId="8272"/>
    <cellStyle name="集計 14 2 2" xfId="8273"/>
    <cellStyle name="集計 14 2 2 2" xfId="11838"/>
    <cellStyle name="集計 14 2 3" xfId="8274"/>
    <cellStyle name="集計 14 2 3 2" xfId="11839"/>
    <cellStyle name="集計 14 3" xfId="8275"/>
    <cellStyle name="集計 14 3 2" xfId="8276"/>
    <cellStyle name="集計 14 3 2 2" xfId="11841"/>
    <cellStyle name="集計 14 3 3" xfId="11840"/>
    <cellStyle name="集計 14 4" xfId="8277"/>
    <cellStyle name="集計 14 4 2" xfId="11842"/>
    <cellStyle name="集計 14 5" xfId="8278"/>
    <cellStyle name="集計 14 5 2" xfId="11843"/>
    <cellStyle name="集計 15" xfId="8279"/>
    <cellStyle name="集計 15 2" xfId="8280"/>
    <cellStyle name="集計 15 2 2" xfId="8281"/>
    <cellStyle name="集計 15 2 2 2" xfId="11845"/>
    <cellStyle name="集計 15 2 3" xfId="11844"/>
    <cellStyle name="集計 15 3" xfId="8282"/>
    <cellStyle name="集計 15 3 2" xfId="8283"/>
    <cellStyle name="集計 15 3 2 2" xfId="11847"/>
    <cellStyle name="集計 15 3 3" xfId="11846"/>
    <cellStyle name="集計 15 4" xfId="8284"/>
    <cellStyle name="集計 15 4 2" xfId="11848"/>
    <cellStyle name="集計 15 5" xfId="8285"/>
    <cellStyle name="集計 15 5 2" xfId="11849"/>
    <cellStyle name="集計 16" xfId="8286"/>
    <cellStyle name="集計 16 2" xfId="8287"/>
    <cellStyle name="集計 16 2 2" xfId="11851"/>
    <cellStyle name="集計 16 3" xfId="11850"/>
    <cellStyle name="集計 17" xfId="8288"/>
    <cellStyle name="集計 17 2" xfId="11852"/>
    <cellStyle name="集計 18" xfId="8289"/>
    <cellStyle name="集計 18 2" xfId="11853"/>
    <cellStyle name="集計 19" xfId="11769"/>
    <cellStyle name="集計 2" xfId="3431"/>
    <cellStyle name="集計 2 2" xfId="8290"/>
    <cellStyle name="集計 2 2 2" xfId="8291"/>
    <cellStyle name="集計 2 2 2 2" xfId="8292"/>
    <cellStyle name="集計 2 2 2 2 2" xfId="11855"/>
    <cellStyle name="集計 2 2 2 3" xfId="8293"/>
    <cellStyle name="集計 2 2 2 3 2" xfId="11856"/>
    <cellStyle name="集計 2 2 3" xfId="8294"/>
    <cellStyle name="集計 2 2 3 2" xfId="8295"/>
    <cellStyle name="集計 2 2 3 2 2" xfId="11858"/>
    <cellStyle name="集計 2 2 3 3" xfId="11857"/>
    <cellStyle name="集計 2 2 4" xfId="8296"/>
    <cellStyle name="集計 2 2 4 2" xfId="11859"/>
    <cellStyle name="集計 2 2 5" xfId="8297"/>
    <cellStyle name="集計 2 2 5 2" xfId="11860"/>
    <cellStyle name="集計 2 3" xfId="8298"/>
    <cellStyle name="集計 2 3 2" xfId="8299"/>
    <cellStyle name="集計 2 3 2 2" xfId="8300"/>
    <cellStyle name="集計 2 3 2 2 2" xfId="11861"/>
    <cellStyle name="集計 2 3 2 3" xfId="8301"/>
    <cellStyle name="集計 2 3 2 3 2" xfId="11862"/>
    <cellStyle name="集計 2 3 3" xfId="8302"/>
    <cellStyle name="集計 2 3 3 2" xfId="8303"/>
    <cellStyle name="集計 2 3 3 2 2" xfId="11864"/>
    <cellStyle name="集計 2 3 3 3" xfId="11863"/>
    <cellStyle name="集計 2 3 4" xfId="8304"/>
    <cellStyle name="集計 2 3 4 2" xfId="11865"/>
    <cellStyle name="集計 2 3 5" xfId="8305"/>
    <cellStyle name="集計 2 3 5 2" xfId="11866"/>
    <cellStyle name="集計 2 4" xfId="8306"/>
    <cellStyle name="集計 2 4 2" xfId="8307"/>
    <cellStyle name="集計 2 4 2 2" xfId="11867"/>
    <cellStyle name="集計 2 4 3" xfId="8308"/>
    <cellStyle name="集計 2 4 3 2" xfId="11868"/>
    <cellStyle name="集計 2 5" xfId="8309"/>
    <cellStyle name="集計 2 5 2" xfId="11869"/>
    <cellStyle name="集計 2 6" xfId="8310"/>
    <cellStyle name="集計 2 6 2" xfId="11870"/>
    <cellStyle name="集計 2 7" xfId="11854"/>
    <cellStyle name="集計 3" xfId="3432"/>
    <cellStyle name="集計 3 2" xfId="8311"/>
    <cellStyle name="集計 3 2 2" xfId="8312"/>
    <cellStyle name="集計 3 2 2 2" xfId="8313"/>
    <cellStyle name="集計 3 2 2 2 2" xfId="11872"/>
    <cellStyle name="集計 3 2 2 3" xfId="8314"/>
    <cellStyle name="集計 3 2 2 3 2" xfId="11873"/>
    <cellStyle name="集計 3 2 3" xfId="8315"/>
    <cellStyle name="集計 3 2 3 2" xfId="8316"/>
    <cellStyle name="集計 3 2 3 2 2" xfId="11875"/>
    <cellStyle name="集計 3 2 3 3" xfId="11874"/>
    <cellStyle name="集計 3 2 4" xfId="8317"/>
    <cellStyle name="集計 3 2 4 2" xfId="11876"/>
    <cellStyle name="集計 3 2 5" xfId="8318"/>
    <cellStyle name="集計 3 2 5 2" xfId="11877"/>
    <cellStyle name="集計 3 3" xfId="8319"/>
    <cellStyle name="集計 3 3 2" xfId="8320"/>
    <cellStyle name="集計 3 3 2 2" xfId="8321"/>
    <cellStyle name="集計 3 3 2 2 2" xfId="11878"/>
    <cellStyle name="集計 3 3 2 3" xfId="8322"/>
    <cellStyle name="集計 3 3 2 3 2" xfId="11879"/>
    <cellStyle name="集計 3 3 3" xfId="8323"/>
    <cellStyle name="集計 3 3 3 2" xfId="8324"/>
    <cellStyle name="集計 3 3 3 2 2" xfId="11881"/>
    <cellStyle name="集計 3 3 3 3" xfId="11880"/>
    <cellStyle name="集計 3 3 4" xfId="8325"/>
    <cellStyle name="集計 3 3 4 2" xfId="11882"/>
    <cellStyle name="集計 3 3 5" xfId="8326"/>
    <cellStyle name="集計 3 3 5 2" xfId="11883"/>
    <cellStyle name="集計 3 4" xfId="8327"/>
    <cellStyle name="集計 3 4 2" xfId="8328"/>
    <cellStyle name="集計 3 4 2 2" xfId="11884"/>
    <cellStyle name="集計 3 4 3" xfId="8329"/>
    <cellStyle name="集計 3 4 3 2" xfId="11885"/>
    <cellStyle name="集計 3 5" xfId="8330"/>
    <cellStyle name="集計 3 5 2" xfId="11886"/>
    <cellStyle name="集計 3 6" xfId="8331"/>
    <cellStyle name="集計 3 6 2" xfId="11887"/>
    <cellStyle name="集計 3 7" xfId="11871"/>
    <cellStyle name="集計 4" xfId="3433"/>
    <cellStyle name="集計 4 2" xfId="8332"/>
    <cellStyle name="集計 4 2 2" xfId="8333"/>
    <cellStyle name="集計 4 2 2 2" xfId="8334"/>
    <cellStyle name="集計 4 2 2 2 2" xfId="11889"/>
    <cellStyle name="集計 4 2 2 3" xfId="8335"/>
    <cellStyle name="集計 4 2 2 3 2" xfId="11890"/>
    <cellStyle name="集計 4 2 3" xfId="8336"/>
    <cellStyle name="集計 4 2 3 2" xfId="8337"/>
    <cellStyle name="集計 4 2 3 2 2" xfId="11892"/>
    <cellStyle name="集計 4 2 3 3" xfId="11891"/>
    <cellStyle name="集計 4 2 4" xfId="8338"/>
    <cellStyle name="集計 4 2 4 2" xfId="11893"/>
    <cellStyle name="集計 4 2 5" xfId="8339"/>
    <cellStyle name="集計 4 2 5 2" xfId="11894"/>
    <cellStyle name="集計 4 3" xfId="8340"/>
    <cellStyle name="集計 4 3 2" xfId="8341"/>
    <cellStyle name="集計 4 3 2 2" xfId="8342"/>
    <cellStyle name="集計 4 3 2 2 2" xfId="11895"/>
    <cellStyle name="集計 4 3 2 3" xfId="8343"/>
    <cellStyle name="集計 4 3 2 3 2" xfId="11896"/>
    <cellStyle name="集計 4 3 3" xfId="8344"/>
    <cellStyle name="集計 4 3 3 2" xfId="8345"/>
    <cellStyle name="集計 4 3 3 2 2" xfId="11898"/>
    <cellStyle name="集計 4 3 3 3" xfId="11897"/>
    <cellStyle name="集計 4 3 4" xfId="8346"/>
    <cellStyle name="集計 4 3 4 2" xfId="11899"/>
    <cellStyle name="集計 4 3 5" xfId="8347"/>
    <cellStyle name="集計 4 3 5 2" xfId="11900"/>
    <cellStyle name="集計 4 4" xfId="8348"/>
    <cellStyle name="集計 4 4 2" xfId="8349"/>
    <cellStyle name="集計 4 4 2 2" xfId="11901"/>
    <cellStyle name="集計 4 4 3" xfId="8350"/>
    <cellStyle name="集計 4 4 3 2" xfId="11902"/>
    <cellStyle name="集計 4 5" xfId="8351"/>
    <cellStyle name="集計 4 5 2" xfId="11903"/>
    <cellStyle name="集計 4 6" xfId="8352"/>
    <cellStyle name="集計 4 6 2" xfId="11904"/>
    <cellStyle name="集計 4 7" xfId="11888"/>
    <cellStyle name="集計 5" xfId="3434"/>
    <cellStyle name="集計 5 2" xfId="8353"/>
    <cellStyle name="集計 5 2 2" xfId="8354"/>
    <cellStyle name="集計 5 2 2 2" xfId="8355"/>
    <cellStyle name="集計 5 2 2 2 2" xfId="11906"/>
    <cellStyle name="集計 5 2 2 3" xfId="8356"/>
    <cellStyle name="集計 5 2 2 3 2" xfId="11907"/>
    <cellStyle name="集計 5 2 3" xfId="8357"/>
    <cellStyle name="集計 5 2 3 2" xfId="8358"/>
    <cellStyle name="集計 5 2 3 2 2" xfId="11909"/>
    <cellStyle name="集計 5 2 3 3" xfId="11908"/>
    <cellStyle name="集計 5 2 4" xfId="8359"/>
    <cellStyle name="集計 5 2 4 2" xfId="11910"/>
    <cellStyle name="集計 5 2 5" xfId="8360"/>
    <cellStyle name="集計 5 2 5 2" xfId="11911"/>
    <cellStyle name="集計 5 3" xfId="8361"/>
    <cellStyle name="集計 5 3 2" xfId="8362"/>
    <cellStyle name="集計 5 3 2 2" xfId="8363"/>
    <cellStyle name="集計 5 3 2 2 2" xfId="11912"/>
    <cellStyle name="集計 5 3 2 3" xfId="8364"/>
    <cellStyle name="集計 5 3 2 3 2" xfId="11913"/>
    <cellStyle name="集計 5 3 3" xfId="8365"/>
    <cellStyle name="集計 5 3 3 2" xfId="8366"/>
    <cellStyle name="集計 5 3 3 2 2" xfId="11915"/>
    <cellStyle name="集計 5 3 3 3" xfId="11914"/>
    <cellStyle name="集計 5 3 4" xfId="8367"/>
    <cellStyle name="集計 5 3 4 2" xfId="11916"/>
    <cellStyle name="集計 5 3 5" xfId="8368"/>
    <cellStyle name="集計 5 3 5 2" xfId="11917"/>
    <cellStyle name="集計 5 4" xfId="8369"/>
    <cellStyle name="集計 5 4 2" xfId="8370"/>
    <cellStyle name="集計 5 4 2 2" xfId="11918"/>
    <cellStyle name="集計 5 4 3" xfId="8371"/>
    <cellStyle name="集計 5 4 3 2" xfId="11919"/>
    <cellStyle name="集計 5 5" xfId="8372"/>
    <cellStyle name="集計 5 5 2" xfId="11920"/>
    <cellStyle name="集計 5 6" xfId="8373"/>
    <cellStyle name="集計 5 6 2" xfId="11921"/>
    <cellStyle name="集計 5 7" xfId="11905"/>
    <cellStyle name="集計 6" xfId="3435"/>
    <cellStyle name="集計 6 2" xfId="8374"/>
    <cellStyle name="集計 6 2 2" xfId="8375"/>
    <cellStyle name="集計 6 2 2 2" xfId="8376"/>
    <cellStyle name="集計 6 2 2 2 2" xfId="11923"/>
    <cellStyle name="集計 6 2 2 3" xfId="8377"/>
    <cellStyle name="集計 6 2 2 3 2" xfId="11924"/>
    <cellStyle name="集計 6 2 3" xfId="8378"/>
    <cellStyle name="集計 6 2 3 2" xfId="8379"/>
    <cellStyle name="集計 6 2 3 2 2" xfId="11926"/>
    <cellStyle name="集計 6 2 3 3" xfId="11925"/>
    <cellStyle name="集計 6 2 4" xfId="8380"/>
    <cellStyle name="集計 6 2 4 2" xfId="11927"/>
    <cellStyle name="集計 6 2 5" xfId="8381"/>
    <cellStyle name="集計 6 2 5 2" xfId="11928"/>
    <cellStyle name="集計 6 3" xfId="8382"/>
    <cellStyle name="集計 6 3 2" xfId="8383"/>
    <cellStyle name="集計 6 3 2 2" xfId="8384"/>
    <cellStyle name="集計 6 3 2 2 2" xfId="11929"/>
    <cellStyle name="集計 6 3 2 3" xfId="8385"/>
    <cellStyle name="集計 6 3 2 3 2" xfId="11930"/>
    <cellStyle name="集計 6 3 3" xfId="8386"/>
    <cellStyle name="集計 6 3 3 2" xfId="8387"/>
    <cellStyle name="集計 6 3 3 2 2" xfId="11932"/>
    <cellStyle name="集計 6 3 3 3" xfId="11931"/>
    <cellStyle name="集計 6 3 4" xfId="8388"/>
    <cellStyle name="集計 6 3 4 2" xfId="11933"/>
    <cellStyle name="集計 6 3 5" xfId="8389"/>
    <cellStyle name="集計 6 3 5 2" xfId="11934"/>
    <cellStyle name="集計 6 4" xfId="8390"/>
    <cellStyle name="集計 6 4 2" xfId="8391"/>
    <cellStyle name="集計 6 4 2 2" xfId="11935"/>
    <cellStyle name="集計 6 4 3" xfId="8392"/>
    <cellStyle name="集計 6 4 3 2" xfId="11936"/>
    <cellStyle name="集計 6 5" xfId="8393"/>
    <cellStyle name="集計 6 5 2" xfId="11937"/>
    <cellStyle name="集計 6 6" xfId="8394"/>
    <cellStyle name="集計 6 6 2" xfId="11938"/>
    <cellStyle name="集計 6 7" xfId="11922"/>
    <cellStyle name="集計 7" xfId="3436"/>
    <cellStyle name="集計 7 2" xfId="8395"/>
    <cellStyle name="集計 7 2 2" xfId="8396"/>
    <cellStyle name="集計 7 2 2 2" xfId="8397"/>
    <cellStyle name="集計 7 2 2 2 2" xfId="11940"/>
    <cellStyle name="集計 7 2 2 3" xfId="8398"/>
    <cellStyle name="集計 7 2 2 3 2" xfId="11941"/>
    <cellStyle name="集計 7 2 3" xfId="8399"/>
    <cellStyle name="集計 7 2 3 2" xfId="8400"/>
    <cellStyle name="集計 7 2 3 2 2" xfId="11943"/>
    <cellStyle name="集計 7 2 3 3" xfId="11942"/>
    <cellStyle name="集計 7 2 4" xfId="8401"/>
    <cellStyle name="集計 7 2 4 2" xfId="11944"/>
    <cellStyle name="集計 7 2 5" xfId="8402"/>
    <cellStyle name="集計 7 2 5 2" xfId="11945"/>
    <cellStyle name="集計 7 3" xfId="8403"/>
    <cellStyle name="集計 7 3 2" xfId="8404"/>
    <cellStyle name="集計 7 3 2 2" xfId="8405"/>
    <cellStyle name="集計 7 3 2 2 2" xfId="11946"/>
    <cellStyle name="集計 7 3 2 3" xfId="8406"/>
    <cellStyle name="集計 7 3 2 3 2" xfId="11947"/>
    <cellStyle name="集計 7 3 3" xfId="8407"/>
    <cellStyle name="集計 7 3 3 2" xfId="8408"/>
    <cellStyle name="集計 7 3 3 2 2" xfId="11949"/>
    <cellStyle name="集計 7 3 3 3" xfId="11948"/>
    <cellStyle name="集計 7 3 4" xfId="8409"/>
    <cellStyle name="集計 7 3 4 2" xfId="11950"/>
    <cellStyle name="集計 7 3 5" xfId="8410"/>
    <cellStyle name="集計 7 3 5 2" xfId="11951"/>
    <cellStyle name="集計 7 4" xfId="8411"/>
    <cellStyle name="集計 7 4 2" xfId="8412"/>
    <cellStyle name="集計 7 4 2 2" xfId="11952"/>
    <cellStyle name="集計 7 4 3" xfId="8413"/>
    <cellStyle name="集計 7 4 3 2" xfId="11953"/>
    <cellStyle name="集計 7 5" xfId="8414"/>
    <cellStyle name="集計 7 5 2" xfId="11954"/>
    <cellStyle name="集計 7 6" xfId="8415"/>
    <cellStyle name="集計 7 6 2" xfId="11955"/>
    <cellStyle name="集計 7 7" xfId="11939"/>
    <cellStyle name="集計 8" xfId="3437"/>
    <cellStyle name="集計 8 2" xfId="8416"/>
    <cellStyle name="集計 8 2 2" xfId="8417"/>
    <cellStyle name="集計 8 2 2 2" xfId="8418"/>
    <cellStyle name="集計 8 2 2 2 2" xfId="11957"/>
    <cellStyle name="集計 8 2 2 3" xfId="8419"/>
    <cellStyle name="集計 8 2 2 3 2" xfId="11958"/>
    <cellStyle name="集計 8 2 3" xfId="8420"/>
    <cellStyle name="集計 8 2 3 2" xfId="8421"/>
    <cellStyle name="集計 8 2 3 2 2" xfId="11960"/>
    <cellStyle name="集計 8 2 3 3" xfId="11959"/>
    <cellStyle name="集計 8 2 4" xfId="8422"/>
    <cellStyle name="集計 8 2 4 2" xfId="11961"/>
    <cellStyle name="集計 8 2 5" xfId="8423"/>
    <cellStyle name="集計 8 2 5 2" xfId="11962"/>
    <cellStyle name="集計 8 3" xfId="8424"/>
    <cellStyle name="集計 8 3 2" xfId="8425"/>
    <cellStyle name="集計 8 3 2 2" xfId="8426"/>
    <cellStyle name="集計 8 3 2 2 2" xfId="11963"/>
    <cellStyle name="集計 8 3 2 3" xfId="8427"/>
    <cellStyle name="集計 8 3 2 3 2" xfId="11964"/>
    <cellStyle name="集計 8 3 3" xfId="8428"/>
    <cellStyle name="集計 8 3 3 2" xfId="8429"/>
    <cellStyle name="集計 8 3 3 2 2" xfId="11966"/>
    <cellStyle name="集計 8 3 3 3" xfId="11965"/>
    <cellStyle name="集計 8 3 4" xfId="8430"/>
    <cellStyle name="集計 8 3 4 2" xfId="11967"/>
    <cellStyle name="集計 8 3 5" xfId="8431"/>
    <cellStyle name="集計 8 3 5 2" xfId="11968"/>
    <cellStyle name="集計 8 4" xfId="8432"/>
    <cellStyle name="集計 8 4 2" xfId="8433"/>
    <cellStyle name="集計 8 4 2 2" xfId="11969"/>
    <cellStyle name="集計 8 4 3" xfId="8434"/>
    <cellStyle name="集計 8 4 3 2" xfId="11970"/>
    <cellStyle name="集計 8 5" xfId="8435"/>
    <cellStyle name="集計 8 5 2" xfId="11971"/>
    <cellStyle name="集計 8 6" xfId="8436"/>
    <cellStyle name="集計 8 6 2" xfId="11972"/>
    <cellStyle name="集計 8 7" xfId="11956"/>
    <cellStyle name="集計 9" xfId="3438"/>
    <cellStyle name="集計 9 2" xfId="8437"/>
    <cellStyle name="集計 9 2 2" xfId="8438"/>
    <cellStyle name="集計 9 2 2 2" xfId="8439"/>
    <cellStyle name="集計 9 2 2 2 2" xfId="11974"/>
    <cellStyle name="集計 9 2 2 3" xfId="8440"/>
    <cellStyle name="集計 9 2 2 3 2" xfId="11975"/>
    <cellStyle name="集計 9 2 3" xfId="8441"/>
    <cellStyle name="集計 9 2 3 2" xfId="8442"/>
    <cellStyle name="集計 9 2 3 2 2" xfId="11977"/>
    <cellStyle name="集計 9 2 3 3" xfId="11976"/>
    <cellStyle name="集計 9 2 4" xfId="8443"/>
    <cellStyle name="集計 9 2 4 2" xfId="11978"/>
    <cellStyle name="集計 9 2 5" xfId="8444"/>
    <cellStyle name="集計 9 2 5 2" xfId="11979"/>
    <cellStyle name="集計 9 3" xfId="8445"/>
    <cellStyle name="集計 9 3 2" xfId="8446"/>
    <cellStyle name="集計 9 3 2 2" xfId="8447"/>
    <cellStyle name="集計 9 3 2 2 2" xfId="11980"/>
    <cellStyle name="集計 9 3 2 3" xfId="8448"/>
    <cellStyle name="集計 9 3 2 3 2" xfId="11981"/>
    <cellStyle name="集計 9 3 3" xfId="8449"/>
    <cellStyle name="集計 9 3 3 2" xfId="8450"/>
    <cellStyle name="集計 9 3 3 2 2" xfId="11983"/>
    <cellStyle name="集計 9 3 3 3" xfId="11982"/>
    <cellStyle name="集計 9 3 4" xfId="8451"/>
    <cellStyle name="集計 9 3 4 2" xfId="11984"/>
    <cellStyle name="集計 9 3 5" xfId="8452"/>
    <cellStyle name="集計 9 3 5 2" xfId="11985"/>
    <cellStyle name="集計 9 4" xfId="8453"/>
    <cellStyle name="集計 9 4 2" xfId="8454"/>
    <cellStyle name="集計 9 4 2 2" xfId="11986"/>
    <cellStyle name="集計 9 4 3" xfId="8455"/>
    <cellStyle name="集計 9 4 3 2" xfId="11987"/>
    <cellStyle name="集計 9 5" xfId="8456"/>
    <cellStyle name="集計 9 5 2" xfId="11988"/>
    <cellStyle name="集計 9 6" xfId="8457"/>
    <cellStyle name="集計 9 6 2" xfId="11989"/>
    <cellStyle name="集計 9 7" xfId="11973"/>
    <cellStyle name="集計_Xl0000042" xfId="3439"/>
  </cellStyles>
  <dxfs count="113">
    <dxf>
      <font>
        <b/>
        <i val="0"/>
        <condense val="0"/>
        <extend val="0"/>
        <color indexed="10"/>
      </font>
    </dxf>
    <dxf>
      <font>
        <b/>
        <i val="0"/>
        <condense val="0"/>
        <extend val="0"/>
        <color indexed="1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0000"/>
      </font>
      <fill>
        <patternFill patternType="none">
          <bgColor indexed="65"/>
        </patternFill>
      </fill>
    </dxf>
    <dxf>
      <font>
        <color rgb="FFFF0000"/>
      </font>
      <fill>
        <patternFill patternType="none">
          <bgColor indexed="65"/>
        </patternFill>
      </fill>
    </dxf>
    <dxf>
      <font>
        <color rgb="FFFF0000"/>
      </font>
      <fill>
        <patternFill patternType="none">
          <bgColor indexed="65"/>
        </patternFill>
      </fill>
    </dxf>
    <dxf>
      <font>
        <color rgb="FFFF0000"/>
      </font>
      <fill>
        <patternFill patternType="none">
          <bgColor indexed="65"/>
        </patternFill>
      </fill>
    </dxf>
    <dxf>
      <font>
        <color rgb="FFFF0000"/>
      </font>
      <fill>
        <patternFill patternType="none">
          <bgColor indexed="65"/>
        </patternFill>
      </fill>
    </dxf>
    <dxf>
      <font>
        <color rgb="FFFF0000"/>
      </font>
      <fill>
        <patternFill patternType="none">
          <bgColor indexed="65"/>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0000"/>
      </font>
      <fill>
        <patternFill patternType="none">
          <bgColor indexed="65"/>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0000"/>
      </font>
      <fill>
        <patternFill patternType="none">
          <bgColor indexed="65"/>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00B0F0"/>
        </patternFill>
      </fill>
    </dxf>
    <dxf>
      <fill>
        <patternFill>
          <bgColor rgb="FFFFFF0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12"/>
      <tableStyleElement type="headerRow" dxfId="111"/>
    </tableStyle>
  </tableStyles>
  <colors>
    <mruColors>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142875</xdr:colOff>
      <xdr:row>0</xdr:row>
      <xdr:rowOff>57150</xdr:rowOff>
    </xdr:from>
    <xdr:to>
      <xdr:col>1</xdr:col>
      <xdr:colOff>419100</xdr:colOff>
      <xdr:row>2</xdr:row>
      <xdr:rowOff>0</xdr:rowOff>
    </xdr:to>
    <xdr:pic>
      <xdr:nvPicPr>
        <xdr:cNvPr id="1043" name="Picture 1" descr="FSOFT-new-vertical.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 y="57150"/>
          <a:ext cx="78105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20510</xdr:colOff>
      <xdr:row>18</xdr:row>
      <xdr:rowOff>98107</xdr:rowOff>
    </xdr:from>
    <xdr:ext cx="3922840" cy="264560"/>
    <mc:AlternateContent xmlns:mc="http://schemas.openxmlformats.org/markup-compatibility/2006" xmlns:a14="http://schemas.microsoft.com/office/drawing/2010/main">
      <mc:Choice Requires="a14">
        <xdr:sp macro="" textlink="">
          <xdr:nvSpPr>
            <xdr:cNvPr id="2" name="TextBox 1"/>
            <xdr:cNvSpPr txBox="1"/>
          </xdr:nvSpPr>
          <xdr:spPr>
            <a:xfrm>
              <a:off x="20510" y="2574607"/>
              <a:ext cx="39228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nary>
                    <m:naryPr>
                      <m:chr m:val="∑"/>
                      <m:ctrlPr>
                        <a:rPr lang="en-US" sz="1100" i="1">
                          <a:latin typeface="Cambria Math"/>
                        </a:rPr>
                      </m:ctrlPr>
                    </m:naryPr>
                    <m:sub>
                      <m:r>
                        <m:rPr>
                          <m:brk m:alnAt="23"/>
                        </m:rPr>
                        <a:rPr lang="en-US" sz="1100" b="0" i="1">
                          <a:latin typeface="Cambria Math"/>
                        </a:rPr>
                        <m:t>𝑘</m:t>
                      </m:r>
                      <m:r>
                        <a:rPr lang="en-US" sz="1100" i="1">
                          <a:latin typeface="Cambria Math"/>
                        </a:rPr>
                        <m:t>=1</m:t>
                      </m:r>
                    </m:sub>
                    <m:sup>
                      <m:r>
                        <a:rPr lang="en-US" sz="1100" b="0" i="1">
                          <a:latin typeface="Cambria Math"/>
                        </a:rPr>
                        <m:t>𝑛</m:t>
                      </m:r>
                    </m:sup>
                    <m:e>
                      <m:d>
                        <m:dPr>
                          <m:ctrlPr>
                            <a:rPr lang="en-US" sz="1100" i="1">
                              <a:latin typeface="Cambria Math"/>
                            </a:rPr>
                          </m:ctrlPr>
                        </m:dPr>
                        <m:e>
                          <m:sSub>
                            <m:sSubPr>
                              <m:ctrlPr>
                                <a:rPr lang="en-US" sz="1100" i="1">
                                  <a:latin typeface="Cambria Math"/>
                                </a:rPr>
                              </m:ctrlPr>
                            </m:sSubPr>
                            <m:e>
                              <m:r>
                                <a:rPr lang="en-US" sz="1100" b="0" i="1">
                                  <a:latin typeface="Cambria Math"/>
                                </a:rPr>
                                <m:t>𝑇𝑚𝑎𝑟𝑘</m:t>
                              </m:r>
                            </m:e>
                            <m:sub>
                              <m:r>
                                <a:rPr lang="en-US" sz="1100" b="0" i="1">
                                  <a:latin typeface="Cambria Math"/>
                                </a:rPr>
                                <m:t>𝑘</m:t>
                              </m:r>
                            </m:sub>
                          </m:sSub>
                          <m:r>
                            <a:rPr lang="en-US" sz="1100" b="0" i="1">
                              <a:latin typeface="Cambria Math"/>
                            </a:rPr>
                            <m:t>∗</m:t>
                          </m:r>
                          <m:sSub>
                            <m:sSubPr>
                              <m:ctrlPr>
                                <a:rPr lang="en-US" sz="1100" i="1">
                                  <a:latin typeface="Cambria Math"/>
                                </a:rPr>
                              </m:ctrlPr>
                            </m:sSubPr>
                            <m:e>
                              <m:r>
                                <a:rPr lang="en-US" sz="1100" b="0" i="1">
                                  <a:solidFill>
                                    <a:schemeClr val="tx1"/>
                                  </a:solidFill>
                                  <a:effectLst/>
                                  <a:latin typeface="Cambria Math"/>
                                  <a:ea typeface="+mn-ea"/>
                                  <a:cs typeface="+mn-cs"/>
                                </a:rPr>
                                <m:t>𝑇𝑊</m:t>
                              </m:r>
                            </m:e>
                            <m:sub>
                              <m:r>
                                <a:rPr lang="en-US" sz="1100" b="0" i="1">
                                  <a:latin typeface="Cambria Math"/>
                                </a:rPr>
                                <m:t>𝑘</m:t>
                              </m:r>
                            </m:sub>
                          </m:sSub>
                        </m:e>
                      </m:d>
                    </m:e>
                  </m:nary>
                </m:oMath>
              </a14:m>
              <a:r>
                <a:rPr lang="en-US" sz="1100"/>
                <a:t>/</a:t>
              </a:r>
              <a14:m>
                <m:oMath xmlns:m="http://schemas.openxmlformats.org/officeDocument/2006/math">
                  <m:nary>
                    <m:naryPr>
                      <m:chr m:val="∑"/>
                      <m:ctrlPr>
                        <a:rPr lang="en-US" sz="1100" i="1">
                          <a:solidFill>
                            <a:schemeClr val="tx1"/>
                          </a:solidFill>
                          <a:effectLst/>
                          <a:latin typeface="Cambria Math"/>
                          <a:ea typeface="+mn-ea"/>
                          <a:cs typeface="+mn-cs"/>
                        </a:rPr>
                      </m:ctrlPr>
                    </m:naryPr>
                    <m:sub>
                      <m:r>
                        <m:rPr>
                          <m:brk m:alnAt="23"/>
                        </m:rPr>
                        <a:rPr lang="en-US" sz="1100" b="0" i="1">
                          <a:solidFill>
                            <a:schemeClr val="tx1"/>
                          </a:solidFill>
                          <a:effectLst/>
                          <a:latin typeface="Cambria Math"/>
                          <a:ea typeface="+mn-ea"/>
                          <a:cs typeface="+mn-cs"/>
                        </a:rPr>
                        <m:t>𝑘</m:t>
                      </m:r>
                      <m:r>
                        <a:rPr lang="en-US" sz="1100" i="1">
                          <a:solidFill>
                            <a:schemeClr val="tx1"/>
                          </a:solidFill>
                          <a:effectLst/>
                          <a:latin typeface="Cambria Math"/>
                          <a:ea typeface="+mn-ea"/>
                          <a:cs typeface="+mn-cs"/>
                        </a:rPr>
                        <m:t>=1</m:t>
                      </m:r>
                    </m:sub>
                    <m:sup>
                      <m:r>
                        <a:rPr lang="en-US" sz="1100" b="0" i="1">
                          <a:solidFill>
                            <a:schemeClr val="tx1"/>
                          </a:solidFill>
                          <a:effectLst/>
                          <a:latin typeface="Cambria Math"/>
                          <a:ea typeface="+mn-ea"/>
                          <a:cs typeface="+mn-cs"/>
                        </a:rPr>
                        <m:t>𝑛</m:t>
                      </m:r>
                    </m:sup>
                    <m:e>
                      <m:d>
                        <m:dPr>
                          <m:ctrlPr>
                            <a:rPr lang="en-US" sz="1100" i="1">
                              <a:solidFill>
                                <a:schemeClr val="tx1"/>
                              </a:solidFill>
                              <a:effectLst/>
                              <a:latin typeface="Cambria Math"/>
                              <a:ea typeface="+mn-ea"/>
                              <a:cs typeface="+mn-cs"/>
                            </a:rPr>
                          </m:ctrlPr>
                        </m:dPr>
                        <m:e>
                          <m:sSub>
                            <m:sSubPr>
                              <m:ctrlPr>
                                <a:rPr lang="en-US" sz="1100" i="1">
                                  <a:solidFill>
                                    <a:schemeClr val="tx1"/>
                                  </a:solidFill>
                                  <a:effectLst/>
                                  <a:latin typeface="Cambria Math"/>
                                  <a:ea typeface="+mn-ea"/>
                                  <a:cs typeface="+mn-cs"/>
                                </a:rPr>
                              </m:ctrlPr>
                            </m:sSubPr>
                            <m:e>
                              <m:r>
                                <a:rPr lang="en-US" sz="1100" b="0" i="1">
                                  <a:solidFill>
                                    <a:schemeClr val="tx1"/>
                                  </a:solidFill>
                                  <a:effectLst/>
                                  <a:latin typeface="Cambria Math"/>
                                  <a:ea typeface="+mn-ea"/>
                                  <a:cs typeface="+mn-cs"/>
                                </a:rPr>
                                <m:t>𝑇𝑚𝑎𝑥</m:t>
                              </m:r>
                            </m:e>
                            <m:sub>
                              <m:r>
                                <a:rPr lang="en-US" sz="1100" b="0" i="1">
                                  <a:solidFill>
                                    <a:schemeClr val="tx1"/>
                                  </a:solidFill>
                                  <a:effectLst/>
                                  <a:latin typeface="Cambria Math"/>
                                  <a:ea typeface="+mn-ea"/>
                                  <a:cs typeface="+mn-cs"/>
                                </a:rPr>
                                <m:t>𝑘</m:t>
                              </m:r>
                            </m:sub>
                          </m:sSub>
                          <m:r>
                            <a:rPr lang="en-US" sz="1100" b="0" i="1">
                              <a:solidFill>
                                <a:schemeClr val="tx1"/>
                              </a:solidFill>
                              <a:effectLst/>
                              <a:latin typeface="Cambria Math"/>
                              <a:ea typeface="+mn-ea"/>
                              <a:cs typeface="+mn-cs"/>
                            </a:rPr>
                            <m:t>∗</m:t>
                          </m:r>
                          <m:sSub>
                            <m:sSubPr>
                              <m:ctrlPr>
                                <a:rPr lang="en-US" sz="1100" i="1">
                                  <a:solidFill>
                                    <a:schemeClr val="tx1"/>
                                  </a:solidFill>
                                  <a:effectLst/>
                                  <a:latin typeface="Cambria Math"/>
                                  <a:ea typeface="+mn-ea"/>
                                  <a:cs typeface="+mn-cs"/>
                                </a:rPr>
                              </m:ctrlPr>
                            </m:sSubPr>
                            <m:e>
                              <m:r>
                                <a:rPr lang="en-US" sz="1100" b="0" i="1">
                                  <a:solidFill>
                                    <a:schemeClr val="tx1"/>
                                  </a:solidFill>
                                  <a:effectLst/>
                                  <a:latin typeface="Cambria Math"/>
                                  <a:ea typeface="+mn-ea"/>
                                  <a:cs typeface="+mn-cs"/>
                                </a:rPr>
                                <m:t>𝑇𝑊</m:t>
                              </m:r>
                            </m:e>
                            <m:sub>
                              <m:r>
                                <a:rPr lang="en-US" sz="1100" b="0" i="1">
                                  <a:solidFill>
                                    <a:schemeClr val="tx1"/>
                                  </a:solidFill>
                                  <a:effectLst/>
                                  <a:latin typeface="Cambria Math"/>
                                  <a:ea typeface="+mn-ea"/>
                                  <a:cs typeface="+mn-cs"/>
                                </a:rPr>
                                <m:t>𝑘</m:t>
                              </m:r>
                            </m:sub>
                          </m:sSub>
                        </m:e>
                      </m:d>
                    </m:e>
                  </m:nary>
                </m:oMath>
              </a14:m>
              <a:endParaRPr lang="en-US" sz="1100"/>
            </a:p>
          </xdr:txBody>
        </xdr:sp>
      </mc:Choice>
      <mc:Fallback xmlns="">
        <xdr:sp macro="" textlink="">
          <xdr:nvSpPr>
            <xdr:cNvPr id="2" name="TextBox 1"/>
            <xdr:cNvSpPr txBox="1"/>
          </xdr:nvSpPr>
          <xdr:spPr>
            <a:xfrm>
              <a:off x="20510" y="2574607"/>
              <a:ext cx="39228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i="0">
                  <a:latin typeface="Cambria Math"/>
                </a:rPr>
                <a:t>∑24_(</a:t>
              </a:r>
              <a:r>
                <a:rPr lang="en-US" sz="1100" b="0" i="0">
                  <a:latin typeface="Cambria Math"/>
                </a:rPr>
                <a:t>𝑘</a:t>
              </a:r>
              <a:r>
                <a:rPr lang="en-US" sz="1100" i="0">
                  <a:latin typeface="Cambria Math"/>
                </a:rPr>
                <a:t>=1)^</a:t>
              </a:r>
              <a:r>
                <a:rPr lang="en-US" sz="1100" b="0" i="0">
                  <a:latin typeface="Cambria Math"/>
                </a:rPr>
                <a:t>𝑛▒(〖𝑇𝑚𝑎𝑟𝑘〗_𝑘∗〖</a:t>
              </a:r>
              <a:r>
                <a:rPr lang="en-US" sz="1100" b="0" i="0">
                  <a:solidFill>
                    <a:schemeClr val="tx1"/>
                  </a:solidFill>
                  <a:effectLst/>
                  <a:latin typeface="+mn-lt"/>
                  <a:ea typeface="+mn-ea"/>
                  <a:cs typeface="+mn-cs"/>
                </a:rPr>
                <a:t>𝑇𝑊</a:t>
              </a:r>
              <a:r>
                <a:rPr lang="en-US" sz="1100" b="0" i="0">
                  <a:solidFill>
                    <a:schemeClr val="tx1"/>
                  </a:solidFill>
                  <a:effectLst/>
                  <a:latin typeface="Cambria Math"/>
                  <a:ea typeface="+mn-ea"/>
                  <a:cs typeface="+mn-cs"/>
                </a:rPr>
                <a:t>〗_</a:t>
              </a:r>
              <a:r>
                <a:rPr lang="en-US" sz="1100" b="0" i="0">
                  <a:latin typeface="Cambria Math"/>
                </a:rPr>
                <a:t>𝑘 ) </a:t>
              </a:r>
              <a:r>
                <a:rPr lang="en-US" sz="1100"/>
                <a:t>/</a:t>
              </a:r>
              <a:r>
                <a:rPr lang="en-US" sz="1100" i="0">
                  <a:solidFill>
                    <a:schemeClr val="tx1"/>
                  </a:solidFill>
                  <a:effectLst/>
                  <a:latin typeface="+mn-lt"/>
                  <a:ea typeface="+mn-ea"/>
                  <a:cs typeface="+mn-cs"/>
                </a:rPr>
                <a:t>∑_(</a:t>
              </a:r>
              <a:r>
                <a:rPr lang="en-US" sz="1100" b="0" i="0">
                  <a:solidFill>
                    <a:schemeClr val="tx1"/>
                  </a:solidFill>
                  <a:effectLst/>
                  <a:latin typeface="+mn-lt"/>
                  <a:ea typeface="+mn-ea"/>
                  <a:cs typeface="+mn-cs"/>
                </a:rPr>
                <a:t>𝑘</a:t>
              </a:r>
              <a:r>
                <a:rPr lang="en-US" sz="1100" i="0">
                  <a:solidFill>
                    <a:schemeClr val="tx1"/>
                  </a:solidFill>
                  <a:effectLst/>
                  <a:latin typeface="+mn-lt"/>
                  <a:ea typeface="+mn-ea"/>
                  <a:cs typeface="+mn-cs"/>
                </a:rPr>
                <a:t>=1)</a:t>
              </a:r>
              <a:r>
                <a:rPr lang="en-US" sz="1100" b="0" i="0">
                  <a:solidFill>
                    <a:schemeClr val="tx1"/>
                  </a:solidFill>
                  <a:effectLst/>
                  <a:latin typeface="+mn-lt"/>
                  <a:ea typeface="+mn-ea"/>
                  <a:cs typeface="+mn-cs"/>
                </a:rPr>
                <a:t>^𝑛▒(〖𝑇𝑚𝑎</a:t>
              </a:r>
              <a:r>
                <a:rPr lang="en-US" sz="1100" b="0" i="0">
                  <a:solidFill>
                    <a:schemeClr val="tx1"/>
                  </a:solidFill>
                  <a:effectLst/>
                  <a:latin typeface="Cambria Math"/>
                  <a:ea typeface="+mn-ea"/>
                  <a:cs typeface="+mn-cs"/>
                </a:rPr>
                <a:t>𝑥</a:t>
              </a:r>
              <a:r>
                <a:rPr lang="en-US" sz="1100" b="0" i="0">
                  <a:solidFill>
                    <a:schemeClr val="tx1"/>
                  </a:solidFill>
                  <a:effectLst/>
                  <a:latin typeface="+mn-lt"/>
                  <a:ea typeface="+mn-ea"/>
                  <a:cs typeface="+mn-cs"/>
                </a:rPr>
                <a:t>〗_𝑘∗〖𝑇𝑊〗_𝑘 ) </a:t>
              </a:r>
              <a:endParaRPr lang="en-US" sz="110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HP8440P560M\AppData\Local\Microsoft\Windows\Temporary%20Internet%20Files\Content.Outlook\NZEOHYAL\Template_Fresher%20Management%20Lis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6.34.110\Wip\Classes\HCD_Fresher\FR-HN17\FR-HN17_Course%20Plan_v0%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FR-HN19_Management%20List%20v.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huelt/Desktop/In.2013_Course%20Management_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urse plan"/>
      <sheetName val="Course Calendar"/>
      <sheetName val="Registration"/>
      <sheetName val="Roll-Calls"/>
      <sheetName val="Topic GPAs"/>
      <sheetName val="&lt;TopicName1&gt;_Mark"/>
      <sheetName val="Trainee Evaluation"/>
      <sheetName val="Course Feedback"/>
      <sheetName val="Trainer Effort &amp; Evaluation"/>
      <sheetName val="Preparation"/>
      <sheetName val="Trainee Evaluation Guides"/>
      <sheetName val="EvalGuides (VN)"/>
    </sheetNames>
    <sheetDataSet>
      <sheetData sheetId="0">
        <row r="10">
          <cell r="B10" t="str">
            <v>Rất tốt</v>
          </cell>
        </row>
      </sheetData>
      <sheetData sheetId="1"/>
      <sheetData sheetId="2"/>
      <sheetData sheetId="3"/>
      <sheetData sheetId="4"/>
      <sheetData sheetId="5"/>
      <sheetData sheetId="6"/>
      <sheetData sheetId="7"/>
      <sheetData sheetId="8"/>
      <sheetData sheetId="9"/>
      <sheetData sheetId="10"/>
      <sheetData sheetId="11">
        <row r="10">
          <cell r="B10" t="str">
            <v>Rất tốt</v>
          </cell>
        </row>
        <row r="11">
          <cell r="B11" t="str">
            <v>Tốt</v>
          </cell>
        </row>
        <row r="12">
          <cell r="B12" t="str">
            <v>Khá</v>
          </cell>
        </row>
        <row r="13">
          <cell r="B13" t="str">
            <v>Trung bình</v>
          </cell>
        </row>
        <row r="14">
          <cell r="B14" t="str">
            <v>Kém</v>
          </cell>
        </row>
      </sheetData>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 val="Budgets"/>
      <sheetName val="TRN Calendar"/>
      <sheetName val="Mgnt Calendar"/>
      <sheetName val="Registration"/>
      <sheetName val="Diary"/>
      <sheetName val="Roll-Call"/>
      <sheetName val="Feedbacks"/>
      <sheetName val="Marks"/>
      <sheetName val="CP-MMM"/>
      <sheetName val="Trainer Effort"/>
      <sheetName val="CP-Gui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10">
          <cell r="B10" t="str">
            <v>Very good</v>
          </cell>
        </row>
        <row r="11">
          <cell r="B11" t="str">
            <v>Good</v>
          </cell>
        </row>
        <row r="12">
          <cell r="B12" t="str">
            <v>Fair</v>
          </cell>
        </row>
        <row r="13">
          <cell r="B13" t="str">
            <v>Acceptable</v>
          </cell>
        </row>
        <row r="14">
          <cell r="B14" t="str">
            <v>Bad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 val="Budgets"/>
      <sheetName val="TRN Calendar"/>
      <sheetName val="Registration "/>
      <sheetName val="Diary"/>
      <sheetName val="Roll-Call"/>
      <sheetName val="Feedbacks "/>
      <sheetName val="Marks"/>
      <sheetName val="Trainer Effort"/>
      <sheetName val="Mgnt Calendar"/>
      <sheetName val="Guides"/>
    </sheetNames>
    <sheetDataSet>
      <sheetData sheetId="0" refreshError="1"/>
      <sheetData sheetId="1" refreshError="1"/>
      <sheetData sheetId="2" refreshError="1"/>
      <sheetData sheetId="3" refreshError="1"/>
      <sheetData sheetId="4" refreshError="1">
        <row r="28">
          <cell r="A28" t="str">
            <v>Come Late</v>
          </cell>
        </row>
        <row r="29">
          <cell r="A29" t="str">
            <v>Leave Soon</v>
          </cell>
        </row>
        <row r="30">
          <cell r="A30" t="str">
            <v>Working-Off</v>
          </cell>
        </row>
        <row r="31">
          <cell r="A31" t="str">
            <v>Bonus</v>
          </cell>
        </row>
        <row r="32">
          <cell r="A32" t="str">
            <v>Penalty</v>
          </cell>
        </row>
        <row r="33">
          <cell r="A33" t="str">
            <v>Others</v>
          </cell>
        </row>
      </sheetData>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 val="Sheet1"/>
      <sheetName val="Timeline"/>
      <sheetName val="Schedule + Budget"/>
      <sheetName val="Diary"/>
      <sheetName val="Feedbacks  "/>
      <sheetName val="Trainer Effort &amp; Evaluation"/>
      <sheetName val="DayParams"/>
    </sheetNames>
    <sheetDataSet>
      <sheetData sheetId="0">
        <row r="3">
          <cell r="S3" t="str">
            <v>Assignment</v>
          </cell>
        </row>
      </sheetData>
      <sheetData sheetId="1"/>
      <sheetData sheetId="2"/>
      <sheetData sheetId="3">
        <row r="3">
          <cell r="S3" t="str">
            <v>Assignment</v>
          </cell>
        </row>
        <row r="4">
          <cell r="S4" t="str">
            <v>Test</v>
          </cell>
        </row>
        <row r="5">
          <cell r="S5" t="str">
            <v>Lecture</v>
          </cell>
        </row>
        <row r="6">
          <cell r="S6" t="str">
            <v>Guide/Review</v>
          </cell>
        </row>
      </sheetData>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hyperlink" Target="mailto:thaithienars@gmail.com" TargetMode="External"/><Relationship Id="rId13" Type="http://schemas.openxmlformats.org/officeDocument/2006/relationships/hyperlink" Target="https://www.facebook.com/V2T.group" TargetMode="External"/><Relationship Id="rId18" Type="http://schemas.openxmlformats.org/officeDocument/2006/relationships/hyperlink" Target="https://facebook.com/septemberpromise" TargetMode="External"/><Relationship Id="rId26" Type="http://schemas.openxmlformats.org/officeDocument/2006/relationships/printerSettings" Target="../printerSettings/printerSettings2.bin"/><Relationship Id="rId3" Type="http://schemas.openxmlformats.org/officeDocument/2006/relationships/hyperlink" Target="mailto:nghiapham20495@gmail.com" TargetMode="External"/><Relationship Id="rId21" Type="http://schemas.openxmlformats.org/officeDocument/2006/relationships/hyperlink" Target="https://www.facebook.com/dark.stalkerST" TargetMode="External"/><Relationship Id="rId7" Type="http://schemas.openxmlformats.org/officeDocument/2006/relationships/hyperlink" Target="mailto:nguyenlan.140595@gmail.com" TargetMode="External"/><Relationship Id="rId12" Type="http://schemas.openxmlformats.org/officeDocument/2006/relationships/hyperlink" Target="https://www.facebook.com/phuongjordialba" TargetMode="External"/><Relationship Id="rId17" Type="http://schemas.openxmlformats.org/officeDocument/2006/relationships/hyperlink" Target="https://facebook.com/dinhtuankha" TargetMode="External"/><Relationship Id="rId25" Type="http://schemas.openxmlformats.org/officeDocument/2006/relationships/hyperlink" Target="https://www.facebook.com/nghiaptn" TargetMode="External"/><Relationship Id="rId2" Type="http://schemas.openxmlformats.org/officeDocument/2006/relationships/hyperlink" Target="mailto:phamhoailinh1995@gmail.com" TargetMode="External"/><Relationship Id="rId16" Type="http://schemas.openxmlformats.org/officeDocument/2006/relationships/hyperlink" Target="https://facebook.com/huongtrinh" TargetMode="External"/><Relationship Id="rId20" Type="http://schemas.openxmlformats.org/officeDocument/2006/relationships/hyperlink" Target="https://www.facebook.com/bqthanh94.cntt" TargetMode="External"/><Relationship Id="rId1" Type="http://schemas.openxmlformats.org/officeDocument/2006/relationships/hyperlink" Target="mailto:letanvu.it@gmail.com" TargetMode="External"/><Relationship Id="rId6" Type="http://schemas.openxmlformats.org/officeDocument/2006/relationships/hyperlink" Target="mailto:baotoan.95@gmail.com" TargetMode="External"/><Relationship Id="rId11" Type="http://schemas.openxmlformats.org/officeDocument/2006/relationships/hyperlink" Target="https://facebook.com/zNguyenHuyHoangz" TargetMode="External"/><Relationship Id="rId24" Type="http://schemas.openxmlformats.org/officeDocument/2006/relationships/hyperlink" Target="https://facebook.com/thien.thai.165" TargetMode="External"/><Relationship Id="rId5" Type="http://schemas.openxmlformats.org/officeDocument/2006/relationships/hyperlink" Target="mailto:nhhoangctu@yahoo.com" TargetMode="External"/><Relationship Id="rId15" Type="http://schemas.openxmlformats.org/officeDocument/2006/relationships/hyperlink" Target="https://facebook.com/nguyenlan1405" TargetMode="External"/><Relationship Id="rId23" Type="http://schemas.openxmlformats.org/officeDocument/2006/relationships/hyperlink" Target="https://www.facebook.com/phamhoailinh1995" TargetMode="External"/><Relationship Id="rId10" Type="http://schemas.openxmlformats.org/officeDocument/2006/relationships/hyperlink" Target="mailto:hongsonrm@gmail.com" TargetMode="External"/><Relationship Id="rId19" Type="http://schemas.openxmlformats.org/officeDocument/2006/relationships/hyperlink" Target="https://www.facebook.com/letanvu02011995" TargetMode="External"/><Relationship Id="rId4" Type="http://schemas.openxmlformats.org/officeDocument/2006/relationships/hyperlink" Target="mailto:vinh201195@gmail.com" TargetMode="External"/><Relationship Id="rId9" Type="http://schemas.openxmlformats.org/officeDocument/2006/relationships/hyperlink" Target="mailto:huynhhuyngo@gmail.com" TargetMode="External"/><Relationship Id="rId14" Type="http://schemas.openxmlformats.org/officeDocument/2006/relationships/hyperlink" Target="https://www.facebook.com/btit95" TargetMode="External"/><Relationship Id="rId22" Type="http://schemas.openxmlformats.org/officeDocument/2006/relationships/hyperlink" Target="https://www.facebook.com/trandinhphuc"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109"/>
  <sheetViews>
    <sheetView workbookViewId="0">
      <selection activeCell="B5" sqref="B5"/>
    </sheetView>
  </sheetViews>
  <sheetFormatPr defaultColWidth="9.140625" defaultRowHeight="12.75"/>
  <cols>
    <col min="1" max="1" width="7.5703125" style="7" bestFit="1" customWidth="1"/>
    <col min="2" max="2" width="19.140625" style="7" customWidth="1"/>
    <col min="3" max="10" width="23.28515625" style="7" customWidth="1"/>
    <col min="11" max="11" width="15.140625" style="7" bestFit="1" customWidth="1"/>
    <col min="12" max="13" width="15.7109375" style="7" bestFit="1" customWidth="1"/>
    <col min="14" max="14" width="7.42578125" style="7" bestFit="1" customWidth="1"/>
    <col min="15" max="15" width="10" style="7" customWidth="1"/>
    <col min="16" max="16" width="9.140625" style="7"/>
    <col min="17" max="17" width="12.28515625" style="7" bestFit="1" customWidth="1"/>
    <col min="18" max="18" width="12.42578125" style="7" customWidth="1"/>
    <col min="19" max="19" width="12.28515625" style="7" customWidth="1"/>
    <col min="20" max="20" width="12.85546875" style="7" customWidth="1"/>
    <col min="21" max="21" width="11.5703125" style="7" bestFit="1" customWidth="1"/>
    <col min="22" max="22" width="5.85546875" style="7" bestFit="1" customWidth="1"/>
    <col min="23" max="16384" width="9.140625" style="7"/>
  </cols>
  <sheetData>
    <row r="1" spans="1:256" ht="30" customHeight="1">
      <c r="A1" s="265"/>
      <c r="B1" s="265"/>
      <c r="C1" s="265"/>
      <c r="D1" s="265"/>
      <c r="E1" s="265"/>
      <c r="F1" s="265"/>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row>
    <row r="2" spans="1:256" ht="30" customHeight="1">
      <c r="A2" s="15"/>
      <c r="B2" s="15"/>
      <c r="C2" s="15"/>
      <c r="D2" s="9" t="s">
        <v>48</v>
      </c>
      <c r="E2" s="15"/>
      <c r="F2" s="15"/>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row>
    <row r="3" spans="1:256">
      <c r="A3" s="93" t="s">
        <v>125</v>
      </c>
    </row>
    <row r="4" spans="1:256">
      <c r="A4" s="93" t="s">
        <v>126</v>
      </c>
    </row>
    <row r="5" spans="1:256">
      <c r="A5" s="10">
        <v>1</v>
      </c>
      <c r="B5" s="94" t="s">
        <v>49</v>
      </c>
      <c r="C5" s="266" t="s">
        <v>53</v>
      </c>
      <c r="D5" s="266"/>
      <c r="E5" s="266"/>
      <c r="F5" s="267"/>
    </row>
    <row r="6" spans="1:256">
      <c r="A6" s="11">
        <v>2</v>
      </c>
      <c r="B6" s="95" t="s">
        <v>36</v>
      </c>
      <c r="C6" s="261" t="s">
        <v>54</v>
      </c>
      <c r="D6" s="261"/>
      <c r="E6" s="261"/>
      <c r="F6" s="262"/>
    </row>
    <row r="7" spans="1:256">
      <c r="A7" s="11">
        <v>3</v>
      </c>
      <c r="B7" s="95" t="s">
        <v>50</v>
      </c>
      <c r="C7" s="263" t="s">
        <v>55</v>
      </c>
      <c r="D7" s="263"/>
      <c r="E7" s="263"/>
      <c r="F7" s="264"/>
    </row>
    <row r="8" spans="1:256">
      <c r="A8" s="11">
        <v>4</v>
      </c>
      <c r="B8" s="95" t="s">
        <v>51</v>
      </c>
      <c r="C8" s="261" t="s">
        <v>56</v>
      </c>
      <c r="D8" s="261"/>
      <c r="E8" s="261"/>
      <c r="F8" s="262"/>
    </row>
    <row r="9" spans="1:256">
      <c r="A9" s="11">
        <v>5</v>
      </c>
      <c r="B9" s="96" t="s">
        <v>6</v>
      </c>
      <c r="C9" s="261" t="s">
        <v>57</v>
      </c>
      <c r="D9" s="261"/>
      <c r="E9" s="261"/>
      <c r="F9" s="262"/>
    </row>
    <row r="10" spans="1:256">
      <c r="A10" s="11">
        <v>6</v>
      </c>
      <c r="B10" s="95" t="s">
        <v>52</v>
      </c>
      <c r="C10" s="263" t="s">
        <v>58</v>
      </c>
      <c r="D10" s="263"/>
      <c r="E10" s="263"/>
      <c r="F10" s="264"/>
      <c r="G10" s="8"/>
    </row>
    <row r="11" spans="1:256">
      <c r="A11" s="11">
        <v>7</v>
      </c>
      <c r="B11" s="95" t="s">
        <v>127</v>
      </c>
      <c r="C11" s="263" t="s">
        <v>128</v>
      </c>
      <c r="D11" s="263">
        <v>0.42105263157894735</v>
      </c>
      <c r="E11" s="263" t="s">
        <v>46</v>
      </c>
      <c r="F11" s="264" t="s">
        <v>47</v>
      </c>
    </row>
    <row r="12" spans="1:256" ht="109.5" customHeight="1">
      <c r="A12" s="120">
        <v>10</v>
      </c>
      <c r="B12" s="121" t="s">
        <v>503</v>
      </c>
      <c r="C12" s="258" t="s">
        <v>504</v>
      </c>
      <c r="D12" s="259"/>
      <c r="E12" s="259"/>
      <c r="F12" s="260"/>
    </row>
    <row r="14" spans="1:256">
      <c r="A14" s="56" t="s">
        <v>129</v>
      </c>
      <c r="B14" s="56"/>
      <c r="C14" s="56"/>
      <c r="D14" s="56"/>
    </row>
    <row r="15" spans="1:256">
      <c r="A15" s="56" t="s">
        <v>130</v>
      </c>
      <c r="B15" s="56"/>
      <c r="C15" s="56"/>
      <c r="D15" s="56"/>
    </row>
    <row r="16" spans="1:256">
      <c r="A16" s="56" t="s">
        <v>131</v>
      </c>
      <c r="B16" s="56"/>
      <c r="C16" s="56"/>
      <c r="D16" s="56"/>
    </row>
    <row r="18" spans="2:10" ht="25.5">
      <c r="B18" s="98" t="s">
        <v>205</v>
      </c>
      <c r="C18" s="98" t="s">
        <v>206</v>
      </c>
      <c r="D18" s="98" t="s">
        <v>207</v>
      </c>
      <c r="E18" s="98" t="s">
        <v>124</v>
      </c>
      <c r="F18" s="99" t="s">
        <v>208</v>
      </c>
      <c r="G18" s="99" t="s">
        <v>209</v>
      </c>
      <c r="H18" s="99" t="s">
        <v>210</v>
      </c>
      <c r="I18" s="99" t="s">
        <v>211</v>
      </c>
      <c r="J18" s="99" t="s">
        <v>212</v>
      </c>
    </row>
    <row r="19" spans="2:10" ht="38.25">
      <c r="B19" s="97" t="s">
        <v>49</v>
      </c>
      <c r="C19" s="97"/>
      <c r="D19" s="97"/>
      <c r="E19" s="97" t="s">
        <v>132</v>
      </c>
      <c r="F19" s="97"/>
      <c r="G19" s="97"/>
      <c r="H19" s="97"/>
      <c r="I19" s="97"/>
      <c r="J19" s="97"/>
    </row>
    <row r="20" spans="2:10">
      <c r="B20" s="97"/>
      <c r="C20" s="97" t="s">
        <v>7</v>
      </c>
      <c r="D20" s="97" t="s">
        <v>62</v>
      </c>
      <c r="E20" s="97" t="s">
        <v>133</v>
      </c>
      <c r="F20" s="97" t="s">
        <v>134</v>
      </c>
      <c r="G20" s="97"/>
      <c r="H20" s="97"/>
      <c r="I20" s="97"/>
      <c r="J20" s="97"/>
    </row>
    <row r="21" spans="2:10">
      <c r="B21" s="97"/>
      <c r="C21" s="97"/>
      <c r="D21" s="97" t="s">
        <v>1</v>
      </c>
      <c r="E21" s="97" t="s">
        <v>135</v>
      </c>
      <c r="F21" s="97"/>
      <c r="G21" s="97"/>
      <c r="H21" s="97"/>
      <c r="I21" s="97"/>
      <c r="J21" s="97"/>
    </row>
    <row r="22" spans="2:10">
      <c r="B22" s="97"/>
      <c r="C22" s="97"/>
      <c r="D22" s="97" t="s">
        <v>2</v>
      </c>
      <c r="E22" s="97" t="s">
        <v>136</v>
      </c>
      <c r="F22" s="97" t="s">
        <v>137</v>
      </c>
      <c r="G22" s="97"/>
      <c r="H22" s="97"/>
      <c r="I22" s="97"/>
      <c r="J22" s="97"/>
    </row>
    <row r="23" spans="2:10">
      <c r="B23" s="97"/>
      <c r="C23" s="97"/>
      <c r="D23" s="97" t="s">
        <v>3</v>
      </c>
      <c r="E23" s="97"/>
      <c r="F23" s="97"/>
      <c r="G23" s="97"/>
      <c r="H23" s="97"/>
      <c r="I23" s="97"/>
      <c r="J23" s="97"/>
    </row>
    <row r="24" spans="2:10" ht="25.5">
      <c r="B24" s="97"/>
      <c r="C24" s="97"/>
      <c r="D24" s="97" t="s">
        <v>67</v>
      </c>
      <c r="E24" s="97" t="s">
        <v>138</v>
      </c>
      <c r="F24" s="97" t="s">
        <v>134</v>
      </c>
      <c r="G24" s="97"/>
      <c r="H24" s="97"/>
      <c r="I24" s="97"/>
      <c r="J24" s="97"/>
    </row>
    <row r="25" spans="2:10" ht="25.5">
      <c r="B25" s="97"/>
      <c r="C25" s="97"/>
      <c r="D25" s="97" t="s">
        <v>68</v>
      </c>
      <c r="E25" s="97" t="s">
        <v>139</v>
      </c>
      <c r="F25" s="97" t="s">
        <v>134</v>
      </c>
      <c r="G25" s="97"/>
      <c r="H25" s="97"/>
      <c r="I25" s="97"/>
      <c r="J25" s="97"/>
    </row>
    <row r="26" spans="2:10">
      <c r="B26" s="97"/>
      <c r="C26" s="97" t="s">
        <v>140</v>
      </c>
      <c r="D26" s="97" t="s">
        <v>69</v>
      </c>
      <c r="E26" s="97" t="s">
        <v>141</v>
      </c>
      <c r="F26" s="97" t="s">
        <v>142</v>
      </c>
      <c r="G26" s="97" t="s">
        <v>134</v>
      </c>
      <c r="H26" s="97" t="s">
        <v>134</v>
      </c>
      <c r="I26" s="97" t="s">
        <v>134</v>
      </c>
      <c r="J26" s="97" t="s">
        <v>134</v>
      </c>
    </row>
    <row r="27" spans="2:10">
      <c r="B27" s="97"/>
      <c r="C27" s="97"/>
      <c r="D27" s="97" t="s">
        <v>70</v>
      </c>
      <c r="E27" s="97" t="s">
        <v>143</v>
      </c>
      <c r="F27" s="97" t="s">
        <v>70</v>
      </c>
      <c r="G27" s="97" t="s">
        <v>134</v>
      </c>
      <c r="H27" s="97" t="s">
        <v>134</v>
      </c>
      <c r="I27" s="97" t="s">
        <v>134</v>
      </c>
      <c r="J27" s="97" t="s">
        <v>134</v>
      </c>
    </row>
    <row r="28" spans="2:10">
      <c r="B28" s="97"/>
      <c r="C28" s="97"/>
      <c r="D28" s="97" t="s">
        <v>4</v>
      </c>
      <c r="E28" s="97" t="s">
        <v>144</v>
      </c>
      <c r="F28" s="97"/>
      <c r="G28" s="97" t="s">
        <v>134</v>
      </c>
      <c r="H28" s="97" t="s">
        <v>134</v>
      </c>
      <c r="I28" s="97" t="s">
        <v>134</v>
      </c>
      <c r="J28" s="97" t="s">
        <v>134</v>
      </c>
    </row>
    <row r="29" spans="2:10">
      <c r="B29" s="97"/>
      <c r="C29" s="97"/>
      <c r="D29" s="97" t="s">
        <v>5</v>
      </c>
      <c r="E29" s="97" t="s">
        <v>144</v>
      </c>
      <c r="F29" s="97"/>
      <c r="G29" s="97" t="s">
        <v>134</v>
      </c>
      <c r="H29" s="97" t="s">
        <v>134</v>
      </c>
      <c r="I29" s="97" t="s">
        <v>134</v>
      </c>
      <c r="J29" s="97" t="s">
        <v>134</v>
      </c>
    </row>
    <row r="30" spans="2:10" ht="25.5">
      <c r="B30" s="97"/>
      <c r="C30" s="97"/>
      <c r="D30" s="97" t="s">
        <v>40</v>
      </c>
      <c r="E30" s="97" t="s">
        <v>145</v>
      </c>
      <c r="F30" s="97" t="s">
        <v>146</v>
      </c>
      <c r="G30" s="97" t="s">
        <v>134</v>
      </c>
      <c r="H30" s="97" t="s">
        <v>134</v>
      </c>
      <c r="I30" s="97" t="s">
        <v>134</v>
      </c>
      <c r="J30" s="97" t="s">
        <v>134</v>
      </c>
    </row>
    <row r="31" spans="2:10">
      <c r="B31" s="97"/>
      <c r="C31" s="97"/>
      <c r="D31" s="97" t="s">
        <v>41</v>
      </c>
      <c r="E31" s="97" t="s">
        <v>144</v>
      </c>
      <c r="F31" s="97"/>
      <c r="G31" s="97" t="s">
        <v>134</v>
      </c>
      <c r="H31" s="97" t="s">
        <v>134</v>
      </c>
      <c r="I31" s="97" t="s">
        <v>134</v>
      </c>
      <c r="J31" s="97" t="s">
        <v>134</v>
      </c>
    </row>
    <row r="32" spans="2:10" ht="25.5">
      <c r="B32" s="97"/>
      <c r="C32" s="97"/>
      <c r="D32" s="97" t="s">
        <v>42</v>
      </c>
      <c r="E32" s="97" t="s">
        <v>144</v>
      </c>
      <c r="F32" s="97"/>
      <c r="G32" s="97" t="s">
        <v>134</v>
      </c>
      <c r="H32" s="97" t="s">
        <v>134</v>
      </c>
      <c r="I32" s="97" t="s">
        <v>134</v>
      </c>
      <c r="J32" s="97" t="s">
        <v>134</v>
      </c>
    </row>
    <row r="33" spans="2:10" ht="38.25">
      <c r="B33" s="97"/>
      <c r="C33" s="97" t="s">
        <v>147</v>
      </c>
      <c r="D33" s="97" t="s">
        <v>8</v>
      </c>
      <c r="E33" s="97" t="s">
        <v>148</v>
      </c>
      <c r="F33" s="97"/>
      <c r="G33" s="97" t="s">
        <v>149</v>
      </c>
      <c r="H33" s="97" t="s">
        <v>149</v>
      </c>
      <c r="I33" s="97" t="s">
        <v>150</v>
      </c>
      <c r="J33" s="97"/>
    </row>
    <row r="34" spans="2:10">
      <c r="B34" s="97"/>
      <c r="C34" s="97"/>
      <c r="D34" s="97" t="s">
        <v>9</v>
      </c>
      <c r="E34" s="97"/>
      <c r="F34" s="97"/>
      <c r="G34" s="97" t="s">
        <v>151</v>
      </c>
      <c r="H34" s="97" t="s">
        <v>151</v>
      </c>
      <c r="I34" s="97"/>
      <c r="J34" s="97"/>
    </row>
    <row r="35" spans="2:10">
      <c r="B35" s="97"/>
      <c r="C35" s="97"/>
      <c r="D35" s="97" t="s">
        <v>10</v>
      </c>
      <c r="E35" s="97"/>
      <c r="F35" s="97"/>
      <c r="G35" s="97" t="s">
        <v>151</v>
      </c>
      <c r="H35" s="97" t="s">
        <v>151</v>
      </c>
      <c r="I35" s="97"/>
      <c r="J35" s="97"/>
    </row>
    <row r="36" spans="2:10" ht="25.5">
      <c r="B36" s="97"/>
      <c r="C36" s="97"/>
      <c r="D36" s="97" t="s">
        <v>71</v>
      </c>
      <c r="E36" s="97" t="s">
        <v>152</v>
      </c>
      <c r="F36" s="97" t="s">
        <v>134</v>
      </c>
      <c r="G36" s="97"/>
      <c r="H36" s="97"/>
      <c r="I36" s="97"/>
      <c r="J36" s="97"/>
    </row>
    <row r="37" spans="2:10" ht="25.5">
      <c r="B37" s="97"/>
      <c r="C37" s="97"/>
      <c r="D37" s="97" t="s">
        <v>11</v>
      </c>
      <c r="E37" s="97" t="s">
        <v>153</v>
      </c>
      <c r="F37" s="97"/>
      <c r="G37" s="97" t="s">
        <v>154</v>
      </c>
      <c r="H37" s="97" t="s">
        <v>155</v>
      </c>
      <c r="I37" s="97" t="s">
        <v>134</v>
      </c>
      <c r="J37" s="97"/>
    </row>
    <row r="38" spans="2:10" ht="51">
      <c r="B38" s="97"/>
      <c r="C38" s="97"/>
      <c r="D38" s="97" t="s">
        <v>12</v>
      </c>
      <c r="E38" s="97" t="s">
        <v>156</v>
      </c>
      <c r="F38" s="97"/>
      <c r="G38" s="97" t="s">
        <v>157</v>
      </c>
      <c r="H38" s="97" t="s">
        <v>158</v>
      </c>
      <c r="I38" s="97" t="s">
        <v>134</v>
      </c>
      <c r="J38" s="97"/>
    </row>
    <row r="39" spans="2:10">
      <c r="B39" s="97"/>
      <c r="C39" s="97"/>
      <c r="D39" s="97" t="s">
        <v>13</v>
      </c>
      <c r="E39" s="97" t="s">
        <v>159</v>
      </c>
      <c r="F39" s="97" t="s">
        <v>134</v>
      </c>
      <c r="G39" s="97"/>
      <c r="H39" s="97" t="s">
        <v>134</v>
      </c>
      <c r="I39" s="97" t="s">
        <v>134</v>
      </c>
      <c r="J39" s="97" t="s">
        <v>134</v>
      </c>
    </row>
    <row r="40" spans="2:10" ht="25.5">
      <c r="B40" s="97"/>
      <c r="C40" s="97"/>
      <c r="D40" s="97" t="s">
        <v>72</v>
      </c>
      <c r="E40" s="97" t="s">
        <v>160</v>
      </c>
      <c r="F40" s="97" t="s">
        <v>134</v>
      </c>
      <c r="G40" s="97"/>
      <c r="H40" s="97" t="s">
        <v>134</v>
      </c>
      <c r="I40" s="97" t="s">
        <v>134</v>
      </c>
      <c r="J40" s="97" t="s">
        <v>134</v>
      </c>
    </row>
    <row r="41" spans="2:10" ht="25.5">
      <c r="B41" s="97"/>
      <c r="C41" s="97"/>
      <c r="D41" s="97" t="s">
        <v>73</v>
      </c>
      <c r="E41" s="97" t="s">
        <v>160</v>
      </c>
      <c r="F41" s="97" t="s">
        <v>134</v>
      </c>
      <c r="G41" s="97"/>
      <c r="H41" s="97" t="s">
        <v>134</v>
      </c>
      <c r="I41" s="97" t="s">
        <v>134</v>
      </c>
      <c r="J41" s="97" t="s">
        <v>134</v>
      </c>
    </row>
    <row r="42" spans="2:10">
      <c r="B42" s="97"/>
      <c r="C42" s="97"/>
      <c r="D42" s="97" t="s">
        <v>14</v>
      </c>
      <c r="E42" s="97" t="s">
        <v>159</v>
      </c>
      <c r="F42" s="97" t="s">
        <v>134</v>
      </c>
      <c r="G42" s="97"/>
      <c r="H42" s="97" t="s">
        <v>134</v>
      </c>
      <c r="I42" s="97" t="s">
        <v>134</v>
      </c>
      <c r="J42" s="97" t="s">
        <v>134</v>
      </c>
    </row>
    <row r="43" spans="2:10">
      <c r="B43" s="97"/>
      <c r="C43" s="97"/>
      <c r="D43" s="97" t="s">
        <v>15</v>
      </c>
      <c r="E43" s="97" t="s">
        <v>159</v>
      </c>
      <c r="F43" s="97" t="s">
        <v>134</v>
      </c>
      <c r="G43" s="97"/>
      <c r="H43" s="97" t="s">
        <v>134</v>
      </c>
      <c r="I43" s="97" t="s">
        <v>134</v>
      </c>
      <c r="J43" s="97" t="s">
        <v>134</v>
      </c>
    </row>
    <row r="44" spans="2:10" ht="25.5">
      <c r="B44" s="97"/>
      <c r="C44" s="97"/>
      <c r="D44" s="97" t="s">
        <v>43</v>
      </c>
      <c r="E44" s="97" t="s">
        <v>161</v>
      </c>
      <c r="F44" s="97"/>
      <c r="G44" s="97" t="s">
        <v>134</v>
      </c>
      <c r="H44" s="97" t="s">
        <v>134</v>
      </c>
      <c r="I44" s="97" t="s">
        <v>134</v>
      </c>
      <c r="J44" s="97" t="s">
        <v>134</v>
      </c>
    </row>
    <row r="45" spans="2:10">
      <c r="B45" s="97"/>
      <c r="C45" s="97"/>
      <c r="D45" s="97" t="s">
        <v>44</v>
      </c>
      <c r="E45" s="97" t="s">
        <v>162</v>
      </c>
      <c r="F45" s="97"/>
      <c r="G45" s="97" t="s">
        <v>134</v>
      </c>
      <c r="H45" s="97" t="s">
        <v>134</v>
      </c>
      <c r="I45" s="97" t="s">
        <v>134</v>
      </c>
      <c r="J45" s="97" t="s">
        <v>134</v>
      </c>
    </row>
    <row r="46" spans="2:10">
      <c r="B46" s="97"/>
      <c r="C46" s="97"/>
      <c r="D46" s="97" t="s">
        <v>16</v>
      </c>
      <c r="E46" s="97"/>
      <c r="F46" s="97"/>
      <c r="G46" s="97"/>
      <c r="H46" s="97"/>
      <c r="I46" s="97"/>
      <c r="J46" s="97"/>
    </row>
    <row r="47" spans="2:10" ht="51">
      <c r="B47" s="97" t="s">
        <v>36</v>
      </c>
      <c r="C47" s="97"/>
      <c r="D47" s="97"/>
      <c r="E47" s="97" t="s">
        <v>163</v>
      </c>
      <c r="F47" s="97"/>
      <c r="G47" s="97" t="s">
        <v>164</v>
      </c>
      <c r="H47" s="97" t="s">
        <v>165</v>
      </c>
      <c r="I47" s="97"/>
      <c r="J47" s="97"/>
    </row>
    <row r="48" spans="2:10">
      <c r="B48" s="97"/>
      <c r="C48" s="97"/>
      <c r="D48" s="97" t="s">
        <v>62</v>
      </c>
      <c r="E48" s="97" t="s">
        <v>133</v>
      </c>
      <c r="F48" s="97" t="s">
        <v>134</v>
      </c>
      <c r="G48" s="97"/>
      <c r="H48" s="97"/>
      <c r="I48" s="97"/>
      <c r="J48" s="97"/>
    </row>
    <row r="49" spans="2:10">
      <c r="B49" s="97"/>
      <c r="C49" s="97"/>
      <c r="D49" s="97" t="s">
        <v>1</v>
      </c>
      <c r="E49" s="97" t="s">
        <v>135</v>
      </c>
      <c r="F49" s="97"/>
      <c r="G49" s="97"/>
      <c r="H49" s="97"/>
      <c r="I49" s="97"/>
      <c r="J49" s="97"/>
    </row>
    <row r="50" spans="2:10">
      <c r="B50" s="97"/>
      <c r="C50" s="97"/>
      <c r="D50" s="97" t="s">
        <v>2</v>
      </c>
      <c r="E50" s="97" t="s">
        <v>136</v>
      </c>
      <c r="F50" s="97" t="s">
        <v>137</v>
      </c>
      <c r="G50" s="97"/>
      <c r="H50" s="97"/>
      <c r="I50" s="97"/>
      <c r="J50" s="97"/>
    </row>
    <row r="51" spans="2:10">
      <c r="B51" s="97"/>
      <c r="C51" s="97"/>
      <c r="D51" s="97" t="s">
        <v>3</v>
      </c>
      <c r="E51" s="97"/>
      <c r="F51" s="97"/>
      <c r="G51" s="97"/>
      <c r="H51" s="97"/>
      <c r="I51" s="97"/>
      <c r="J51" s="97"/>
    </row>
    <row r="52" spans="2:10" ht="76.5">
      <c r="B52" s="97"/>
      <c r="C52" s="97" t="s">
        <v>75</v>
      </c>
      <c r="D52" s="97" t="s">
        <v>36</v>
      </c>
      <c r="E52" s="97" t="s">
        <v>166</v>
      </c>
      <c r="F52" s="97"/>
      <c r="G52" s="97"/>
      <c r="H52" s="97"/>
      <c r="I52" s="97"/>
      <c r="J52" s="97"/>
    </row>
    <row r="53" spans="2:10" ht="63.75">
      <c r="B53" s="97"/>
      <c r="C53" s="97" t="s">
        <v>167</v>
      </c>
      <c r="D53" s="97" t="s">
        <v>81</v>
      </c>
      <c r="E53" s="97" t="s">
        <v>168</v>
      </c>
      <c r="F53" s="97"/>
      <c r="G53" s="97"/>
      <c r="H53" s="97"/>
      <c r="I53" s="97"/>
      <c r="J53" s="97"/>
    </row>
    <row r="54" spans="2:10" ht="38.25">
      <c r="B54" s="97"/>
      <c r="C54" s="97" t="s">
        <v>169</v>
      </c>
      <c r="D54" s="97" t="s">
        <v>37</v>
      </c>
      <c r="E54" s="97" t="s">
        <v>170</v>
      </c>
      <c r="F54" s="97"/>
      <c r="G54" s="97"/>
      <c r="H54" s="97"/>
      <c r="I54" s="97"/>
      <c r="J54" s="97"/>
    </row>
    <row r="55" spans="2:10" ht="63.75">
      <c r="B55" s="97"/>
      <c r="C55" s="97" t="s">
        <v>91</v>
      </c>
      <c r="D55" s="97" t="s">
        <v>171</v>
      </c>
      <c r="E55" s="97" t="s">
        <v>172</v>
      </c>
      <c r="F55" s="97"/>
      <c r="G55" s="97"/>
      <c r="H55" s="97"/>
      <c r="I55" s="97"/>
      <c r="J55" s="97"/>
    </row>
    <row r="56" spans="2:10" ht="25.5">
      <c r="B56" s="97"/>
      <c r="C56" s="97"/>
      <c r="D56" s="97" t="s">
        <v>37</v>
      </c>
      <c r="E56" s="97" t="s">
        <v>173</v>
      </c>
      <c r="F56" s="97"/>
      <c r="G56" s="97"/>
      <c r="H56" s="97"/>
      <c r="I56" s="97"/>
      <c r="J56" s="97"/>
    </row>
    <row r="57" spans="2:10" ht="25.5">
      <c r="B57" s="97" t="s">
        <v>174</v>
      </c>
      <c r="C57" s="97"/>
      <c r="D57" s="97"/>
      <c r="E57" s="97" t="s">
        <v>175</v>
      </c>
      <c r="F57" s="97"/>
      <c r="G57" s="97" t="s">
        <v>164</v>
      </c>
      <c r="H57" s="97" t="s">
        <v>164</v>
      </c>
      <c r="I57" s="97" t="s">
        <v>164</v>
      </c>
      <c r="J57" s="97"/>
    </row>
    <row r="58" spans="2:10">
      <c r="B58" s="97"/>
      <c r="C58" s="97"/>
      <c r="D58" s="97" t="s">
        <v>62</v>
      </c>
      <c r="E58" s="97" t="s">
        <v>133</v>
      </c>
      <c r="F58" s="97" t="s">
        <v>134</v>
      </c>
      <c r="G58" s="97"/>
      <c r="H58" s="97"/>
      <c r="I58" s="97"/>
      <c r="J58" s="97"/>
    </row>
    <row r="59" spans="2:10">
      <c r="B59" s="97"/>
      <c r="C59" s="97"/>
      <c r="D59" s="97" t="s">
        <v>1</v>
      </c>
      <c r="E59" s="97" t="s">
        <v>135</v>
      </c>
      <c r="F59" s="97"/>
      <c r="G59" s="97"/>
      <c r="H59" s="97"/>
      <c r="I59" s="97"/>
      <c r="J59" s="97"/>
    </row>
    <row r="60" spans="2:10">
      <c r="B60" s="97"/>
      <c r="C60" s="97"/>
      <c r="D60" s="97" t="s">
        <v>2</v>
      </c>
      <c r="E60" s="97" t="s">
        <v>136</v>
      </c>
      <c r="F60" s="97" t="s">
        <v>137</v>
      </c>
      <c r="G60" s="97"/>
      <c r="H60" s="97"/>
      <c r="I60" s="97"/>
      <c r="J60" s="97"/>
    </row>
    <row r="61" spans="2:10">
      <c r="B61" s="97"/>
      <c r="C61" s="97"/>
      <c r="D61" s="97" t="s">
        <v>3</v>
      </c>
      <c r="E61" s="97"/>
      <c r="F61" s="97"/>
      <c r="G61" s="97"/>
      <c r="H61" s="97"/>
      <c r="I61" s="97"/>
      <c r="J61" s="97"/>
    </row>
    <row r="62" spans="2:10" ht="38.25">
      <c r="B62" s="97"/>
      <c r="C62" s="97" t="s">
        <v>176</v>
      </c>
      <c r="D62" s="97" t="s">
        <v>177</v>
      </c>
      <c r="E62" s="97" t="s">
        <v>178</v>
      </c>
      <c r="F62" s="97"/>
      <c r="G62" s="97"/>
      <c r="H62" s="97"/>
      <c r="I62" s="97"/>
      <c r="J62" s="97"/>
    </row>
    <row r="63" spans="2:10">
      <c r="B63" s="97"/>
      <c r="C63" s="97"/>
      <c r="D63" s="97" t="s">
        <v>177</v>
      </c>
      <c r="E63" s="97"/>
      <c r="F63" s="97"/>
      <c r="G63" s="97"/>
      <c r="H63" s="97"/>
      <c r="I63" s="97"/>
      <c r="J63" s="97"/>
    </row>
    <row r="64" spans="2:10" ht="25.5">
      <c r="B64" s="97"/>
      <c r="C64" s="97"/>
      <c r="D64" s="97" t="s">
        <v>179</v>
      </c>
      <c r="E64" s="97" t="s">
        <v>180</v>
      </c>
      <c r="F64" s="97"/>
      <c r="G64" s="97"/>
      <c r="H64" s="97"/>
      <c r="I64" s="97"/>
      <c r="J64" s="97"/>
    </row>
    <row r="65" spans="2:10" ht="25.5">
      <c r="B65" s="97"/>
      <c r="C65" s="97" t="s">
        <v>167</v>
      </c>
      <c r="D65" s="97" t="s">
        <v>181</v>
      </c>
      <c r="E65" s="97" t="s">
        <v>182</v>
      </c>
      <c r="F65" s="97"/>
      <c r="G65" s="97"/>
      <c r="H65" s="97"/>
      <c r="I65" s="97"/>
      <c r="J65" s="97"/>
    </row>
    <row r="66" spans="2:10" ht="25.5">
      <c r="B66" s="97"/>
      <c r="C66" s="97"/>
      <c r="D66" s="97" t="s">
        <v>79</v>
      </c>
      <c r="E66" s="97" t="s">
        <v>183</v>
      </c>
      <c r="F66" s="97"/>
      <c r="G66" s="97"/>
      <c r="H66" s="97"/>
      <c r="I66" s="97"/>
      <c r="J66" s="97"/>
    </row>
    <row r="67" spans="2:10" ht="76.5">
      <c r="B67" s="97" t="s">
        <v>51</v>
      </c>
      <c r="C67" s="97"/>
      <c r="D67" s="97"/>
      <c r="E67" s="97" t="s">
        <v>184</v>
      </c>
      <c r="F67" s="97"/>
      <c r="G67" s="97" t="s">
        <v>185</v>
      </c>
      <c r="H67" s="97" t="s">
        <v>186</v>
      </c>
      <c r="I67" s="97" t="s">
        <v>187</v>
      </c>
      <c r="J67" s="97"/>
    </row>
    <row r="68" spans="2:10">
      <c r="B68" s="97"/>
      <c r="C68" s="97"/>
      <c r="D68" s="97" t="s">
        <v>62</v>
      </c>
      <c r="E68" s="97" t="s">
        <v>133</v>
      </c>
      <c r="F68" s="97" t="s">
        <v>134</v>
      </c>
      <c r="G68" s="97"/>
      <c r="H68" s="97"/>
      <c r="I68" s="97"/>
      <c r="J68" s="97"/>
    </row>
    <row r="69" spans="2:10">
      <c r="B69" s="97"/>
      <c r="C69" s="97"/>
      <c r="D69" s="97" t="s">
        <v>1</v>
      </c>
      <c r="E69" s="97" t="s">
        <v>135</v>
      </c>
      <c r="F69" s="97"/>
      <c r="G69" s="97"/>
      <c r="H69" s="97"/>
      <c r="I69" s="97"/>
      <c r="J69" s="97"/>
    </row>
    <row r="70" spans="2:10">
      <c r="B70" s="97"/>
      <c r="C70" s="97"/>
      <c r="D70" s="97" t="s">
        <v>2</v>
      </c>
      <c r="E70" s="97" t="s">
        <v>136</v>
      </c>
      <c r="F70" s="97" t="s">
        <v>137</v>
      </c>
      <c r="G70" s="97"/>
      <c r="H70" s="97"/>
      <c r="I70" s="97"/>
      <c r="J70" s="97"/>
    </row>
    <row r="71" spans="2:10">
      <c r="B71" s="97"/>
      <c r="C71" s="97"/>
      <c r="D71" s="97" t="s">
        <v>3</v>
      </c>
      <c r="E71" s="97"/>
      <c r="F71" s="97"/>
      <c r="G71" s="97"/>
      <c r="H71" s="97"/>
      <c r="I71" s="97"/>
      <c r="J71" s="97"/>
    </row>
    <row r="72" spans="2:10">
      <c r="B72" s="97"/>
      <c r="C72" s="97"/>
      <c r="D72" s="97" t="s">
        <v>63</v>
      </c>
      <c r="E72" s="97"/>
      <c r="F72" s="97"/>
      <c r="G72" s="97"/>
      <c r="H72" s="97"/>
      <c r="I72" s="97"/>
      <c r="J72" s="97"/>
    </row>
    <row r="73" spans="2:10" ht="38.25">
      <c r="B73" s="97"/>
      <c r="C73" s="97"/>
      <c r="D73" s="97" t="s">
        <v>24</v>
      </c>
      <c r="E73" s="97" t="s">
        <v>188</v>
      </c>
      <c r="F73" s="97"/>
      <c r="G73" s="97"/>
      <c r="H73" s="97"/>
      <c r="I73" s="97"/>
      <c r="J73" s="97"/>
    </row>
    <row r="74" spans="2:10" ht="51">
      <c r="B74" s="97"/>
      <c r="C74" s="97"/>
      <c r="D74" s="97" t="s">
        <v>64</v>
      </c>
      <c r="E74" s="97" t="s">
        <v>189</v>
      </c>
      <c r="F74" s="97"/>
      <c r="G74" s="97"/>
      <c r="H74" s="97"/>
      <c r="I74" s="97"/>
      <c r="J74" s="97"/>
    </row>
    <row r="75" spans="2:10">
      <c r="B75" s="97"/>
      <c r="C75" s="97"/>
      <c r="D75" s="97" t="s">
        <v>25</v>
      </c>
      <c r="E75" s="97"/>
      <c r="F75" s="97"/>
      <c r="G75" s="97"/>
      <c r="H75" s="97"/>
      <c r="I75" s="97"/>
      <c r="J75" s="97"/>
    </row>
    <row r="76" spans="2:10" ht="51">
      <c r="B76" s="97" t="s">
        <v>6</v>
      </c>
      <c r="C76" s="97"/>
      <c r="D76" s="97"/>
      <c r="E76" s="97" t="s">
        <v>190</v>
      </c>
      <c r="F76" s="97"/>
      <c r="G76" s="97" t="s">
        <v>164</v>
      </c>
      <c r="H76" s="97" t="s">
        <v>164</v>
      </c>
      <c r="I76" s="97" t="s">
        <v>164</v>
      </c>
      <c r="J76" s="97"/>
    </row>
    <row r="77" spans="2:10">
      <c r="B77" s="97"/>
      <c r="C77" s="97"/>
      <c r="D77" s="97" t="s">
        <v>62</v>
      </c>
      <c r="E77" s="97" t="s">
        <v>133</v>
      </c>
      <c r="F77" s="97" t="s">
        <v>134</v>
      </c>
      <c r="G77" s="97"/>
      <c r="H77" s="97"/>
      <c r="I77" s="97"/>
      <c r="J77" s="97"/>
    </row>
    <row r="78" spans="2:10">
      <c r="B78" s="97"/>
      <c r="C78" s="97"/>
      <c r="D78" s="97" t="s">
        <v>1</v>
      </c>
      <c r="E78" s="97" t="s">
        <v>135</v>
      </c>
      <c r="F78" s="97"/>
      <c r="G78" s="97"/>
      <c r="H78" s="97"/>
      <c r="I78" s="97"/>
      <c r="J78" s="97"/>
    </row>
    <row r="79" spans="2:10">
      <c r="B79" s="97"/>
      <c r="C79" s="97"/>
      <c r="D79" s="97" t="s">
        <v>2</v>
      </c>
      <c r="E79" s="97" t="s">
        <v>136</v>
      </c>
      <c r="F79" s="97" t="s">
        <v>137</v>
      </c>
      <c r="G79" s="97"/>
      <c r="H79" s="97"/>
      <c r="I79" s="97"/>
      <c r="J79" s="97"/>
    </row>
    <row r="80" spans="2:10">
      <c r="B80" s="97"/>
      <c r="C80" s="97"/>
      <c r="D80" s="97" t="s">
        <v>3</v>
      </c>
      <c r="E80" s="97"/>
      <c r="F80" s="97"/>
      <c r="G80" s="97"/>
      <c r="H80" s="97"/>
      <c r="I80" s="97"/>
      <c r="J80" s="97"/>
    </row>
    <row r="81" spans="2:10" ht="25.5">
      <c r="B81" s="97"/>
      <c r="C81" s="97" t="s">
        <v>191</v>
      </c>
      <c r="D81" s="97" t="s">
        <v>37</v>
      </c>
      <c r="E81" s="97" t="s">
        <v>192</v>
      </c>
      <c r="F81" s="97"/>
      <c r="G81" s="97"/>
      <c r="H81" s="97"/>
      <c r="I81" s="97"/>
      <c r="J81" s="97"/>
    </row>
    <row r="82" spans="2:10" ht="25.5">
      <c r="B82" s="97"/>
      <c r="C82" s="97"/>
      <c r="D82" s="97" t="s">
        <v>79</v>
      </c>
      <c r="E82" s="97" t="s">
        <v>193</v>
      </c>
      <c r="F82" s="97"/>
      <c r="G82" s="97"/>
      <c r="H82" s="97"/>
      <c r="I82" s="97"/>
      <c r="J82" s="97"/>
    </row>
    <row r="83" spans="2:10">
      <c r="B83" s="97"/>
      <c r="C83" s="97"/>
      <c r="D83" s="97" t="s">
        <v>24</v>
      </c>
      <c r="E83" s="97"/>
      <c r="F83" s="97"/>
      <c r="G83" s="97"/>
      <c r="H83" s="97"/>
      <c r="I83" s="97"/>
      <c r="J83" s="97"/>
    </row>
    <row r="84" spans="2:10" ht="63.75">
      <c r="B84" s="97"/>
      <c r="C84" s="97"/>
      <c r="D84" s="97" t="s">
        <v>6</v>
      </c>
      <c r="E84" s="97" t="s">
        <v>194</v>
      </c>
      <c r="F84" s="97"/>
      <c r="G84" s="97"/>
      <c r="H84" s="97"/>
      <c r="I84" s="97"/>
      <c r="J84" s="97"/>
    </row>
    <row r="85" spans="2:10">
      <c r="B85" s="97"/>
      <c r="C85" s="97" t="s">
        <v>195</v>
      </c>
      <c r="D85" s="97" t="s">
        <v>80</v>
      </c>
      <c r="E85" s="97" t="s">
        <v>196</v>
      </c>
      <c r="F85" s="97"/>
      <c r="G85" s="97"/>
      <c r="H85" s="97"/>
      <c r="I85" s="97"/>
      <c r="J85" s="97"/>
    </row>
    <row r="86" spans="2:10" ht="63.75">
      <c r="B86" s="97"/>
      <c r="C86" s="97"/>
      <c r="D86" s="97" t="s">
        <v>11</v>
      </c>
      <c r="E86" s="97" t="s">
        <v>197</v>
      </c>
      <c r="F86" s="97"/>
      <c r="G86" s="97"/>
      <c r="H86" s="97"/>
      <c r="I86" s="97"/>
      <c r="J86" s="97"/>
    </row>
    <row r="87" spans="2:10">
      <c r="B87" s="97"/>
      <c r="C87" s="97"/>
      <c r="D87" s="97" t="s">
        <v>12</v>
      </c>
      <c r="E87" s="97" t="s">
        <v>196</v>
      </c>
      <c r="F87" s="97"/>
      <c r="G87" s="97"/>
      <c r="H87" s="97"/>
      <c r="I87" s="97"/>
      <c r="J87" s="97"/>
    </row>
    <row r="88" spans="2:10">
      <c r="B88" s="97"/>
      <c r="C88" s="97"/>
      <c r="D88" s="97" t="s">
        <v>39</v>
      </c>
      <c r="E88" s="97" t="s">
        <v>144</v>
      </c>
      <c r="F88" s="97" t="s">
        <v>198</v>
      </c>
      <c r="G88" s="97"/>
      <c r="H88" s="97"/>
      <c r="I88" s="97"/>
      <c r="J88" s="97"/>
    </row>
    <row r="89" spans="2:10">
      <c r="B89" s="97"/>
      <c r="C89" s="97"/>
      <c r="D89" s="97" t="s">
        <v>16</v>
      </c>
      <c r="E89" s="97"/>
      <c r="F89" s="97"/>
      <c r="G89" s="97"/>
      <c r="H89" s="97"/>
      <c r="I89" s="97"/>
      <c r="J89" s="97"/>
    </row>
    <row r="90" spans="2:10" ht="63.75">
      <c r="B90" s="97" t="s">
        <v>52</v>
      </c>
      <c r="C90" s="97"/>
      <c r="D90" s="97"/>
      <c r="E90" s="97" t="s">
        <v>199</v>
      </c>
      <c r="F90" s="97" t="s">
        <v>200</v>
      </c>
      <c r="G90" s="97"/>
      <c r="H90" s="97" t="s">
        <v>164</v>
      </c>
      <c r="I90" s="97" t="s">
        <v>164</v>
      </c>
      <c r="J90" s="97"/>
    </row>
    <row r="91" spans="2:10">
      <c r="B91" s="97"/>
      <c r="C91" s="97"/>
      <c r="D91" s="97" t="s">
        <v>62</v>
      </c>
      <c r="E91" s="97" t="s">
        <v>133</v>
      </c>
      <c r="F91" s="97"/>
      <c r="G91" s="97"/>
      <c r="H91" s="97"/>
      <c r="I91" s="97"/>
      <c r="J91" s="97"/>
    </row>
    <row r="92" spans="2:10">
      <c r="B92" s="97"/>
      <c r="C92" s="97"/>
      <c r="D92" s="97" t="s">
        <v>1</v>
      </c>
      <c r="E92" s="97" t="s">
        <v>135</v>
      </c>
      <c r="F92" s="97"/>
      <c r="G92" s="97"/>
      <c r="H92" s="97"/>
      <c r="I92" s="97"/>
      <c r="J92" s="97"/>
    </row>
    <row r="93" spans="2:10">
      <c r="B93" s="97"/>
      <c r="C93" s="97"/>
      <c r="D93" s="97" t="s">
        <v>2</v>
      </c>
      <c r="E93" s="97" t="s">
        <v>136</v>
      </c>
      <c r="F93" s="97"/>
      <c r="G93" s="97"/>
      <c r="H93" s="97"/>
      <c r="I93" s="97"/>
      <c r="J93" s="97"/>
    </row>
    <row r="94" spans="2:10">
      <c r="B94" s="97"/>
      <c r="C94" s="97"/>
      <c r="D94" s="97" t="s">
        <v>3</v>
      </c>
      <c r="E94" s="97"/>
      <c r="F94" s="97"/>
      <c r="G94" s="97"/>
      <c r="H94" s="97"/>
      <c r="I94" s="97"/>
      <c r="J94" s="97"/>
    </row>
    <row r="95" spans="2:10">
      <c r="B95" s="97"/>
      <c r="C95" s="97"/>
      <c r="D95" s="97" t="s">
        <v>13</v>
      </c>
      <c r="E95" s="97" t="s">
        <v>159</v>
      </c>
      <c r="F95" s="97"/>
      <c r="G95" s="97"/>
      <c r="H95" s="97"/>
      <c r="I95" s="97"/>
      <c r="J95" s="97"/>
    </row>
    <row r="96" spans="2:10" ht="25.5">
      <c r="B96" s="97"/>
      <c r="C96" s="97"/>
      <c r="D96" s="97" t="s">
        <v>72</v>
      </c>
      <c r="E96" s="97" t="s">
        <v>160</v>
      </c>
      <c r="F96" s="97"/>
      <c r="G96" s="97"/>
      <c r="H96" s="97"/>
      <c r="I96" s="97"/>
      <c r="J96" s="97"/>
    </row>
    <row r="97" spans="2:10" ht="25.5">
      <c r="B97" s="97"/>
      <c r="C97" s="97"/>
      <c r="D97" s="97" t="s">
        <v>73</v>
      </c>
      <c r="E97" s="97" t="s">
        <v>160</v>
      </c>
      <c r="F97" s="97"/>
      <c r="G97" s="97"/>
      <c r="H97" s="97"/>
      <c r="I97" s="97"/>
      <c r="J97" s="97"/>
    </row>
    <row r="98" spans="2:10">
      <c r="B98" s="97"/>
      <c r="C98" s="97"/>
      <c r="D98" s="97" t="s">
        <v>14</v>
      </c>
      <c r="E98" s="97" t="s">
        <v>159</v>
      </c>
      <c r="F98" s="97"/>
      <c r="G98" s="97"/>
      <c r="H98" s="97"/>
      <c r="I98" s="97"/>
      <c r="J98" s="97"/>
    </row>
    <row r="99" spans="2:10">
      <c r="B99" s="97"/>
      <c r="C99" s="97"/>
      <c r="D99" s="97" t="s">
        <v>15</v>
      </c>
      <c r="E99" s="97" t="s">
        <v>159</v>
      </c>
      <c r="F99" s="97"/>
      <c r="G99" s="97"/>
      <c r="H99" s="97"/>
      <c r="I99" s="97"/>
      <c r="J99" s="97"/>
    </row>
    <row r="100" spans="2:10" ht="63.75">
      <c r="B100" s="97"/>
      <c r="C100" s="97" t="s">
        <v>26</v>
      </c>
      <c r="D100" s="97" t="s">
        <v>27</v>
      </c>
      <c r="E100" s="97" t="s">
        <v>201</v>
      </c>
      <c r="F100" s="97"/>
      <c r="G100" s="97"/>
      <c r="H100" s="97"/>
      <c r="I100" s="97"/>
      <c r="J100" s="97"/>
    </row>
    <row r="101" spans="2:10">
      <c r="B101" s="97"/>
      <c r="C101" s="97"/>
      <c r="D101" s="97" t="s">
        <v>28</v>
      </c>
      <c r="E101" s="97" t="s">
        <v>202</v>
      </c>
      <c r="F101" s="97"/>
      <c r="G101" s="97"/>
      <c r="H101" s="97"/>
      <c r="I101" s="97"/>
      <c r="J101" s="97"/>
    </row>
    <row r="102" spans="2:10" ht="51">
      <c r="B102" s="97"/>
      <c r="C102" s="97"/>
      <c r="D102" s="97" t="s">
        <v>29</v>
      </c>
      <c r="E102" s="97" t="s">
        <v>203</v>
      </c>
      <c r="F102" s="97"/>
      <c r="G102" s="97"/>
      <c r="H102" s="97"/>
      <c r="I102" s="97"/>
      <c r="J102" s="97"/>
    </row>
    <row r="103" spans="2:10">
      <c r="B103" s="97"/>
      <c r="C103" s="97"/>
      <c r="D103" s="97" t="s">
        <v>30</v>
      </c>
      <c r="E103" s="97"/>
      <c r="F103" s="97"/>
      <c r="G103" s="97"/>
      <c r="H103" s="97"/>
      <c r="I103" s="97"/>
      <c r="J103" s="97"/>
    </row>
    <row r="104" spans="2:10">
      <c r="B104" s="97"/>
      <c r="C104" s="97"/>
      <c r="D104" s="97" t="s">
        <v>31</v>
      </c>
      <c r="E104" s="97"/>
      <c r="F104" s="97"/>
      <c r="G104" s="97"/>
      <c r="H104" s="97"/>
      <c r="I104" s="97"/>
      <c r="J104" s="97"/>
    </row>
    <row r="105" spans="2:10" ht="38.25">
      <c r="B105" s="97"/>
      <c r="C105" s="97" t="s">
        <v>32</v>
      </c>
      <c r="D105" s="97" t="s">
        <v>33</v>
      </c>
      <c r="E105" s="97" t="s">
        <v>204</v>
      </c>
      <c r="F105" s="97"/>
      <c r="G105" s="97"/>
      <c r="H105" s="97"/>
      <c r="I105" s="97"/>
      <c r="J105" s="97"/>
    </row>
    <row r="106" spans="2:10" ht="25.5">
      <c r="B106" s="97"/>
      <c r="C106" s="97"/>
      <c r="D106" s="97" t="s">
        <v>34</v>
      </c>
      <c r="E106" s="97"/>
      <c r="F106" s="97"/>
      <c r="G106" s="97"/>
      <c r="H106" s="97"/>
      <c r="I106" s="97"/>
      <c r="J106" s="97"/>
    </row>
    <row r="107" spans="2:10" ht="25.5">
      <c r="B107" s="97"/>
      <c r="C107" s="97"/>
      <c r="D107" s="97" t="s">
        <v>77</v>
      </c>
      <c r="E107" s="97"/>
      <c r="F107" s="97"/>
      <c r="G107" s="97"/>
      <c r="H107" s="97"/>
      <c r="I107" s="97"/>
      <c r="J107" s="97"/>
    </row>
    <row r="108" spans="2:10" ht="25.5">
      <c r="B108" s="97"/>
      <c r="C108" s="97"/>
      <c r="D108" s="97" t="s">
        <v>78</v>
      </c>
      <c r="E108" s="97"/>
      <c r="F108" s="97"/>
      <c r="G108" s="97"/>
      <c r="H108" s="97"/>
      <c r="I108" s="97"/>
      <c r="J108" s="97"/>
    </row>
    <row r="109" spans="2:10">
      <c r="B109" s="97"/>
      <c r="C109" s="97"/>
      <c r="D109" s="97" t="s">
        <v>35</v>
      </c>
      <c r="E109" s="97"/>
      <c r="F109" s="97"/>
      <c r="G109" s="97"/>
      <c r="H109" s="97"/>
      <c r="I109" s="97"/>
      <c r="J109" s="97"/>
    </row>
  </sheetData>
  <mergeCells count="9">
    <mergeCell ref="C12:F12"/>
    <mergeCell ref="C9:F9"/>
    <mergeCell ref="C10:F10"/>
    <mergeCell ref="C11:F11"/>
    <mergeCell ref="A1:F1"/>
    <mergeCell ref="C5:F5"/>
    <mergeCell ref="C6:F6"/>
    <mergeCell ref="C7:F7"/>
    <mergeCell ref="C8:F8"/>
  </mergeCells>
  <dataValidations count="1">
    <dataValidation type="list" allowBlank="1" showInputMessage="1" showErrorMessage="1" sqref="N3">
      <formula1>"Active, Drop -out, Deferred, Passed, Failed"</formula1>
    </dataValidation>
  </dataValidations>
  <hyperlinks>
    <hyperlink ref="B5" location="'Trainee general info'!A1" display="Trainee general info"/>
    <hyperlink ref="B6" location="'Attendance status'!A1" display="Attendance status"/>
    <hyperlink ref="B7" location="'Topic grades'!A1" display="Topic grades"/>
    <hyperlink ref="B8" location="'Reward &amp; penalty'!A1" display="Reward &amp; penalty"/>
    <hyperlink ref="B9" location="GPA!A1" display="GPA"/>
    <hyperlink ref="B10" location="'Finance obligation'!A1" display="Finance obligation"/>
    <hyperlink ref="B11" location="Parameters!A1" display="Parameters"/>
    <hyperlink ref="B12" location="Reference!A1" display="Reference"/>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22"/>
  <sheetViews>
    <sheetView workbookViewId="0">
      <selection activeCell="D26" sqref="D26"/>
    </sheetView>
  </sheetViews>
  <sheetFormatPr defaultColWidth="9.140625" defaultRowHeight="12.75"/>
  <cols>
    <col min="1" max="1" width="11.85546875" style="72" customWidth="1"/>
    <col min="2" max="2" width="27.28515625" style="71" customWidth="1"/>
    <col min="3" max="3" width="13.28515625" style="72" customWidth="1"/>
    <col min="4" max="4" width="60" style="72" customWidth="1"/>
    <col min="5" max="5" width="9.140625" style="72" customWidth="1"/>
    <col min="6" max="16384" width="9.140625" style="72"/>
  </cols>
  <sheetData>
    <row r="1" spans="1:5" ht="24.75" customHeight="1">
      <c r="A1" s="70" t="s">
        <v>121</v>
      </c>
      <c r="C1" s="70"/>
      <c r="E1" s="73"/>
    </row>
    <row r="2" spans="1:5">
      <c r="B2" s="72"/>
      <c r="E2" s="73"/>
    </row>
    <row r="3" spans="1:5">
      <c r="B3" s="72"/>
      <c r="E3" s="73"/>
    </row>
    <row r="4" spans="1:5" ht="13.5" thickBot="1"/>
    <row r="5" spans="1:5" s="73" customFormat="1" ht="13.5" thickTop="1">
      <c r="A5" s="74" t="s">
        <v>63</v>
      </c>
      <c r="B5" s="75" t="s">
        <v>122</v>
      </c>
      <c r="C5" s="75" t="s">
        <v>123</v>
      </c>
      <c r="D5" s="76" t="s">
        <v>124</v>
      </c>
    </row>
    <row r="6" spans="1:5" s="81" customFormat="1" ht="15.75" customHeight="1">
      <c r="A6" s="77"/>
      <c r="B6" s="78"/>
      <c r="C6" s="79"/>
      <c r="D6" s="80"/>
    </row>
    <row r="7" spans="1:5" s="81" customFormat="1" ht="15.75" customHeight="1">
      <c r="A7" s="77"/>
      <c r="B7" s="78"/>
      <c r="C7" s="79"/>
      <c r="D7" s="80"/>
    </row>
    <row r="8" spans="1:5" s="81" customFormat="1" ht="15.75" customHeight="1">
      <c r="A8" s="77"/>
      <c r="B8" s="78"/>
      <c r="C8" s="79"/>
      <c r="D8" s="80"/>
    </row>
    <row r="9" spans="1:5" s="81" customFormat="1" ht="15.75" customHeight="1">
      <c r="A9" s="77"/>
      <c r="B9" s="78"/>
      <c r="C9" s="79"/>
      <c r="D9" s="80"/>
    </row>
    <row r="10" spans="1:5" s="81" customFormat="1" ht="15.75" customHeight="1">
      <c r="A10" s="82"/>
      <c r="B10" s="83"/>
      <c r="C10" s="84"/>
      <c r="D10" s="85"/>
    </row>
    <row r="11" spans="1:5" s="81" customFormat="1" ht="15.75" customHeight="1">
      <c r="A11" s="82"/>
      <c r="B11" s="83"/>
      <c r="C11" s="84"/>
      <c r="D11" s="85"/>
    </row>
    <row r="12" spans="1:5" s="81" customFormat="1" ht="15.75" customHeight="1">
      <c r="A12" s="82"/>
      <c r="B12" s="83"/>
      <c r="C12" s="84"/>
      <c r="D12" s="85"/>
    </row>
    <row r="13" spans="1:5" s="81" customFormat="1" ht="15.75" customHeight="1">
      <c r="A13" s="82"/>
      <c r="B13" s="83"/>
      <c r="C13" s="84"/>
      <c r="D13" s="85"/>
    </row>
    <row r="14" spans="1:5" s="81" customFormat="1" ht="15.75" customHeight="1">
      <c r="A14" s="82"/>
      <c r="B14" s="83"/>
      <c r="C14" s="84"/>
      <c r="D14" s="85"/>
    </row>
    <row r="15" spans="1:5" s="81" customFormat="1" ht="15.75" customHeight="1">
      <c r="A15" s="82"/>
      <c r="B15" s="83"/>
      <c r="C15" s="84"/>
      <c r="D15" s="85"/>
    </row>
    <row r="16" spans="1:5" s="81" customFormat="1" ht="15.75" customHeight="1">
      <c r="A16" s="82"/>
      <c r="B16" s="83"/>
      <c r="C16" s="84"/>
      <c r="D16" s="85"/>
    </row>
    <row r="17" spans="1:4" s="81" customFormat="1" ht="15.75" customHeight="1">
      <c r="A17" s="82"/>
      <c r="B17" s="83"/>
      <c r="C17" s="84"/>
      <c r="D17" s="85"/>
    </row>
    <row r="18" spans="1:4" s="81" customFormat="1" ht="15.75" customHeight="1">
      <c r="A18" s="82"/>
      <c r="B18" s="83"/>
      <c r="C18" s="84"/>
      <c r="D18" s="85"/>
    </row>
    <row r="19" spans="1:4" s="90" customFormat="1" ht="13.5" thickBot="1">
      <c r="A19" s="86"/>
      <c r="B19" s="87"/>
      <c r="C19" s="88"/>
      <c r="D19" s="89"/>
    </row>
    <row r="20" spans="1:4" ht="13.5" thickTop="1">
      <c r="D20" s="91"/>
    </row>
    <row r="22" spans="1:4">
      <c r="A22" s="92"/>
    </row>
  </sheetData>
  <conditionalFormatting sqref="A6:A18">
    <cfRule type="expression" dxfId="1" priority="1" stopIfTrue="1">
      <formula>WEEKDAY(A6)=7</formula>
    </cfRule>
    <cfRule type="expression" dxfId="0" priority="2" stopIfTrue="1">
      <formula>WEEKDAY(A6)=1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25"/>
  <sheetViews>
    <sheetView view="pageBreakPreview" topLeftCell="A5" zoomScaleSheetLayoutView="100" workbookViewId="0">
      <selection activeCell="D4" sqref="D4:D22"/>
    </sheetView>
  </sheetViews>
  <sheetFormatPr defaultColWidth="9.140625" defaultRowHeight="12.75"/>
  <cols>
    <col min="1" max="1" width="11.85546875" style="198" customWidth="1"/>
    <col min="2" max="2" width="15.140625" style="198" customWidth="1"/>
    <col min="3" max="3" width="12.28515625" style="198" customWidth="1"/>
    <col min="4" max="4" width="27.42578125" style="198" customWidth="1"/>
    <col min="5" max="6" width="16.140625" style="198" customWidth="1"/>
    <col min="7" max="7" width="26" style="198" customWidth="1"/>
    <col min="8" max="8" width="19.5703125" style="198" customWidth="1"/>
    <col min="9" max="9" width="32.28515625" style="198" bestFit="1" customWidth="1"/>
    <col min="10" max="10" width="14" style="198" customWidth="1"/>
    <col min="11" max="11" width="39.42578125" style="198" bestFit="1" customWidth="1"/>
    <col min="12" max="12" width="17" style="198" bestFit="1" customWidth="1"/>
    <col min="13" max="13" width="15.140625" style="198" bestFit="1" customWidth="1"/>
    <col min="14" max="14" width="13.7109375" style="198" customWidth="1"/>
    <col min="15" max="15" width="14.5703125" style="198" customWidth="1"/>
    <col min="16" max="16" width="16.28515625" style="198" customWidth="1"/>
    <col min="17" max="17" width="11.85546875" style="198" customWidth="1"/>
    <col min="18" max="18" width="12.28515625" style="198" bestFit="1" customWidth="1"/>
    <col min="19" max="19" width="12.42578125" style="198" customWidth="1"/>
    <col min="20" max="22" width="12.28515625" style="198" customWidth="1"/>
    <col min="23" max="23" width="12.85546875" style="198" customWidth="1"/>
    <col min="24" max="24" width="11.5703125" style="198" bestFit="1" customWidth="1"/>
    <col min="25" max="26" width="15.7109375" style="198" bestFit="1" customWidth="1"/>
    <col min="27" max="27" width="27.85546875" style="198" customWidth="1"/>
    <col min="28" max="16384" width="9.140625" style="198"/>
  </cols>
  <sheetData>
    <row r="1" spans="1:27" s="190" customFormat="1" ht="15.75">
      <c r="A1" s="189" t="s">
        <v>76</v>
      </c>
      <c r="C1" s="191"/>
      <c r="D1" s="191"/>
    </row>
    <row r="2" spans="1:27" ht="30" customHeight="1">
      <c r="A2" s="192" t="s">
        <v>7</v>
      </c>
      <c r="B2" s="193"/>
      <c r="C2" s="193"/>
      <c r="D2" s="193"/>
      <c r="E2" s="193"/>
      <c r="F2" s="193"/>
      <c r="G2" s="192" t="s">
        <v>65</v>
      </c>
      <c r="H2" s="194"/>
      <c r="I2" s="195"/>
      <c r="J2" s="196"/>
      <c r="K2" s="196"/>
      <c r="L2" s="196"/>
      <c r="M2" s="197"/>
      <c r="N2" s="192" t="s">
        <v>66</v>
      </c>
      <c r="O2" s="193"/>
      <c r="P2" s="193"/>
      <c r="Q2" s="193"/>
      <c r="R2" s="193"/>
      <c r="S2" s="193"/>
      <c r="T2" s="193"/>
      <c r="U2" s="193"/>
      <c r="V2" s="193"/>
      <c r="W2" s="193"/>
      <c r="X2" s="193"/>
      <c r="Y2" s="193"/>
      <c r="Z2" s="193"/>
      <c r="AA2" s="194"/>
    </row>
    <row r="3" spans="1:27" s="200" customFormat="1" ht="45">
      <c r="A3" s="199" t="s">
        <v>0</v>
      </c>
      <c r="B3" s="199" t="s">
        <v>1</v>
      </c>
      <c r="C3" s="199" t="s">
        <v>2</v>
      </c>
      <c r="D3" s="199" t="s">
        <v>3</v>
      </c>
      <c r="E3" s="199" t="s">
        <v>67</v>
      </c>
      <c r="F3" s="199" t="s">
        <v>68</v>
      </c>
      <c r="G3" s="199" t="s">
        <v>69</v>
      </c>
      <c r="H3" s="199" t="s">
        <v>70</v>
      </c>
      <c r="I3" s="199" t="s">
        <v>4</v>
      </c>
      <c r="J3" s="199" t="s">
        <v>5</v>
      </c>
      <c r="K3" s="199" t="s">
        <v>40</v>
      </c>
      <c r="L3" s="199" t="s">
        <v>41</v>
      </c>
      <c r="M3" s="199" t="s">
        <v>42</v>
      </c>
      <c r="N3" s="199" t="s">
        <v>8</v>
      </c>
      <c r="O3" s="199" t="s">
        <v>9</v>
      </c>
      <c r="P3" s="199" t="s">
        <v>10</v>
      </c>
      <c r="Q3" s="199" t="s">
        <v>71</v>
      </c>
      <c r="R3" s="199" t="s">
        <v>11</v>
      </c>
      <c r="S3" s="199" t="s">
        <v>12</v>
      </c>
      <c r="T3" s="199" t="s">
        <v>13</v>
      </c>
      <c r="U3" s="199" t="s">
        <v>72</v>
      </c>
      <c r="V3" s="199" t="s">
        <v>73</v>
      </c>
      <c r="W3" s="199" t="s">
        <v>14</v>
      </c>
      <c r="X3" s="199" t="s">
        <v>15</v>
      </c>
      <c r="Y3" s="199" t="s">
        <v>43</v>
      </c>
      <c r="Z3" s="199" t="s">
        <v>44</v>
      </c>
      <c r="AA3" s="199" t="s">
        <v>16</v>
      </c>
    </row>
    <row r="4" spans="1:27" s="214" customFormat="1" ht="38.25">
      <c r="A4" s="201" t="s">
        <v>555</v>
      </c>
      <c r="B4" s="202"/>
      <c r="C4" s="183" t="s">
        <v>573</v>
      </c>
      <c r="D4" s="184" t="s">
        <v>574</v>
      </c>
      <c r="E4" s="203" t="s">
        <v>533</v>
      </c>
      <c r="F4" s="203" t="s">
        <v>611</v>
      </c>
      <c r="G4" s="204" t="s">
        <v>612</v>
      </c>
      <c r="H4" s="205" t="s">
        <v>613</v>
      </c>
      <c r="I4" s="206" t="s">
        <v>614</v>
      </c>
      <c r="J4" s="207" t="s">
        <v>615</v>
      </c>
      <c r="K4" s="208" t="s">
        <v>616</v>
      </c>
      <c r="L4" s="209">
        <v>42614</v>
      </c>
      <c r="M4" s="210"/>
      <c r="N4" s="211"/>
      <c r="O4" s="210">
        <v>42795</v>
      </c>
      <c r="P4" s="210">
        <v>42853</v>
      </c>
      <c r="Q4" s="212">
        <v>352</v>
      </c>
      <c r="R4" s="211"/>
      <c r="S4" s="211"/>
      <c r="T4" s="211"/>
      <c r="U4" s="211"/>
      <c r="V4" s="211"/>
      <c r="W4" s="211"/>
      <c r="X4" s="213"/>
      <c r="Y4" s="210"/>
      <c r="Z4" s="211"/>
      <c r="AA4" s="211"/>
    </row>
    <row r="5" spans="1:27" s="214" customFormat="1" ht="25.5">
      <c r="A5" s="201" t="s">
        <v>556</v>
      </c>
      <c r="B5" s="202"/>
      <c r="C5" s="183" t="s">
        <v>575</v>
      </c>
      <c r="D5" s="184" t="s">
        <v>576</v>
      </c>
      <c r="E5" s="203" t="s">
        <v>533</v>
      </c>
      <c r="F5" s="203" t="s">
        <v>611</v>
      </c>
      <c r="G5" s="204" t="s">
        <v>617</v>
      </c>
      <c r="H5" s="205" t="s">
        <v>618</v>
      </c>
      <c r="I5" s="206" t="s">
        <v>619</v>
      </c>
      <c r="J5" s="207" t="s">
        <v>620</v>
      </c>
      <c r="K5" s="208" t="s">
        <v>621</v>
      </c>
      <c r="L5" s="209" t="s">
        <v>622</v>
      </c>
      <c r="M5" s="210"/>
      <c r="N5" s="211"/>
      <c r="O5" s="210">
        <v>42795</v>
      </c>
      <c r="P5" s="210">
        <v>42853</v>
      </c>
      <c r="Q5" s="212">
        <v>352</v>
      </c>
      <c r="R5" s="211"/>
      <c r="S5" s="211"/>
      <c r="T5" s="211"/>
      <c r="U5" s="211"/>
      <c r="V5" s="211"/>
      <c r="W5" s="211"/>
      <c r="X5" s="213"/>
      <c r="Y5" s="210"/>
      <c r="Z5" s="211"/>
      <c r="AA5" s="211"/>
    </row>
    <row r="6" spans="1:27" s="214" customFormat="1" ht="15">
      <c r="A6" s="201" t="s">
        <v>557</v>
      </c>
      <c r="B6" s="202"/>
      <c r="C6" s="183" t="s">
        <v>577</v>
      </c>
      <c r="D6" s="184" t="s">
        <v>578</v>
      </c>
      <c r="E6" s="203" t="s">
        <v>533</v>
      </c>
      <c r="F6" s="203" t="s">
        <v>611</v>
      </c>
      <c r="G6" s="204" t="s">
        <v>617</v>
      </c>
      <c r="H6" s="205" t="s">
        <v>623</v>
      </c>
      <c r="I6" s="206" t="s">
        <v>624</v>
      </c>
      <c r="J6" s="207">
        <v>1649001142</v>
      </c>
      <c r="K6" s="208" t="s">
        <v>625</v>
      </c>
      <c r="L6" s="209" t="s">
        <v>626</v>
      </c>
      <c r="M6" s="210"/>
      <c r="N6" s="211"/>
      <c r="O6" s="210">
        <v>42795</v>
      </c>
      <c r="P6" s="210">
        <v>42853</v>
      </c>
      <c r="Q6" s="212">
        <v>352</v>
      </c>
      <c r="R6" s="211"/>
      <c r="S6" s="211"/>
      <c r="T6" s="211"/>
      <c r="U6" s="211"/>
      <c r="V6" s="211"/>
      <c r="W6" s="211"/>
      <c r="X6" s="213"/>
      <c r="Y6" s="210"/>
      <c r="Z6" s="211"/>
      <c r="AA6" s="211"/>
    </row>
    <row r="7" spans="1:27" s="214" customFormat="1" ht="15">
      <c r="A7" s="201" t="s">
        <v>558</v>
      </c>
      <c r="B7" s="202"/>
      <c r="C7" s="183" t="s">
        <v>579</v>
      </c>
      <c r="D7" s="184" t="s">
        <v>580</v>
      </c>
      <c r="E7" s="203" t="s">
        <v>533</v>
      </c>
      <c r="F7" s="203" t="s">
        <v>611</v>
      </c>
      <c r="G7" s="204" t="s">
        <v>617</v>
      </c>
      <c r="H7" s="205" t="s">
        <v>627</v>
      </c>
      <c r="I7" s="206" t="s">
        <v>628</v>
      </c>
      <c r="J7" s="207">
        <v>1678907279</v>
      </c>
      <c r="K7" s="208" t="s">
        <v>629</v>
      </c>
      <c r="L7" s="209" t="s">
        <v>622</v>
      </c>
      <c r="M7" s="210"/>
      <c r="N7" s="211"/>
      <c r="O7" s="210">
        <v>42795</v>
      </c>
      <c r="P7" s="210">
        <v>42853</v>
      </c>
      <c r="Q7" s="212">
        <v>352</v>
      </c>
      <c r="R7" s="211"/>
      <c r="S7" s="211"/>
      <c r="T7" s="211"/>
      <c r="U7" s="211"/>
      <c r="V7" s="211"/>
      <c r="W7" s="211"/>
      <c r="X7" s="213"/>
      <c r="Y7" s="210"/>
      <c r="Z7" s="211"/>
      <c r="AA7" s="211"/>
    </row>
    <row r="8" spans="1:27" s="214" customFormat="1" ht="25.5">
      <c r="A8" s="201" t="s">
        <v>559</v>
      </c>
      <c r="B8" s="202"/>
      <c r="C8" s="183" t="s">
        <v>581</v>
      </c>
      <c r="D8" s="184" t="s">
        <v>582</v>
      </c>
      <c r="E8" s="203" t="s">
        <v>533</v>
      </c>
      <c r="F8" s="203" t="s">
        <v>611</v>
      </c>
      <c r="G8" s="204" t="s">
        <v>630</v>
      </c>
      <c r="H8" s="205" t="s">
        <v>618</v>
      </c>
      <c r="I8" s="206" t="s">
        <v>631</v>
      </c>
      <c r="J8" s="207" t="s">
        <v>632</v>
      </c>
      <c r="K8" s="208" t="s">
        <v>633</v>
      </c>
      <c r="L8" s="209" t="s">
        <v>634</v>
      </c>
      <c r="M8" s="210"/>
      <c r="N8" s="211"/>
      <c r="O8" s="210">
        <v>42795</v>
      </c>
      <c r="P8" s="210">
        <v>42853</v>
      </c>
      <c r="Q8" s="212">
        <v>352</v>
      </c>
      <c r="R8" s="211"/>
      <c r="S8" s="211"/>
      <c r="T8" s="211"/>
      <c r="U8" s="211"/>
      <c r="V8" s="211"/>
      <c r="W8" s="211"/>
      <c r="X8" s="213"/>
      <c r="Y8" s="210"/>
      <c r="Z8" s="211"/>
      <c r="AA8" s="211"/>
    </row>
    <row r="9" spans="1:27" s="214" customFormat="1" ht="15">
      <c r="A9" s="201" t="s">
        <v>560</v>
      </c>
      <c r="B9" s="202"/>
      <c r="C9" s="183" t="s">
        <v>583</v>
      </c>
      <c r="D9" s="184" t="s">
        <v>584</v>
      </c>
      <c r="E9" s="203" t="s">
        <v>533</v>
      </c>
      <c r="F9" s="203" t="s">
        <v>611</v>
      </c>
      <c r="G9" s="204" t="s">
        <v>635</v>
      </c>
      <c r="H9" s="205" t="s">
        <v>636</v>
      </c>
      <c r="I9" s="206" t="s">
        <v>637</v>
      </c>
      <c r="J9" s="207" t="s">
        <v>638</v>
      </c>
      <c r="K9" s="208" t="s">
        <v>639</v>
      </c>
      <c r="L9" s="209" t="s">
        <v>622</v>
      </c>
      <c r="M9" s="210"/>
      <c r="N9" s="211"/>
      <c r="O9" s="210">
        <v>42795</v>
      </c>
      <c r="P9" s="210">
        <v>42853</v>
      </c>
      <c r="Q9" s="212">
        <v>352</v>
      </c>
      <c r="R9" s="211"/>
      <c r="S9" s="211"/>
      <c r="T9" s="211"/>
      <c r="U9" s="211"/>
      <c r="V9" s="211"/>
      <c r="W9" s="211"/>
      <c r="X9" s="213"/>
      <c r="Y9" s="210"/>
      <c r="Z9" s="211"/>
      <c r="AA9" s="211"/>
    </row>
    <row r="10" spans="1:27" s="214" customFormat="1" ht="25.5">
      <c r="A10" s="201" t="s">
        <v>561</v>
      </c>
      <c r="B10" s="202"/>
      <c r="C10" s="183" t="s">
        <v>585</v>
      </c>
      <c r="D10" s="184" t="s">
        <v>586</v>
      </c>
      <c r="E10" s="203" t="s">
        <v>533</v>
      </c>
      <c r="F10" s="203" t="s">
        <v>611</v>
      </c>
      <c r="G10" s="204" t="s">
        <v>640</v>
      </c>
      <c r="H10" s="205" t="s">
        <v>641</v>
      </c>
      <c r="I10" s="206" t="s">
        <v>642</v>
      </c>
      <c r="J10" s="207" t="s">
        <v>643</v>
      </c>
      <c r="K10" s="208" t="s">
        <v>644</v>
      </c>
      <c r="L10" s="209">
        <v>2017</v>
      </c>
      <c r="M10" s="210"/>
      <c r="N10" s="211"/>
      <c r="O10" s="210">
        <v>42795</v>
      </c>
      <c r="P10" s="210">
        <v>42853</v>
      </c>
      <c r="Q10" s="212">
        <v>352</v>
      </c>
      <c r="R10" s="211"/>
      <c r="S10" s="211"/>
      <c r="T10" s="211"/>
      <c r="U10" s="211"/>
      <c r="V10" s="211"/>
      <c r="W10" s="211"/>
      <c r="X10" s="213"/>
      <c r="Y10" s="210"/>
      <c r="Z10" s="211"/>
      <c r="AA10" s="211"/>
    </row>
    <row r="11" spans="1:27" s="214" customFormat="1" ht="45">
      <c r="A11" s="201" t="s">
        <v>562</v>
      </c>
      <c r="B11" s="202"/>
      <c r="C11" s="183" t="s">
        <v>587</v>
      </c>
      <c r="D11" s="184" t="s">
        <v>588</v>
      </c>
      <c r="E11" s="203" t="s">
        <v>533</v>
      </c>
      <c r="F11" s="203" t="s">
        <v>611</v>
      </c>
      <c r="G11" s="204" t="s">
        <v>645</v>
      </c>
      <c r="H11" s="205" t="s">
        <v>646</v>
      </c>
      <c r="I11" s="206" t="s">
        <v>647</v>
      </c>
      <c r="J11" s="207" t="s">
        <v>648</v>
      </c>
      <c r="K11" s="208" t="s">
        <v>649</v>
      </c>
      <c r="L11" s="209" t="s">
        <v>650</v>
      </c>
      <c r="M11" s="210"/>
      <c r="N11" s="211"/>
      <c r="O11" s="210">
        <v>42795</v>
      </c>
      <c r="P11" s="210">
        <v>42853</v>
      </c>
      <c r="Q11" s="212">
        <v>352</v>
      </c>
      <c r="R11" s="211"/>
      <c r="S11" s="211"/>
      <c r="T11" s="211"/>
      <c r="U11" s="211"/>
      <c r="V11" s="211"/>
      <c r="W11" s="211"/>
      <c r="X11" s="213"/>
      <c r="Y11" s="210"/>
      <c r="Z11" s="211"/>
      <c r="AA11" s="211"/>
    </row>
    <row r="12" spans="1:27" s="214" customFormat="1" ht="25.5">
      <c r="A12" s="201" t="s">
        <v>563</v>
      </c>
      <c r="B12" s="202"/>
      <c r="C12" s="183" t="s">
        <v>589</v>
      </c>
      <c r="D12" s="184" t="s">
        <v>590</v>
      </c>
      <c r="E12" s="203" t="s">
        <v>533</v>
      </c>
      <c r="F12" s="203" t="s">
        <v>611</v>
      </c>
      <c r="G12" s="204" t="s">
        <v>651</v>
      </c>
      <c r="H12" s="205" t="s">
        <v>652</v>
      </c>
      <c r="I12" s="206" t="s">
        <v>653</v>
      </c>
      <c r="J12" s="207" t="s">
        <v>654</v>
      </c>
      <c r="K12" s="208" t="s">
        <v>655</v>
      </c>
      <c r="L12" s="209" t="s">
        <v>622</v>
      </c>
      <c r="M12" s="210"/>
      <c r="N12" s="211"/>
      <c r="O12" s="210">
        <v>42795</v>
      </c>
      <c r="P12" s="210">
        <v>42853</v>
      </c>
      <c r="Q12" s="212">
        <v>352</v>
      </c>
      <c r="R12" s="211"/>
      <c r="S12" s="211"/>
      <c r="T12" s="211"/>
      <c r="U12" s="211"/>
      <c r="V12" s="211"/>
      <c r="W12" s="211"/>
      <c r="X12" s="213"/>
      <c r="Y12" s="210"/>
      <c r="Z12" s="211"/>
      <c r="AA12" s="211"/>
    </row>
    <row r="13" spans="1:27" s="214" customFormat="1" ht="30">
      <c r="A13" s="201" t="s">
        <v>564</v>
      </c>
      <c r="B13" s="202"/>
      <c r="C13" s="183" t="s">
        <v>591</v>
      </c>
      <c r="D13" s="184" t="s">
        <v>592</v>
      </c>
      <c r="E13" s="203" t="s">
        <v>533</v>
      </c>
      <c r="F13" s="203" t="s">
        <v>611</v>
      </c>
      <c r="G13" s="204" t="s">
        <v>656</v>
      </c>
      <c r="H13" s="205" t="s">
        <v>652</v>
      </c>
      <c r="I13" s="206" t="s">
        <v>657</v>
      </c>
      <c r="J13" s="207" t="s">
        <v>658</v>
      </c>
      <c r="K13" s="208" t="s">
        <v>659</v>
      </c>
      <c r="L13" s="209" t="s">
        <v>622</v>
      </c>
      <c r="M13" s="210"/>
      <c r="N13" s="211"/>
      <c r="O13" s="210">
        <v>42795</v>
      </c>
      <c r="P13" s="210">
        <v>42853</v>
      </c>
      <c r="Q13" s="212">
        <v>352</v>
      </c>
      <c r="R13" s="211"/>
      <c r="S13" s="211"/>
      <c r="T13" s="211"/>
      <c r="U13" s="211"/>
      <c r="V13" s="211"/>
      <c r="W13" s="211"/>
      <c r="X13" s="213"/>
      <c r="Y13" s="210"/>
      <c r="Z13" s="211"/>
      <c r="AA13" s="211"/>
    </row>
    <row r="14" spans="1:27" s="214" customFormat="1" ht="30">
      <c r="A14" s="201" t="s">
        <v>565</v>
      </c>
      <c r="B14" s="202"/>
      <c r="C14" s="183" t="s">
        <v>593</v>
      </c>
      <c r="D14" s="184" t="s">
        <v>594</v>
      </c>
      <c r="E14" s="203" t="s">
        <v>533</v>
      </c>
      <c r="F14" s="203" t="s">
        <v>611</v>
      </c>
      <c r="G14" s="204" t="s">
        <v>660</v>
      </c>
      <c r="H14" s="205" t="s">
        <v>661</v>
      </c>
      <c r="I14" s="206" t="s">
        <v>662</v>
      </c>
      <c r="J14" s="207" t="s">
        <v>663</v>
      </c>
      <c r="K14" s="208" t="s">
        <v>664</v>
      </c>
      <c r="L14" s="209" t="s">
        <v>622</v>
      </c>
      <c r="M14" s="210"/>
      <c r="N14" s="211"/>
      <c r="O14" s="210">
        <v>42795</v>
      </c>
      <c r="P14" s="210">
        <v>42853</v>
      </c>
      <c r="Q14" s="212">
        <v>352</v>
      </c>
      <c r="R14" s="211"/>
      <c r="S14" s="211"/>
      <c r="T14" s="211"/>
      <c r="U14" s="211"/>
      <c r="V14" s="211"/>
      <c r="W14" s="211"/>
      <c r="X14" s="213"/>
      <c r="Y14" s="210"/>
      <c r="Z14" s="211"/>
      <c r="AA14" s="211"/>
    </row>
    <row r="15" spans="1:27" s="214" customFormat="1" ht="15">
      <c r="A15" s="201" t="s">
        <v>566</v>
      </c>
      <c r="B15" s="202"/>
      <c r="C15" s="183" t="s">
        <v>595</v>
      </c>
      <c r="D15" s="184" t="s">
        <v>596</v>
      </c>
      <c r="E15" s="203" t="s">
        <v>533</v>
      </c>
      <c r="F15" s="203" t="s">
        <v>611</v>
      </c>
      <c r="G15" s="204" t="s">
        <v>656</v>
      </c>
      <c r="H15" s="205" t="s">
        <v>665</v>
      </c>
      <c r="I15" s="206" t="s">
        <v>666</v>
      </c>
      <c r="J15" s="207" t="s">
        <v>667</v>
      </c>
      <c r="K15" s="208" t="s">
        <v>668</v>
      </c>
      <c r="L15" s="209" t="s">
        <v>622</v>
      </c>
      <c r="M15" s="210"/>
      <c r="N15" s="211"/>
      <c r="O15" s="210">
        <v>42795</v>
      </c>
      <c r="P15" s="210">
        <v>42853</v>
      </c>
      <c r="Q15" s="212">
        <v>352</v>
      </c>
      <c r="R15" s="211"/>
      <c r="S15" s="211"/>
      <c r="T15" s="211"/>
      <c r="U15" s="211"/>
      <c r="V15" s="211"/>
      <c r="W15" s="211"/>
      <c r="X15" s="213"/>
      <c r="Y15" s="210"/>
      <c r="Z15" s="211"/>
      <c r="AA15" s="211"/>
    </row>
    <row r="16" spans="1:27" s="228" customFormat="1" ht="15">
      <c r="A16" s="215"/>
      <c r="B16" s="216"/>
      <c r="C16" s="185" t="s">
        <v>597</v>
      </c>
      <c r="D16" s="186" t="s">
        <v>598</v>
      </c>
      <c r="E16" s="217" t="s">
        <v>533</v>
      </c>
      <c r="F16" s="217" t="s">
        <v>611</v>
      </c>
      <c r="G16" s="218" t="s">
        <v>656</v>
      </c>
      <c r="H16" s="219"/>
      <c r="I16" s="220" t="s">
        <v>669</v>
      </c>
      <c r="J16" s="221" t="s">
        <v>670</v>
      </c>
      <c r="K16" s="222"/>
      <c r="L16" s="223"/>
      <c r="M16" s="224"/>
      <c r="N16" s="225"/>
      <c r="O16" s="224">
        <v>42795</v>
      </c>
      <c r="P16" s="224">
        <v>42853</v>
      </c>
      <c r="Q16" s="226">
        <v>352</v>
      </c>
      <c r="R16" s="225"/>
      <c r="S16" s="225"/>
      <c r="T16" s="225"/>
      <c r="U16" s="225"/>
      <c r="V16" s="225"/>
      <c r="W16" s="225"/>
      <c r="X16" s="227"/>
      <c r="Y16" s="224"/>
      <c r="Z16" s="225"/>
      <c r="AA16" s="225" t="s">
        <v>671</v>
      </c>
    </row>
    <row r="17" spans="1:27" s="214" customFormat="1" ht="45">
      <c r="A17" s="201" t="s">
        <v>567</v>
      </c>
      <c r="B17" s="202"/>
      <c r="C17" s="183" t="s">
        <v>599</v>
      </c>
      <c r="D17" s="184" t="s">
        <v>600</v>
      </c>
      <c r="E17" s="203" t="s">
        <v>533</v>
      </c>
      <c r="F17" s="203" t="s">
        <v>611</v>
      </c>
      <c r="G17" s="204" t="s">
        <v>672</v>
      </c>
      <c r="H17" s="205" t="s">
        <v>661</v>
      </c>
      <c r="I17" s="206" t="s">
        <v>673</v>
      </c>
      <c r="J17" s="207" t="s">
        <v>674</v>
      </c>
      <c r="K17" s="208" t="s">
        <v>675</v>
      </c>
      <c r="L17" s="209" t="s">
        <v>622</v>
      </c>
      <c r="M17" s="210"/>
      <c r="N17" s="211"/>
      <c r="O17" s="210">
        <v>42795</v>
      </c>
      <c r="P17" s="210">
        <v>42853</v>
      </c>
      <c r="Q17" s="212">
        <v>352</v>
      </c>
      <c r="R17" s="211"/>
      <c r="S17" s="211"/>
      <c r="T17" s="211"/>
      <c r="U17" s="211"/>
      <c r="V17" s="211"/>
      <c r="W17" s="211"/>
      <c r="X17" s="213"/>
      <c r="Y17" s="210"/>
      <c r="Z17" s="211"/>
      <c r="AA17" s="211"/>
    </row>
    <row r="18" spans="1:27" s="214" customFormat="1" ht="15">
      <c r="A18" s="201" t="s">
        <v>568</v>
      </c>
      <c r="B18" s="202"/>
      <c r="C18" s="183" t="s">
        <v>601</v>
      </c>
      <c r="D18" s="184" t="s">
        <v>602</v>
      </c>
      <c r="E18" s="203" t="s">
        <v>533</v>
      </c>
      <c r="F18" s="203" t="s">
        <v>611</v>
      </c>
      <c r="G18" s="204" t="s">
        <v>676</v>
      </c>
      <c r="H18" s="205"/>
      <c r="I18" s="206" t="s">
        <v>677</v>
      </c>
      <c r="J18" s="207" t="s">
        <v>678</v>
      </c>
      <c r="K18" s="208"/>
      <c r="L18" s="209"/>
      <c r="M18" s="210"/>
      <c r="N18" s="211"/>
      <c r="O18" s="210">
        <v>42795</v>
      </c>
      <c r="P18" s="210">
        <v>42853</v>
      </c>
      <c r="Q18" s="212">
        <v>352</v>
      </c>
      <c r="R18" s="211"/>
      <c r="S18" s="211"/>
      <c r="T18" s="211"/>
      <c r="U18" s="211"/>
      <c r="V18" s="211"/>
      <c r="W18" s="211"/>
      <c r="X18" s="213"/>
      <c r="Y18" s="210"/>
      <c r="Z18" s="211"/>
      <c r="AA18" s="211"/>
    </row>
    <row r="19" spans="1:27" s="214" customFormat="1" ht="45">
      <c r="A19" s="201" t="s">
        <v>569</v>
      </c>
      <c r="B19" s="202"/>
      <c r="C19" s="183" t="s">
        <v>603</v>
      </c>
      <c r="D19" s="184" t="s">
        <v>604</v>
      </c>
      <c r="E19" s="203" t="s">
        <v>533</v>
      </c>
      <c r="F19" s="203" t="s">
        <v>611</v>
      </c>
      <c r="G19" s="204" t="s">
        <v>679</v>
      </c>
      <c r="H19" s="205" t="s">
        <v>652</v>
      </c>
      <c r="I19" s="206" t="s">
        <v>680</v>
      </c>
      <c r="J19" s="207" t="s">
        <v>681</v>
      </c>
      <c r="K19" s="208" t="s">
        <v>682</v>
      </c>
      <c r="L19" s="209" t="s">
        <v>683</v>
      </c>
      <c r="M19" s="210"/>
      <c r="N19" s="211"/>
      <c r="O19" s="210">
        <v>42795</v>
      </c>
      <c r="P19" s="210">
        <v>42853</v>
      </c>
      <c r="Q19" s="212">
        <v>352</v>
      </c>
      <c r="R19" s="211"/>
      <c r="S19" s="211"/>
      <c r="T19" s="211"/>
      <c r="U19" s="211"/>
      <c r="V19" s="211"/>
      <c r="W19" s="211"/>
      <c r="X19" s="213"/>
      <c r="Y19" s="210"/>
      <c r="Z19" s="211"/>
      <c r="AA19" s="211"/>
    </row>
    <row r="20" spans="1:27" s="214" customFormat="1" ht="45">
      <c r="A20" s="201" t="s">
        <v>570</v>
      </c>
      <c r="B20" s="202"/>
      <c r="C20" s="183" t="s">
        <v>605</v>
      </c>
      <c r="D20" s="184" t="s">
        <v>606</v>
      </c>
      <c r="E20" s="203" t="s">
        <v>533</v>
      </c>
      <c r="F20" s="203" t="s">
        <v>611</v>
      </c>
      <c r="G20" s="204" t="s">
        <v>635</v>
      </c>
      <c r="H20" s="205" t="s">
        <v>684</v>
      </c>
      <c r="I20" s="206" t="s">
        <v>685</v>
      </c>
      <c r="J20" s="207" t="s">
        <v>670</v>
      </c>
      <c r="K20" s="208" t="s">
        <v>686</v>
      </c>
      <c r="L20" s="209">
        <v>2017</v>
      </c>
      <c r="M20" s="210"/>
      <c r="N20" s="211"/>
      <c r="O20" s="210">
        <v>42795</v>
      </c>
      <c r="P20" s="210">
        <v>42853</v>
      </c>
      <c r="Q20" s="212">
        <v>352</v>
      </c>
      <c r="R20" s="211"/>
      <c r="S20" s="211"/>
      <c r="T20" s="211"/>
      <c r="U20" s="211"/>
      <c r="V20" s="211"/>
      <c r="W20" s="211"/>
      <c r="X20" s="213"/>
      <c r="Y20" s="210"/>
      <c r="Z20" s="211"/>
      <c r="AA20" s="211"/>
    </row>
    <row r="21" spans="1:27" s="214" customFormat="1" ht="15">
      <c r="A21" s="201" t="s">
        <v>571</v>
      </c>
      <c r="B21" s="202"/>
      <c r="C21" s="183" t="s">
        <v>607</v>
      </c>
      <c r="D21" s="184" t="s">
        <v>608</v>
      </c>
      <c r="E21" s="203" t="s">
        <v>533</v>
      </c>
      <c r="F21" s="203" t="s">
        <v>611</v>
      </c>
      <c r="G21" s="204" t="s">
        <v>687</v>
      </c>
      <c r="H21" s="205"/>
      <c r="I21" s="206" t="s">
        <v>688</v>
      </c>
      <c r="J21" s="207" t="s">
        <v>689</v>
      </c>
      <c r="K21" s="208"/>
      <c r="L21" s="209"/>
      <c r="M21" s="210"/>
      <c r="N21" s="211"/>
      <c r="O21" s="210">
        <v>42801</v>
      </c>
      <c r="P21" s="210">
        <v>42853</v>
      </c>
      <c r="Q21" s="212"/>
      <c r="R21" s="211"/>
      <c r="S21" s="211"/>
      <c r="T21" s="211"/>
      <c r="U21" s="211"/>
      <c r="V21" s="211"/>
      <c r="W21" s="211"/>
      <c r="X21" s="213"/>
      <c r="Y21" s="210"/>
      <c r="Z21" s="211"/>
      <c r="AA21" s="211" t="s">
        <v>690</v>
      </c>
    </row>
    <row r="22" spans="1:27" ht="15">
      <c r="A22" s="229" t="s">
        <v>572</v>
      </c>
      <c r="B22" s="230"/>
      <c r="C22" s="187" t="s">
        <v>609</v>
      </c>
      <c r="D22" s="188" t="s">
        <v>610</v>
      </c>
      <c r="E22" s="203" t="s">
        <v>533</v>
      </c>
      <c r="F22" s="203" t="s">
        <v>611</v>
      </c>
      <c r="G22" s="231" t="s">
        <v>635</v>
      </c>
      <c r="H22" s="232"/>
      <c r="I22" s="233" t="s">
        <v>691</v>
      </c>
      <c r="J22" s="234" t="s">
        <v>692</v>
      </c>
      <c r="K22" s="235"/>
      <c r="L22" s="236"/>
      <c r="M22" s="237"/>
      <c r="N22" s="238"/>
      <c r="O22" s="237">
        <v>42801</v>
      </c>
      <c r="P22" s="210">
        <v>42853</v>
      </c>
      <c r="Q22" s="239"/>
      <c r="R22" s="238"/>
      <c r="S22" s="238"/>
      <c r="T22" s="238"/>
      <c r="U22" s="238"/>
      <c r="V22" s="238"/>
      <c r="W22" s="238"/>
      <c r="X22" s="240"/>
      <c r="Y22" s="237"/>
      <c r="Z22" s="238"/>
      <c r="AA22" s="241" t="s">
        <v>690</v>
      </c>
    </row>
    <row r="23" spans="1:27">
      <c r="A23" s="242"/>
    </row>
    <row r="24" spans="1:27">
      <c r="A24" s="242"/>
    </row>
    <row r="25" spans="1:27">
      <c r="A25" s="242"/>
    </row>
  </sheetData>
  <conditionalFormatting sqref="B4:B21 E4:F22">
    <cfRule type="duplicateValues" dxfId="110" priority="11"/>
  </conditionalFormatting>
  <conditionalFormatting sqref="B4:B21 E4:F22">
    <cfRule type="duplicateValues" dxfId="109" priority="9"/>
    <cfRule type="duplicateValues" dxfId="108" priority="10"/>
  </conditionalFormatting>
  <conditionalFormatting sqref="J14">
    <cfRule type="duplicateValues" dxfId="107" priority="8"/>
  </conditionalFormatting>
  <conditionalFormatting sqref="J14">
    <cfRule type="duplicateValues" dxfId="106" priority="6"/>
    <cfRule type="duplicateValues" dxfId="105" priority="7"/>
  </conditionalFormatting>
  <conditionalFormatting sqref="J14">
    <cfRule type="duplicateValues" dxfId="104" priority="5"/>
  </conditionalFormatting>
  <conditionalFormatting sqref="J14">
    <cfRule type="duplicateValues" dxfId="103" priority="4"/>
  </conditionalFormatting>
  <conditionalFormatting sqref="B10">
    <cfRule type="duplicateValues" dxfId="102" priority="3"/>
  </conditionalFormatting>
  <conditionalFormatting sqref="B10">
    <cfRule type="duplicateValues" dxfId="101" priority="1"/>
    <cfRule type="duplicateValues" dxfId="100" priority="2"/>
  </conditionalFormatting>
  <conditionalFormatting sqref="B21:B22">
    <cfRule type="duplicateValues" dxfId="99" priority="12"/>
  </conditionalFormatting>
  <conditionalFormatting sqref="B21:B22">
    <cfRule type="duplicateValues" dxfId="98" priority="13"/>
    <cfRule type="duplicateValues" dxfId="97" priority="14"/>
  </conditionalFormatting>
  <dataValidations count="3">
    <dataValidation type="list" allowBlank="1" showInputMessage="1" showErrorMessage="1" sqref="S4:S1048576">
      <formula1>"A+, A, B, C, D"</formula1>
    </dataValidation>
    <dataValidation type="list" allowBlank="1" showInputMessage="1" showErrorMessage="1" sqref="Z4:Z22">
      <formula1>"Passed,Failed"</formula1>
    </dataValidation>
    <dataValidation type="list" allowBlank="1" showInputMessage="1" showErrorMessage="1" sqref="N4:N1048576">
      <formula1>"Drop-out,Passed,Failed"</formula1>
    </dataValidation>
  </dataValidations>
  <hyperlinks>
    <hyperlink ref="I20" r:id="rId1" display="mailto:letanvu.it@gmail.com"/>
    <hyperlink ref="I14" r:id="rId2"/>
    <hyperlink ref="I13" r:id="rId3"/>
    <hyperlink ref="I5" r:id="rId4" display="mailto:vinh201195@gmail.com"/>
    <hyperlink ref="I4" r:id="rId5" display="mailto:nhhoangctu@yahoo.com"/>
    <hyperlink ref="I6" r:id="rId6" display="mailto:baotoan.95@gmail.com"/>
    <hyperlink ref="I7" r:id="rId7" display="mailto:nguyenlan.140595@gmail.com"/>
    <hyperlink ref="I12" r:id="rId8"/>
    <hyperlink ref="I22" r:id="rId9"/>
    <hyperlink ref="I21" r:id="rId10"/>
    <hyperlink ref="K4" r:id="rId11"/>
    <hyperlink ref="K11" r:id="rId12"/>
    <hyperlink ref="K5" r:id="rId13"/>
    <hyperlink ref="K6" r:id="rId14"/>
    <hyperlink ref="K7" r:id="rId15"/>
    <hyperlink ref="K8" r:id="rId16"/>
    <hyperlink ref="K9" r:id="rId17"/>
    <hyperlink ref="K10" r:id="rId18"/>
    <hyperlink ref="K20" r:id="rId19"/>
    <hyperlink ref="K19" r:id="rId20"/>
    <hyperlink ref="K17" r:id="rId21"/>
    <hyperlink ref="K15" r:id="rId22"/>
    <hyperlink ref="K14" r:id="rId23"/>
    <hyperlink ref="K12" r:id="rId24"/>
    <hyperlink ref="K13" r:id="rId25"/>
  </hyperlinks>
  <pageMargins left="0.7" right="0.7" top="0.75" bottom="0.75" header="0.3" footer="0.3"/>
  <pageSetup orientation="portrait" r:id="rId2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H38"/>
  <sheetViews>
    <sheetView tabSelected="1" view="pageBreakPreview" zoomScaleSheetLayoutView="100" workbookViewId="0">
      <pane xSplit="4" ySplit="13" topLeftCell="BU16" activePane="bottomRight" state="frozen"/>
      <selection pane="topRight" activeCell="E1" sqref="E1"/>
      <selection pane="bottomLeft" activeCell="A5" sqref="A5"/>
      <selection pane="bottomRight" activeCell="BX24" sqref="BX24"/>
    </sheetView>
  </sheetViews>
  <sheetFormatPr defaultColWidth="9.140625" defaultRowHeight="12.75"/>
  <cols>
    <col min="1" max="1" width="14.7109375" style="25" customWidth="1"/>
    <col min="2" max="2" width="12.140625" style="25" customWidth="1"/>
    <col min="3" max="3" width="15.42578125" style="25" bestFit="1" customWidth="1"/>
    <col min="4" max="4" width="19.28515625" style="25" bestFit="1" customWidth="1"/>
    <col min="5" max="5" width="10" style="25" customWidth="1"/>
    <col min="6" max="42" width="11.5703125" style="25" customWidth="1"/>
    <col min="43" max="43" width="11.5703125" style="177" customWidth="1"/>
    <col min="44" max="66" width="11.5703125" style="25" customWidth="1"/>
    <col min="67" max="69" width="9.140625" style="25" customWidth="1"/>
    <col min="70" max="73" width="12.28515625" style="25" customWidth="1"/>
    <col min="74" max="74" width="11.42578125" style="25" customWidth="1"/>
    <col min="75" max="75" width="9.140625" style="25"/>
    <col min="76" max="77" width="12.28515625" style="25" customWidth="1"/>
    <col min="78" max="79" width="9.140625" style="24"/>
    <col min="80" max="80" width="12.42578125" style="24" customWidth="1"/>
    <col min="81" max="81" width="12.28515625" style="25" customWidth="1"/>
    <col min="82" max="112" width="9.140625" style="24"/>
    <col min="113" max="16384" width="9.140625" style="25"/>
  </cols>
  <sheetData>
    <row r="1" spans="1:81" s="44" customFormat="1" ht="15.75">
      <c r="A1" s="45" t="s">
        <v>76</v>
      </c>
      <c r="C1" s="44">
        <f>'Trainee general info'!C1</f>
        <v>0</v>
      </c>
      <c r="AQ1" s="172"/>
    </row>
    <row r="2" spans="1:81" s="44" customFormat="1" ht="15.75">
      <c r="A2" s="45"/>
      <c r="AQ2" s="172"/>
    </row>
    <row r="3" spans="1:81" s="44" customFormat="1" ht="21" customHeight="1">
      <c r="A3" s="123" t="s">
        <v>505</v>
      </c>
      <c r="B3" s="269" t="s">
        <v>506</v>
      </c>
      <c r="C3" s="269"/>
      <c r="D3" s="269"/>
      <c r="E3" s="269"/>
      <c r="F3" s="269"/>
      <c r="G3" s="127"/>
      <c r="H3" s="127"/>
      <c r="I3" s="127"/>
      <c r="J3" s="127"/>
      <c r="K3" s="127"/>
      <c r="L3" s="127"/>
      <c r="M3" s="127"/>
      <c r="N3" s="127"/>
      <c r="O3" s="127"/>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73"/>
      <c r="AR3" s="127"/>
      <c r="AS3" s="127"/>
      <c r="AT3" s="127"/>
      <c r="AU3" s="127"/>
      <c r="AV3" s="127"/>
      <c r="AW3" s="127"/>
      <c r="AX3" s="127"/>
      <c r="AY3" s="127"/>
      <c r="AZ3" s="127"/>
      <c r="BA3" s="127"/>
      <c r="BB3" s="127"/>
      <c r="BC3" s="127"/>
      <c r="BD3" s="127"/>
      <c r="BE3" s="127"/>
      <c r="BF3" s="127"/>
      <c r="BG3" s="127"/>
      <c r="BH3" s="127"/>
      <c r="BI3" s="127"/>
      <c r="BJ3" s="127"/>
      <c r="BK3" s="127"/>
      <c r="BL3" s="127"/>
      <c r="BM3" s="127"/>
      <c r="BN3" s="127"/>
    </row>
    <row r="4" spans="1:81" s="44" customFormat="1" ht="21" customHeight="1">
      <c r="A4" s="122" t="s">
        <v>507</v>
      </c>
      <c r="B4" s="268" t="s">
        <v>513</v>
      </c>
      <c r="C4" s="268"/>
      <c r="D4" s="268"/>
      <c r="E4" s="268"/>
      <c r="F4" s="268"/>
      <c r="G4" s="128"/>
      <c r="H4" s="128"/>
      <c r="I4" s="128"/>
      <c r="J4" s="128"/>
      <c r="K4" s="128"/>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74"/>
      <c r="AR4" s="128"/>
      <c r="AS4" s="128"/>
      <c r="AT4" s="128"/>
      <c r="AU4" s="128"/>
      <c r="AV4" s="128"/>
      <c r="AW4" s="128"/>
      <c r="AX4" s="128"/>
      <c r="AY4" s="128"/>
      <c r="AZ4" s="128"/>
      <c r="BA4" s="128"/>
      <c r="BB4" s="128"/>
      <c r="BC4" s="128"/>
      <c r="BD4" s="128"/>
      <c r="BE4" s="128"/>
      <c r="BF4" s="128"/>
      <c r="BG4" s="128"/>
      <c r="BH4" s="128"/>
      <c r="BI4" s="128"/>
      <c r="BJ4" s="128"/>
      <c r="BK4" s="128"/>
      <c r="BL4" s="128"/>
      <c r="BM4" s="128"/>
      <c r="BN4" s="128"/>
    </row>
    <row r="5" spans="1:81" s="44" customFormat="1" ht="21" customHeight="1">
      <c r="A5" s="122" t="s">
        <v>20</v>
      </c>
      <c r="B5" s="268" t="s">
        <v>510</v>
      </c>
      <c r="C5" s="268"/>
      <c r="D5" s="268"/>
      <c r="E5" s="268"/>
      <c r="F5" s="26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74"/>
      <c r="AR5" s="128"/>
      <c r="AS5" s="128"/>
      <c r="AT5" s="128"/>
      <c r="AU5" s="128"/>
      <c r="AV5" s="128"/>
      <c r="AW5" s="128"/>
      <c r="AX5" s="128"/>
      <c r="AY5" s="128"/>
      <c r="AZ5" s="128"/>
      <c r="BA5" s="128"/>
      <c r="BB5" s="128"/>
      <c r="BC5" s="128"/>
      <c r="BD5" s="128"/>
      <c r="BE5" s="128"/>
      <c r="BF5" s="128"/>
      <c r="BG5" s="128"/>
      <c r="BH5" s="128"/>
      <c r="BI5" s="128"/>
      <c r="BJ5" s="128"/>
      <c r="BK5" s="128"/>
      <c r="BL5" s="128"/>
      <c r="BM5" s="128"/>
      <c r="BN5" s="128"/>
    </row>
    <row r="6" spans="1:81" s="44" customFormat="1" ht="21" customHeight="1">
      <c r="A6" s="122" t="s">
        <v>59</v>
      </c>
      <c r="B6" s="268" t="s">
        <v>511</v>
      </c>
      <c r="C6" s="268"/>
      <c r="D6" s="268"/>
      <c r="E6" s="268"/>
      <c r="F6" s="26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74"/>
      <c r="AR6" s="128"/>
      <c r="AS6" s="128"/>
      <c r="AT6" s="128"/>
      <c r="AU6" s="128"/>
      <c r="AV6" s="128"/>
      <c r="AW6" s="128"/>
      <c r="AX6" s="128"/>
      <c r="AY6" s="128"/>
      <c r="AZ6" s="128"/>
      <c r="BA6" s="128"/>
      <c r="BB6" s="128"/>
      <c r="BC6" s="128"/>
      <c r="BD6" s="128"/>
      <c r="BE6" s="128"/>
      <c r="BF6" s="128"/>
      <c r="BG6" s="128"/>
      <c r="BH6" s="128"/>
      <c r="BI6" s="128"/>
      <c r="BJ6" s="128"/>
      <c r="BK6" s="128"/>
      <c r="BL6" s="128"/>
      <c r="BM6" s="128"/>
      <c r="BN6" s="128"/>
    </row>
    <row r="7" spans="1:81" s="44" customFormat="1" ht="21" customHeight="1">
      <c r="A7" s="122" t="s">
        <v>508</v>
      </c>
      <c r="B7" s="268" t="s">
        <v>512</v>
      </c>
      <c r="C7" s="268"/>
      <c r="D7" s="268"/>
      <c r="E7" s="268"/>
      <c r="F7" s="26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74"/>
      <c r="AR7" s="128"/>
      <c r="AS7" s="128"/>
      <c r="AT7" s="128"/>
      <c r="AU7" s="128"/>
      <c r="AV7" s="128"/>
      <c r="AW7" s="128"/>
      <c r="AX7" s="128"/>
      <c r="AY7" s="128"/>
      <c r="AZ7" s="128"/>
      <c r="BA7" s="128"/>
      <c r="BB7" s="128"/>
      <c r="BC7" s="128"/>
      <c r="BD7" s="128"/>
      <c r="BE7" s="128"/>
      <c r="BF7" s="128"/>
      <c r="BG7" s="128"/>
      <c r="BH7" s="128"/>
      <c r="BI7" s="128"/>
      <c r="BJ7" s="128"/>
      <c r="BK7" s="128"/>
      <c r="BL7" s="128"/>
      <c r="BM7" s="128"/>
      <c r="BN7" s="128"/>
    </row>
    <row r="8" spans="1:81" s="44" customFormat="1" ht="21" customHeight="1">
      <c r="A8" s="122" t="s">
        <v>84</v>
      </c>
      <c r="B8" s="268" t="s">
        <v>514</v>
      </c>
      <c r="C8" s="268"/>
      <c r="D8" s="268"/>
      <c r="E8" s="268"/>
      <c r="F8" s="26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8"/>
      <c r="AK8" s="128"/>
      <c r="AL8" s="128"/>
      <c r="AM8" s="128"/>
      <c r="AN8" s="128"/>
      <c r="AO8" s="128"/>
      <c r="AP8" s="128"/>
      <c r="AQ8" s="174"/>
      <c r="AR8" s="128"/>
      <c r="AS8" s="128"/>
      <c r="AT8" s="128"/>
      <c r="AU8" s="128"/>
      <c r="AV8" s="128"/>
      <c r="AW8" s="128"/>
      <c r="AX8" s="128"/>
      <c r="AY8" s="128"/>
      <c r="AZ8" s="128"/>
      <c r="BA8" s="128"/>
      <c r="BB8" s="128"/>
      <c r="BC8" s="128"/>
      <c r="BD8" s="128"/>
      <c r="BE8" s="128"/>
      <c r="BF8" s="128"/>
      <c r="BG8" s="128"/>
      <c r="BH8" s="128"/>
      <c r="BI8" s="128"/>
      <c r="BJ8" s="128"/>
      <c r="BK8" s="128"/>
      <c r="BL8" s="128"/>
      <c r="BM8" s="128"/>
      <c r="BN8" s="128"/>
    </row>
    <row r="9" spans="1:81" s="44" customFormat="1" ht="21" customHeight="1">
      <c r="A9" s="122" t="s">
        <v>509</v>
      </c>
      <c r="B9" s="268" t="s">
        <v>515</v>
      </c>
      <c r="C9" s="268"/>
      <c r="D9" s="268"/>
      <c r="E9" s="268"/>
      <c r="F9" s="268"/>
      <c r="G9" s="128"/>
      <c r="H9" s="128"/>
      <c r="I9" s="128"/>
      <c r="J9" s="128"/>
      <c r="K9" s="128"/>
      <c r="L9" s="128"/>
      <c r="M9" s="128"/>
      <c r="N9" s="128"/>
      <c r="O9" s="128"/>
      <c r="P9" s="128"/>
      <c r="Q9" s="128"/>
      <c r="R9" s="128"/>
      <c r="S9" s="128"/>
      <c r="T9" s="128"/>
      <c r="U9" s="128"/>
      <c r="V9" s="128"/>
      <c r="W9" s="128"/>
      <c r="X9" s="128"/>
      <c r="Y9" s="128"/>
      <c r="Z9" s="128"/>
      <c r="AA9" s="128"/>
      <c r="AB9" s="128"/>
      <c r="AC9" s="128"/>
      <c r="AD9" s="128"/>
      <c r="AE9" s="128"/>
      <c r="AF9" s="128"/>
      <c r="AG9" s="128"/>
      <c r="AH9" s="128"/>
      <c r="AI9" s="128"/>
      <c r="AJ9" s="128"/>
      <c r="AK9" s="128"/>
      <c r="AL9" s="128"/>
      <c r="AM9" s="128"/>
      <c r="AN9" s="128"/>
      <c r="AO9" s="128"/>
      <c r="AP9" s="128"/>
      <c r="AQ9" s="174"/>
      <c r="AR9" s="128"/>
      <c r="AS9" s="128"/>
      <c r="AT9" s="128"/>
      <c r="AU9" s="128"/>
      <c r="AV9" s="128"/>
      <c r="AW9" s="128"/>
      <c r="AX9" s="128"/>
      <c r="AY9" s="128"/>
      <c r="AZ9" s="128"/>
      <c r="BA9" s="128"/>
      <c r="BB9" s="128"/>
      <c r="BC9" s="128"/>
      <c r="BD9" s="128"/>
      <c r="BE9" s="128"/>
      <c r="BF9" s="128"/>
      <c r="BG9" s="128"/>
      <c r="BH9" s="128"/>
      <c r="BI9" s="128"/>
      <c r="BJ9" s="128"/>
      <c r="BK9" s="128"/>
      <c r="BL9" s="128"/>
      <c r="BM9" s="128"/>
      <c r="BN9" s="128"/>
    </row>
    <row r="10" spans="1:81" s="44" customFormat="1" ht="21" customHeight="1">
      <c r="A10" s="122" t="s">
        <v>85</v>
      </c>
      <c r="B10" s="268" t="s">
        <v>516</v>
      </c>
      <c r="C10" s="268"/>
      <c r="D10" s="268"/>
      <c r="E10" s="268"/>
      <c r="F10" s="268"/>
      <c r="G10" s="128"/>
      <c r="H10" s="128"/>
      <c r="I10" s="128"/>
      <c r="J10" s="128"/>
      <c r="K10" s="128"/>
      <c r="L10" s="128"/>
      <c r="M10" s="128"/>
      <c r="N10" s="128"/>
      <c r="O10" s="128"/>
      <c r="P10" s="128"/>
      <c r="Q10" s="128"/>
      <c r="R10" s="128"/>
      <c r="S10" s="128"/>
      <c r="T10" s="128"/>
      <c r="U10" s="128"/>
      <c r="V10" s="128"/>
      <c r="W10" s="128"/>
      <c r="X10" s="128"/>
      <c r="Y10" s="128"/>
      <c r="Z10" s="128"/>
      <c r="AA10" s="128"/>
      <c r="AB10" s="128"/>
      <c r="AC10" s="128"/>
      <c r="AD10" s="128"/>
      <c r="AE10" s="128"/>
      <c r="AF10" s="128"/>
      <c r="AG10" s="128"/>
      <c r="AH10" s="128"/>
      <c r="AI10" s="128"/>
      <c r="AJ10" s="128"/>
      <c r="AK10" s="128"/>
      <c r="AL10" s="128"/>
      <c r="AM10" s="128"/>
      <c r="AN10" s="128"/>
      <c r="AO10" s="128"/>
      <c r="AP10" s="128"/>
      <c r="AQ10" s="174"/>
      <c r="AR10" s="128"/>
      <c r="AS10" s="128"/>
      <c r="AT10" s="128"/>
      <c r="AU10" s="128"/>
      <c r="AV10" s="128"/>
      <c r="AW10" s="128"/>
      <c r="AX10" s="128"/>
      <c r="AY10" s="128"/>
      <c r="AZ10" s="128"/>
      <c r="BA10" s="128"/>
      <c r="BB10" s="128"/>
      <c r="BC10" s="128"/>
      <c r="BD10" s="128"/>
      <c r="BE10" s="128"/>
      <c r="BF10" s="128"/>
      <c r="BG10" s="128"/>
      <c r="BH10" s="128"/>
      <c r="BI10" s="128"/>
      <c r="BJ10" s="128"/>
      <c r="BK10" s="128"/>
      <c r="BL10" s="128"/>
      <c r="BM10" s="128"/>
      <c r="BN10" s="128"/>
    </row>
    <row r="11" spans="1:81" s="44" customFormat="1" ht="15.75">
      <c r="A11" s="45"/>
      <c r="AQ11" s="172"/>
    </row>
    <row r="12" spans="1:81" ht="15" customHeight="1">
      <c r="A12" s="51"/>
      <c r="B12" s="52"/>
      <c r="C12" s="52"/>
      <c r="D12" s="53"/>
      <c r="E12" s="27" t="s">
        <v>60</v>
      </c>
      <c r="F12" s="28"/>
      <c r="G12" s="129"/>
      <c r="H12" s="129"/>
      <c r="I12" s="129"/>
      <c r="J12" s="129"/>
      <c r="K12" s="129"/>
      <c r="L12" s="129"/>
      <c r="M12" s="129"/>
      <c r="N12" s="129"/>
      <c r="O12" s="129"/>
      <c r="P12" s="129"/>
      <c r="Q12" s="129"/>
      <c r="R12" s="129"/>
      <c r="S12" s="129"/>
      <c r="T12" s="129"/>
      <c r="U12" s="129"/>
      <c r="V12" s="129"/>
      <c r="W12" s="129"/>
      <c r="X12" s="129"/>
      <c r="Y12" s="129"/>
      <c r="Z12" s="129"/>
      <c r="AA12" s="129"/>
      <c r="AB12" s="129"/>
      <c r="AC12" s="129"/>
      <c r="AD12" s="129"/>
      <c r="AE12" s="129"/>
      <c r="AF12" s="129"/>
      <c r="AG12" s="129"/>
      <c r="AH12" s="129"/>
      <c r="AI12" s="129"/>
      <c r="AJ12" s="129"/>
      <c r="AK12" s="129"/>
      <c r="AL12" s="129"/>
      <c r="AM12" s="129"/>
      <c r="AN12" s="129"/>
      <c r="AO12" s="129"/>
      <c r="AP12" s="129"/>
      <c r="AQ12" s="175"/>
      <c r="AR12" s="129"/>
      <c r="AS12" s="129"/>
      <c r="AT12" s="129"/>
      <c r="AU12" s="129"/>
      <c r="AV12" s="129"/>
      <c r="AW12" s="129"/>
      <c r="AX12" s="129"/>
      <c r="AY12" s="129"/>
      <c r="AZ12" s="129"/>
      <c r="BA12" s="129"/>
      <c r="BB12" s="129"/>
      <c r="BC12" s="129"/>
      <c r="BD12" s="129"/>
      <c r="BE12" s="129"/>
      <c r="BF12" s="129"/>
      <c r="BG12" s="129"/>
      <c r="BH12" s="129"/>
      <c r="BI12" s="129"/>
      <c r="BJ12" s="129"/>
      <c r="BK12" s="129"/>
      <c r="BL12" s="129"/>
      <c r="BM12" s="129"/>
      <c r="BN12" s="129"/>
      <c r="BO12" s="26" t="s">
        <v>61</v>
      </c>
      <c r="BP12" s="29"/>
      <c r="BQ12" s="29"/>
      <c r="BR12" s="26" t="s">
        <v>86</v>
      </c>
      <c r="BS12" s="29"/>
      <c r="BT12" s="29"/>
      <c r="BU12" s="29"/>
      <c r="BV12" s="16" t="s">
        <v>87</v>
      </c>
      <c r="BW12" s="28"/>
      <c r="BX12" s="28"/>
      <c r="BY12" s="29"/>
      <c r="BZ12" s="16" t="s">
        <v>88</v>
      </c>
      <c r="CA12" s="28"/>
      <c r="CB12" s="28"/>
      <c r="CC12" s="29"/>
    </row>
    <row r="13" spans="1:81" ht="51">
      <c r="A13" s="54" t="s">
        <v>62</v>
      </c>
      <c r="B13" s="54" t="s">
        <v>1</v>
      </c>
      <c r="C13" s="54" t="s">
        <v>2</v>
      </c>
      <c r="D13" s="54" t="s">
        <v>3</v>
      </c>
      <c r="E13" s="50">
        <v>42795</v>
      </c>
      <c r="F13" s="50">
        <v>42796</v>
      </c>
      <c r="G13" s="50">
        <v>42797</v>
      </c>
      <c r="H13" s="50">
        <v>42798</v>
      </c>
      <c r="I13" s="50">
        <v>42799</v>
      </c>
      <c r="J13" s="50">
        <v>42800</v>
      </c>
      <c r="K13" s="50">
        <v>42801</v>
      </c>
      <c r="L13" s="50">
        <v>42802</v>
      </c>
      <c r="M13" s="50">
        <v>42803</v>
      </c>
      <c r="N13" s="50">
        <v>42804</v>
      </c>
      <c r="O13" s="50">
        <v>42805</v>
      </c>
      <c r="P13" s="50">
        <v>42806</v>
      </c>
      <c r="Q13" s="50">
        <v>42807</v>
      </c>
      <c r="R13" s="50">
        <v>42808</v>
      </c>
      <c r="S13" s="50">
        <v>42809</v>
      </c>
      <c r="T13" s="50">
        <v>42810</v>
      </c>
      <c r="U13" s="50">
        <v>42811</v>
      </c>
      <c r="V13" s="50">
        <v>42812</v>
      </c>
      <c r="W13" s="50">
        <v>42813</v>
      </c>
      <c r="X13" s="50">
        <v>42814</v>
      </c>
      <c r="Y13" s="50">
        <v>42815</v>
      </c>
      <c r="Z13" s="50">
        <v>42816</v>
      </c>
      <c r="AA13" s="50">
        <v>42817</v>
      </c>
      <c r="AB13" s="50">
        <v>42818</v>
      </c>
      <c r="AC13" s="50">
        <v>42819</v>
      </c>
      <c r="AD13" s="50">
        <v>42820</v>
      </c>
      <c r="AE13" s="50">
        <v>42821</v>
      </c>
      <c r="AF13" s="50">
        <v>42822</v>
      </c>
      <c r="AG13" s="50">
        <v>42823</v>
      </c>
      <c r="AH13" s="50">
        <v>42824</v>
      </c>
      <c r="AI13" s="50">
        <v>42825</v>
      </c>
      <c r="AJ13" s="50">
        <v>42826</v>
      </c>
      <c r="AK13" s="50">
        <v>42827</v>
      </c>
      <c r="AL13" s="50">
        <v>42828</v>
      </c>
      <c r="AM13" s="50">
        <v>42829</v>
      </c>
      <c r="AN13" s="50">
        <v>42830</v>
      </c>
      <c r="AO13" s="50">
        <v>42831</v>
      </c>
      <c r="AP13" s="50">
        <v>42832</v>
      </c>
      <c r="AQ13" s="50">
        <v>42833</v>
      </c>
      <c r="AR13" s="50">
        <v>42834</v>
      </c>
      <c r="AS13" s="50">
        <v>42835</v>
      </c>
      <c r="AT13" s="50">
        <v>42836</v>
      </c>
      <c r="AU13" s="50">
        <v>42837</v>
      </c>
      <c r="AV13" s="50">
        <v>42838</v>
      </c>
      <c r="AW13" s="50">
        <v>42839</v>
      </c>
      <c r="AX13" s="50">
        <v>42840</v>
      </c>
      <c r="AY13" s="50">
        <v>42841</v>
      </c>
      <c r="AZ13" s="50">
        <v>42842</v>
      </c>
      <c r="BA13" s="50">
        <v>42843</v>
      </c>
      <c r="BB13" s="50">
        <v>42844</v>
      </c>
      <c r="BC13" s="50">
        <v>42845</v>
      </c>
      <c r="BD13" s="50">
        <v>42846</v>
      </c>
      <c r="BE13" s="50">
        <v>42847</v>
      </c>
      <c r="BF13" s="50">
        <v>42848</v>
      </c>
      <c r="BG13" s="50">
        <v>42849</v>
      </c>
      <c r="BH13" s="50">
        <v>42850</v>
      </c>
      <c r="BI13" s="50">
        <v>42851</v>
      </c>
      <c r="BJ13" s="50">
        <v>42852</v>
      </c>
      <c r="BK13" s="50">
        <v>42853</v>
      </c>
      <c r="BL13" s="50">
        <v>42854</v>
      </c>
      <c r="BM13" s="50">
        <v>42855</v>
      </c>
      <c r="BN13" s="50">
        <v>42856</v>
      </c>
      <c r="BO13" s="23" t="s">
        <v>75</v>
      </c>
      <c r="BP13" s="23" t="s">
        <v>75</v>
      </c>
      <c r="BQ13" s="23" t="s">
        <v>75</v>
      </c>
      <c r="BR13" s="23" t="s">
        <v>89</v>
      </c>
      <c r="BS13" s="23" t="s">
        <v>82</v>
      </c>
      <c r="BT13" s="23" t="s">
        <v>83</v>
      </c>
      <c r="BU13" s="23" t="s">
        <v>37</v>
      </c>
      <c r="BV13" s="23" t="s">
        <v>89</v>
      </c>
      <c r="BW13" s="23" t="s">
        <v>82</v>
      </c>
      <c r="BX13" s="23" t="s">
        <v>83</v>
      </c>
      <c r="BY13" s="23" t="s">
        <v>37</v>
      </c>
      <c r="BZ13" s="23" t="s">
        <v>89</v>
      </c>
      <c r="CA13" s="23" t="s">
        <v>82</v>
      </c>
      <c r="CB13" s="23" t="s">
        <v>83</v>
      </c>
      <c r="CC13" s="23" t="s">
        <v>37</v>
      </c>
    </row>
    <row r="14" spans="1:81" s="32" customFormat="1" ht="15">
      <c r="A14" s="201" t="s">
        <v>555</v>
      </c>
      <c r="B14" s="248"/>
      <c r="C14" s="183" t="s">
        <v>573</v>
      </c>
      <c r="D14" s="184" t="s">
        <v>574</v>
      </c>
      <c r="E14" s="243" t="s">
        <v>507</v>
      </c>
      <c r="F14" s="244" t="s">
        <v>507</v>
      </c>
      <c r="G14" s="244" t="s">
        <v>507</v>
      </c>
      <c r="H14" s="244" t="s">
        <v>507</v>
      </c>
      <c r="I14" s="244" t="s">
        <v>507</v>
      </c>
      <c r="J14" s="244"/>
      <c r="K14" s="244"/>
      <c r="L14" s="244" t="s">
        <v>507</v>
      </c>
      <c r="M14" s="244" t="s">
        <v>507</v>
      </c>
      <c r="N14" s="244" t="s">
        <v>507</v>
      </c>
      <c r="O14" s="244" t="s">
        <v>507</v>
      </c>
      <c r="P14" s="244" t="s">
        <v>507</v>
      </c>
      <c r="Q14" s="244"/>
      <c r="R14" s="244"/>
      <c r="S14" s="244" t="s">
        <v>507</v>
      </c>
      <c r="T14" s="244" t="s">
        <v>507</v>
      </c>
      <c r="U14" s="244" t="s">
        <v>507</v>
      </c>
      <c r="V14" s="244" t="s">
        <v>507</v>
      </c>
      <c r="W14" s="244" t="s">
        <v>507</v>
      </c>
      <c r="X14" s="244"/>
      <c r="Y14" s="244"/>
      <c r="Z14" s="244" t="s">
        <v>507</v>
      </c>
      <c r="AA14" s="244" t="s">
        <v>507</v>
      </c>
      <c r="AB14" s="244" t="s">
        <v>507</v>
      </c>
      <c r="AC14" s="244" t="s">
        <v>507</v>
      </c>
      <c r="AD14" s="244" t="s">
        <v>507</v>
      </c>
      <c r="AE14" s="162"/>
      <c r="AF14" s="162"/>
      <c r="AG14" s="244" t="s">
        <v>507</v>
      </c>
      <c r="AH14" s="244" t="s">
        <v>507</v>
      </c>
      <c r="AI14" s="244" t="s">
        <v>507</v>
      </c>
      <c r="AJ14" s="244" t="s">
        <v>507</v>
      </c>
      <c r="AK14" s="244" t="s">
        <v>507</v>
      </c>
      <c r="AL14" s="244"/>
      <c r="AM14" s="244"/>
      <c r="AN14" s="244" t="s">
        <v>507</v>
      </c>
      <c r="AO14" s="244" t="s">
        <v>507</v>
      </c>
      <c r="AP14" s="244" t="s">
        <v>507</v>
      </c>
      <c r="AQ14" s="245" t="s">
        <v>507</v>
      </c>
      <c r="AR14" s="244" t="s">
        <v>507</v>
      </c>
      <c r="AS14" s="244"/>
      <c r="AT14" s="244"/>
      <c r="AU14" s="244" t="s">
        <v>507</v>
      </c>
      <c r="AV14" s="244" t="s">
        <v>507</v>
      </c>
      <c r="AW14" s="244" t="s">
        <v>507</v>
      </c>
      <c r="AX14" s="244" t="s">
        <v>507</v>
      </c>
      <c r="AY14" s="244" t="s">
        <v>507</v>
      </c>
      <c r="AZ14" s="244"/>
      <c r="BA14" s="244"/>
      <c r="BB14" s="244" t="s">
        <v>507</v>
      </c>
      <c r="BC14" s="244" t="s">
        <v>507</v>
      </c>
      <c r="BD14" s="244" t="s">
        <v>507</v>
      </c>
      <c r="BE14" s="244" t="s">
        <v>507</v>
      </c>
      <c r="BF14" s="244" t="s">
        <v>507</v>
      </c>
      <c r="BG14" s="244"/>
      <c r="BH14" s="244"/>
      <c r="BI14" s="244" t="s">
        <v>507</v>
      </c>
      <c r="BJ14" s="244" t="s">
        <v>507</v>
      </c>
      <c r="BK14" s="244" t="s">
        <v>507</v>
      </c>
      <c r="BL14" s="244" t="s">
        <v>507</v>
      </c>
      <c r="BM14" s="244" t="s">
        <v>507</v>
      </c>
      <c r="BN14" s="244"/>
      <c r="BO14" s="246">
        <f>COUNTA(E$13:F$13)-COUNTIF(E14:F14,"P")-COUNTBLANK(E14:F14)</f>
        <v>0</v>
      </c>
      <c r="BP14" s="247">
        <f xml:space="preserve"> IFERROR((COUNTIF(E14:F14,"An") + COUNTIF(E14:F14,"Ln") + COUNTIF(E14:F14,"En"))/BO14, 0)</f>
        <v>0</v>
      </c>
      <c r="BQ14" s="247" t="e">
        <f>IF(#REF!+BO14=0,100%,IF(BO14/COUNTA(E$13:F$13)&lt;5%,80%,IF(BO14/COUNTA(E$13:F$13)&lt;30%,60%,IF(BO14/COUNTA(E$13:F$13)&lt;50%,40%,IF(BP14&lt;20%,20%,0%)))))</f>
        <v>#REF!</v>
      </c>
      <c r="BR14" s="246" t="e">
        <f xml:space="preserve"> COUNTIF(#REF!,"A") + COUNTIF(#REF!,"An")</f>
        <v>#REF!</v>
      </c>
      <c r="BS14" s="246" t="e">
        <f>COUNTA(#REF!)-COUNTIF(#REF!,"P")-COUNTBLANK(#REF!)</f>
        <v>#REF!</v>
      </c>
      <c r="BT14" s="247">
        <f xml:space="preserve"> IFERROR((COUNTIF(#REF!,"An") + COUNTIF(#REF!,"Ln") + COUNTIF(#REF!,"En"))/BS14, 0)</f>
        <v>0</v>
      </c>
      <c r="BU14" s="247" t="e">
        <f>IF(BR14+BS14=0,100%,IF(BS14/COUNTA(#REF!)&lt;5%,80%,IF(BS14/COUNTA(#REF!)&lt;30%,60%,IF(BS14/COUNTA(#REF!)&lt;50%,40%,IF(BT14&lt;20%,20%,0%)))))</f>
        <v>#REF!</v>
      </c>
      <c r="BV14" s="246">
        <f>COUNTIF($E14:$BN14,"A") + COUNTIF($E14:$BN14,"An")</f>
        <v>0</v>
      </c>
      <c r="BW14" s="246">
        <f>COUNTA(E$13:BN$13)-COUNTIF(E14:BN14,"P") - COUNTBLANK(E14:BN14)</f>
        <v>0</v>
      </c>
      <c r="BX14" s="247">
        <f xml:space="preserve"> IFERROR((COUNTIF(E14:BN14,"An") + COUNTIF(E14:BN14,"Ln") + COUNTIF(E14:BN14,"En"))/BW14, 0)</f>
        <v>0</v>
      </c>
      <c r="BY14" s="247">
        <f>IF(BV14+BW14=0,100%,IF(BW14/COUNTA(E$13:BN$13)&lt;5%,80%,IF(BW14/COUNTA(E$13:BN$13)&lt;30%,60%,IF(BW14/COUNTA(E$13:BN$13)&lt;50%,40%,IF(BX14&lt;20%,20%,0%)))))</f>
        <v>1</v>
      </c>
      <c r="BZ14" s="133">
        <f>COUNTIF($E14:$BQ14,"A") + COUNTIF($E14:$BQ14,"An")</f>
        <v>0</v>
      </c>
      <c r="CA14" s="133">
        <f>COUNTA(E$13:BQ$13)-COUNTIF(E14:BQ14,"P") - COUNTBLANK(E14:BQ14)</f>
        <v>3</v>
      </c>
      <c r="CB14" s="134">
        <f xml:space="preserve"> IFERROR((COUNTIF(E14:BQ14,"An") + COUNTIF(E14:BQ14,"Ln") + COUNTIF(E14:BQ14,"En"))/CA14, 0)</f>
        <v>0</v>
      </c>
      <c r="CC14" s="134">
        <f t="shared" ref="CC14:CC21" si="0">IF(BZ14+CA14=0,100%,IF(CA14/COUNTA(E$13:BQ$13)&lt;5%,80%,IF(CA14/COUNTA(E$13:BQ$13)&lt;30%,60%,IF(CA14/COUNTA(E$13:BQ$13)&lt;50%,40%,IF(CB14&lt;20%,20%,0%)))))</f>
        <v>0.8</v>
      </c>
    </row>
    <row r="15" spans="1:81" s="32" customFormat="1" ht="15">
      <c r="A15" s="201" t="s">
        <v>556</v>
      </c>
      <c r="B15" s="249"/>
      <c r="C15" s="183" t="s">
        <v>575</v>
      </c>
      <c r="D15" s="184" t="s">
        <v>576</v>
      </c>
      <c r="E15" s="250" t="s">
        <v>507</v>
      </c>
      <c r="F15" s="250" t="s">
        <v>507</v>
      </c>
      <c r="G15" s="250" t="s">
        <v>507</v>
      </c>
      <c r="H15" s="250" t="s">
        <v>507</v>
      </c>
      <c r="I15" s="250" t="s">
        <v>507</v>
      </c>
      <c r="J15" s="244"/>
      <c r="K15" s="244"/>
      <c r="L15" s="250" t="s">
        <v>507</v>
      </c>
      <c r="M15" s="250" t="s">
        <v>507</v>
      </c>
      <c r="N15" s="250" t="s">
        <v>507</v>
      </c>
      <c r="O15" s="250" t="s">
        <v>507</v>
      </c>
      <c r="P15" s="250" t="s">
        <v>507</v>
      </c>
      <c r="Q15" s="244"/>
      <c r="R15" s="244"/>
      <c r="S15" s="250" t="s">
        <v>507</v>
      </c>
      <c r="T15" s="250" t="s">
        <v>507</v>
      </c>
      <c r="U15" s="250" t="s">
        <v>507</v>
      </c>
      <c r="V15" s="250" t="s">
        <v>507</v>
      </c>
      <c r="W15" s="250" t="s">
        <v>507</v>
      </c>
      <c r="X15" s="244"/>
      <c r="Y15" s="244"/>
      <c r="Z15" s="250" t="s">
        <v>507</v>
      </c>
      <c r="AA15" s="250" t="s">
        <v>507</v>
      </c>
      <c r="AB15" s="250" t="s">
        <v>507</v>
      </c>
      <c r="AC15" s="250" t="s">
        <v>507</v>
      </c>
      <c r="AD15" s="250" t="s">
        <v>507</v>
      </c>
      <c r="AE15" s="162"/>
      <c r="AF15" s="162"/>
      <c r="AG15" s="250" t="s">
        <v>507</v>
      </c>
      <c r="AH15" s="250" t="s">
        <v>507</v>
      </c>
      <c r="AI15" s="250" t="s">
        <v>507</v>
      </c>
      <c r="AJ15" s="250" t="s">
        <v>507</v>
      </c>
      <c r="AK15" s="250" t="s">
        <v>507</v>
      </c>
      <c r="AL15" s="244"/>
      <c r="AM15" s="244"/>
      <c r="AN15" s="250" t="s">
        <v>507</v>
      </c>
      <c r="AO15" s="250" t="s">
        <v>507</v>
      </c>
      <c r="AP15" s="250" t="s">
        <v>507</v>
      </c>
      <c r="AQ15" s="250" t="s">
        <v>507</v>
      </c>
      <c r="AR15" s="250" t="s">
        <v>507</v>
      </c>
      <c r="AS15" s="244"/>
      <c r="AT15" s="244"/>
      <c r="AU15" s="250" t="s">
        <v>507</v>
      </c>
      <c r="AV15" s="250" t="s">
        <v>507</v>
      </c>
      <c r="AW15" s="250" t="s">
        <v>507</v>
      </c>
      <c r="AX15" s="250" t="s">
        <v>507</v>
      </c>
      <c r="AY15" s="250" t="s">
        <v>507</v>
      </c>
      <c r="AZ15" s="244"/>
      <c r="BA15" s="244"/>
      <c r="BB15" s="250" t="s">
        <v>507</v>
      </c>
      <c r="BC15" s="250" t="s">
        <v>507</v>
      </c>
      <c r="BD15" s="250" t="s">
        <v>507</v>
      </c>
      <c r="BE15" s="250" t="s">
        <v>507</v>
      </c>
      <c r="BF15" s="250" t="s">
        <v>507</v>
      </c>
      <c r="BG15" s="244"/>
      <c r="BH15" s="244"/>
      <c r="BI15" s="250" t="s">
        <v>507</v>
      </c>
      <c r="BJ15" s="250" t="s">
        <v>507</v>
      </c>
      <c r="BK15" s="250" t="s">
        <v>507</v>
      </c>
      <c r="BL15" s="250" t="s">
        <v>507</v>
      </c>
      <c r="BM15" s="250" t="s">
        <v>507</v>
      </c>
      <c r="BN15" s="250" t="s">
        <v>507</v>
      </c>
      <c r="BO15" s="251">
        <f>COUNTA(E$13:BN$13)-COUNTIF(E15:BN15,"P")-COUNTBLANK(E15:BN15)</f>
        <v>0</v>
      </c>
      <c r="BP15" s="252">
        <f xml:space="preserve"> IFERROR((COUNTIF(E15:F15,"An") + COUNTIF(E15:F15,"Ln") + COUNTIF(E15:F15,"En"))/BO15, 0)</f>
        <v>0</v>
      </c>
      <c r="BQ15" s="253" t="e">
        <f>IF(#REF!+BO15=0,100%,IF(BO15/COUNTA(E$13:F$13)&lt;5%,80%,IF(BO15/COUNTA(E$13:F$13)&lt;30%,60%,IF(BO15/COUNTA(E$13:F$13)&lt;50%,40%,IF(BP15&lt;20%,20%,0%)))))</f>
        <v>#REF!</v>
      </c>
      <c r="BR15" s="254" t="e">
        <f xml:space="preserve"> COUNTIF(#REF!,"A") + COUNTIF(#REF!,"An")</f>
        <v>#REF!</v>
      </c>
      <c r="BS15" s="254" t="e">
        <f>COUNTA(#REF!)-COUNTIF(#REF!,"P")-COUNTBLANK(#REF!)</f>
        <v>#REF!</v>
      </c>
      <c r="BT15" s="253">
        <f xml:space="preserve"> IFERROR((COUNTIF(#REF!,"An") + COUNTIF(#REF!,"Ln") + COUNTIF(#REF!,"En"))/BS15, 0)</f>
        <v>0</v>
      </c>
      <c r="BU15" s="253" t="e">
        <f>IF(BR15+BS15=0,100%,IF(BS15/COUNTA(#REF!)&lt;5%,80%,IF(BS15/COUNTA(#REF!)&lt;30%,60%,IF(BS15/COUNTA(#REF!)&lt;50%,40%,IF(BT15&lt;20%,20%,0%)))))</f>
        <v>#REF!</v>
      </c>
      <c r="BV15" s="254">
        <f>COUNTIF($E15:$BN15,"A") + COUNTIF($E15:$BN15,"An")</f>
        <v>0</v>
      </c>
      <c r="BW15" s="254">
        <f>COUNTA(E$13:BN$13)-COUNTIF(E15:BN15,"P") - COUNTBLANK(E15:BN15)</f>
        <v>0</v>
      </c>
      <c r="BX15" s="253">
        <f xml:space="preserve"> IFERROR((COUNTIF(E15:BN15,"An") + COUNTIF(E15:BN15,"Ln") + COUNTIF(E15:BN15,"En"))/BW15, 0)</f>
        <v>0</v>
      </c>
      <c r="BY15" s="253">
        <f>IF(BV15+BW15=0,100%,IF(BW15/COUNTA(E$13:BN$13)&lt;5%,80%,IF(BW15/COUNTA(E$13:BN$13)&lt;30%,60%,IF(BW15/COUNTA(E$13:BN$13)&lt;50%,40%,IF(BX15&lt;20%,20%,0%)))))</f>
        <v>1</v>
      </c>
      <c r="BZ15" s="168" t="e">
        <f>COUNTIF(#REF!,"A") + COUNTIF(#REF!,"An")</f>
        <v>#REF!</v>
      </c>
      <c r="CA15" s="168" t="e">
        <f>COUNTA(E$13:BQ$13)-COUNTIF(#REF!,"P") - COUNTBLANK(#REF!)</f>
        <v>#REF!</v>
      </c>
      <c r="CB15" s="167">
        <f xml:space="preserve"> IFERROR((COUNTIF(#REF!,"An") + COUNTIF(#REF!,"Ln") + COUNTIF(#REF!,"En"))/CA15, 0)</f>
        <v>0</v>
      </c>
      <c r="CC15" s="167" t="e">
        <f t="shared" si="0"/>
        <v>#REF!</v>
      </c>
    </row>
    <row r="16" spans="1:81" s="32" customFormat="1" ht="15">
      <c r="A16" s="201" t="s">
        <v>557</v>
      </c>
      <c r="B16" s="249"/>
      <c r="C16" s="183" t="s">
        <v>577</v>
      </c>
      <c r="D16" s="184" t="s">
        <v>578</v>
      </c>
      <c r="E16" s="250" t="s">
        <v>507</v>
      </c>
      <c r="F16" s="250" t="s">
        <v>507</v>
      </c>
      <c r="G16" s="250" t="s">
        <v>507</v>
      </c>
      <c r="H16" s="250" t="s">
        <v>507</v>
      </c>
      <c r="I16" s="250" t="s">
        <v>507</v>
      </c>
      <c r="J16" s="244"/>
      <c r="K16" s="244"/>
      <c r="L16" s="250" t="s">
        <v>507</v>
      </c>
      <c r="M16" s="250" t="s">
        <v>507</v>
      </c>
      <c r="N16" s="250" t="s">
        <v>507</v>
      </c>
      <c r="O16" s="250" t="s">
        <v>507</v>
      </c>
      <c r="P16" s="250" t="s">
        <v>507</v>
      </c>
      <c r="Q16" s="244"/>
      <c r="R16" s="244"/>
      <c r="S16" s="250" t="s">
        <v>507</v>
      </c>
      <c r="T16" s="250" t="s">
        <v>507</v>
      </c>
      <c r="U16" s="250" t="s">
        <v>507</v>
      </c>
      <c r="V16" s="250" t="s">
        <v>507</v>
      </c>
      <c r="W16" s="250" t="s">
        <v>507</v>
      </c>
      <c r="X16" s="244"/>
      <c r="Y16" s="244"/>
      <c r="Z16" s="250" t="s">
        <v>507</v>
      </c>
      <c r="AA16" s="250" t="s">
        <v>507</v>
      </c>
      <c r="AB16" s="250" t="s">
        <v>507</v>
      </c>
      <c r="AC16" s="250" t="s">
        <v>507</v>
      </c>
      <c r="AD16" s="250" t="s">
        <v>507</v>
      </c>
      <c r="AE16" s="162"/>
      <c r="AF16" s="162"/>
      <c r="AG16" s="250" t="s">
        <v>507</v>
      </c>
      <c r="AH16" s="250" t="s">
        <v>507</v>
      </c>
      <c r="AI16" s="250" t="s">
        <v>507</v>
      </c>
      <c r="AJ16" s="250" t="s">
        <v>507</v>
      </c>
      <c r="AK16" s="250" t="s">
        <v>507</v>
      </c>
      <c r="AL16" s="244"/>
      <c r="AM16" s="244"/>
      <c r="AN16" s="250" t="s">
        <v>507</v>
      </c>
      <c r="AO16" s="250" t="s">
        <v>507</v>
      </c>
      <c r="AP16" s="250" t="s">
        <v>507</v>
      </c>
      <c r="AQ16" s="250" t="s">
        <v>507</v>
      </c>
      <c r="AR16" s="250" t="s">
        <v>507</v>
      </c>
      <c r="AS16" s="244"/>
      <c r="AT16" s="244"/>
      <c r="AU16" s="250" t="s">
        <v>507</v>
      </c>
      <c r="AV16" s="250" t="s">
        <v>507</v>
      </c>
      <c r="AW16" s="250" t="s">
        <v>507</v>
      </c>
      <c r="AX16" s="250" t="s">
        <v>507</v>
      </c>
      <c r="AY16" s="250" t="s">
        <v>507</v>
      </c>
      <c r="AZ16" s="244"/>
      <c r="BA16" s="244"/>
      <c r="BB16" s="250" t="s">
        <v>507</v>
      </c>
      <c r="BC16" s="250" t="s">
        <v>507</v>
      </c>
      <c r="BD16" s="250" t="s">
        <v>507</v>
      </c>
      <c r="BE16" s="250" t="s">
        <v>507</v>
      </c>
      <c r="BF16" s="250" t="s">
        <v>507</v>
      </c>
      <c r="BG16" s="244"/>
      <c r="BH16" s="244"/>
      <c r="BI16" s="250" t="s">
        <v>507</v>
      </c>
      <c r="BJ16" s="250" t="s">
        <v>507</v>
      </c>
      <c r="BK16" s="250" t="s">
        <v>507</v>
      </c>
      <c r="BL16" s="250" t="s">
        <v>507</v>
      </c>
      <c r="BM16" s="250" t="s">
        <v>507</v>
      </c>
      <c r="BN16" s="250" t="s">
        <v>507</v>
      </c>
      <c r="BO16" s="251">
        <f>COUNTA(E$13:BN$13)-COUNTIF(E16:BN16,"P")-COUNTBLANK(E16:BN16)</f>
        <v>0</v>
      </c>
      <c r="BP16" s="252">
        <f xml:space="preserve"> IFERROR((COUNTIF(E16:F16,"An") + COUNTIF(E16:F16,"Ln") + COUNTIF(E16:F16,"En"))/BO16, 0)</f>
        <v>0</v>
      </c>
      <c r="BQ16" s="253" t="e">
        <f>IF(#REF!+BO16=0,100%,IF(BO16/COUNTA(E$13:F$13)&lt;5%,80%,IF(BO16/COUNTA(E$13:F$13)&lt;30%,60%,IF(BO16/COUNTA(E$13:F$13)&lt;50%,40%,IF(BP16&lt;20%,20%,0%)))))</f>
        <v>#REF!</v>
      </c>
      <c r="BR16" s="254" t="e">
        <f xml:space="preserve"> COUNTIF(#REF!,"A") + COUNTIF(#REF!,"An")</f>
        <v>#REF!</v>
      </c>
      <c r="BS16" s="254" t="e">
        <f>COUNTA(#REF!)-COUNTIF(#REF!,"P")-COUNTBLANK(#REF!)</f>
        <v>#REF!</v>
      </c>
      <c r="BT16" s="253">
        <f xml:space="preserve"> IFERROR((COUNTIF(#REF!,"An") + COUNTIF(#REF!,"Ln") + COUNTIF(#REF!,"En"))/BS16, 0)</f>
        <v>0</v>
      </c>
      <c r="BU16" s="253" t="e">
        <f>IF(BR16+BS16=0,100%,IF(BS16/COUNTA(#REF!)&lt;5%,80%,IF(BS16/COUNTA(#REF!)&lt;30%,60%,IF(BS16/COUNTA(#REF!)&lt;50%,40%,IF(BT16&lt;20%,20%,0%)))))</f>
        <v>#REF!</v>
      </c>
      <c r="BV16" s="254">
        <f>COUNTIF($E16:$BN16,"A") + COUNTIF($E16:$BN16,"An")</f>
        <v>0</v>
      </c>
      <c r="BW16" s="254">
        <f>COUNTA(E$13:BN$13)-COUNTIF(E16:BN16,"P") - COUNTBLANK(E16:BN16)</f>
        <v>0</v>
      </c>
      <c r="BX16" s="253">
        <f xml:space="preserve"> IFERROR((COUNTIF(E16:BN16,"An") + COUNTIF(E16:BN16,"Ln") + COUNTIF(E16:BN16,"En"))/BW16, 0)</f>
        <v>0</v>
      </c>
      <c r="BY16" s="253">
        <f>IF(BV16+BW16=0,100%,IF(BW16/COUNTA(E$13:BN$13)&lt;5%,80%,IF(BW16/COUNTA(E$13:BN$13)&lt;30%,60%,IF(BW16/COUNTA(E$13:BN$13)&lt;50%,40%,IF(BX16&lt;20%,20%,0%)))))</f>
        <v>1</v>
      </c>
      <c r="BZ16" s="168" t="e">
        <f>COUNTIF(#REF!,"A") + COUNTIF(#REF!,"An")</f>
        <v>#REF!</v>
      </c>
      <c r="CA16" s="168" t="e">
        <f>COUNTA(E$13:BQ$13)-COUNTIF(#REF!,"P") - COUNTBLANK(#REF!)</f>
        <v>#REF!</v>
      </c>
      <c r="CB16" s="167">
        <f xml:space="preserve"> IFERROR((COUNTIF(#REF!,"An") + COUNTIF(#REF!,"Ln") + COUNTIF(#REF!,"En"))/CA16, 0)</f>
        <v>0</v>
      </c>
      <c r="CC16" s="167" t="e">
        <f t="shared" si="0"/>
        <v>#REF!</v>
      </c>
    </row>
    <row r="17" spans="1:81" s="32" customFormat="1" ht="15">
      <c r="A17" s="201" t="s">
        <v>558</v>
      </c>
      <c r="B17" s="249"/>
      <c r="C17" s="183" t="s">
        <v>579</v>
      </c>
      <c r="D17" s="184" t="s">
        <v>580</v>
      </c>
      <c r="E17" s="250" t="s">
        <v>507</v>
      </c>
      <c r="F17" s="250" t="s">
        <v>507</v>
      </c>
      <c r="G17" s="250" t="s">
        <v>507</v>
      </c>
      <c r="H17" s="250" t="s">
        <v>507</v>
      </c>
      <c r="I17" s="250" t="s">
        <v>507</v>
      </c>
      <c r="J17" s="244"/>
      <c r="K17" s="244"/>
      <c r="L17" s="250" t="s">
        <v>507</v>
      </c>
      <c r="M17" s="250" t="s">
        <v>507</v>
      </c>
      <c r="N17" s="250" t="s">
        <v>507</v>
      </c>
      <c r="O17" s="250" t="s">
        <v>507</v>
      </c>
      <c r="P17" s="250" t="s">
        <v>507</v>
      </c>
      <c r="Q17" s="244"/>
      <c r="R17" s="244"/>
      <c r="S17" s="250" t="s">
        <v>507</v>
      </c>
      <c r="T17" s="250" t="s">
        <v>507</v>
      </c>
      <c r="U17" s="250" t="s">
        <v>507</v>
      </c>
      <c r="V17" s="250" t="s">
        <v>507</v>
      </c>
      <c r="W17" s="250" t="s">
        <v>507</v>
      </c>
      <c r="X17" s="244"/>
      <c r="Y17" s="244"/>
      <c r="Z17" s="250" t="s">
        <v>507</v>
      </c>
      <c r="AA17" s="250" t="s">
        <v>507</v>
      </c>
      <c r="AB17" s="250" t="s">
        <v>507</v>
      </c>
      <c r="AC17" s="250" t="s">
        <v>507</v>
      </c>
      <c r="AD17" s="250" t="s">
        <v>507</v>
      </c>
      <c r="AE17" s="162"/>
      <c r="AF17" s="162"/>
      <c r="AG17" s="250" t="s">
        <v>507</v>
      </c>
      <c r="AH17" s="250" t="s">
        <v>507</v>
      </c>
      <c r="AI17" s="250" t="s">
        <v>507</v>
      </c>
      <c r="AJ17" s="250" t="s">
        <v>507</v>
      </c>
      <c r="AK17" s="250" t="s">
        <v>507</v>
      </c>
      <c r="AL17" s="244"/>
      <c r="AM17" s="244"/>
      <c r="AN17" s="250" t="s">
        <v>507</v>
      </c>
      <c r="AO17" s="250" t="s">
        <v>507</v>
      </c>
      <c r="AP17" s="250" t="s">
        <v>507</v>
      </c>
      <c r="AQ17" s="250" t="s">
        <v>507</v>
      </c>
      <c r="AR17" s="250" t="s">
        <v>507</v>
      </c>
      <c r="AS17" s="244"/>
      <c r="AT17" s="244"/>
      <c r="AU17" s="250" t="s">
        <v>507</v>
      </c>
      <c r="AV17" s="250" t="s">
        <v>507</v>
      </c>
      <c r="AW17" s="250" t="s">
        <v>507</v>
      </c>
      <c r="AX17" s="250" t="s">
        <v>507</v>
      </c>
      <c r="AY17" s="250" t="s">
        <v>507</v>
      </c>
      <c r="AZ17" s="244"/>
      <c r="BA17" s="244"/>
      <c r="BB17" s="250" t="s">
        <v>507</v>
      </c>
      <c r="BC17" s="250" t="s">
        <v>507</v>
      </c>
      <c r="BD17" s="250" t="s">
        <v>507</v>
      </c>
      <c r="BE17" s="250" t="s">
        <v>507</v>
      </c>
      <c r="BF17" s="250" t="s">
        <v>507</v>
      </c>
      <c r="BG17" s="244"/>
      <c r="BH17" s="244"/>
      <c r="BI17" s="250" t="s">
        <v>507</v>
      </c>
      <c r="BJ17" s="250" t="s">
        <v>507</v>
      </c>
      <c r="BK17" s="250" t="s">
        <v>507</v>
      </c>
      <c r="BL17" s="250" t="s">
        <v>507</v>
      </c>
      <c r="BM17" s="250" t="s">
        <v>507</v>
      </c>
      <c r="BN17" s="250" t="s">
        <v>507</v>
      </c>
      <c r="BO17" s="251"/>
      <c r="BP17" s="252"/>
      <c r="BQ17" s="253"/>
      <c r="BR17" s="254"/>
      <c r="BS17" s="254"/>
      <c r="BT17" s="253"/>
      <c r="BU17" s="253"/>
      <c r="BV17" s="254"/>
      <c r="BW17" s="254"/>
      <c r="BX17" s="253"/>
      <c r="BY17" s="253"/>
      <c r="BZ17" s="168" t="e">
        <f>COUNTIF(#REF!,"A") + COUNTIF(#REF!,"An")</f>
        <v>#REF!</v>
      </c>
      <c r="CA17" s="168" t="e">
        <f>COUNTA(E$13:BQ$13)-COUNTIF(#REF!,"P") - COUNTBLANK(#REF!)</f>
        <v>#REF!</v>
      </c>
      <c r="CB17" s="167">
        <f xml:space="preserve"> IFERROR((COUNTIF(#REF!,"An") + COUNTIF(#REF!,"Ln") + COUNTIF(#REF!,"En"))/CA17, 0)</f>
        <v>0</v>
      </c>
      <c r="CC17" s="167" t="e">
        <f t="shared" si="0"/>
        <v>#REF!</v>
      </c>
    </row>
    <row r="18" spans="1:81" s="32" customFormat="1" ht="15">
      <c r="A18" s="201" t="s">
        <v>559</v>
      </c>
      <c r="B18" s="249"/>
      <c r="C18" s="183" t="s">
        <v>581</v>
      </c>
      <c r="D18" s="184" t="s">
        <v>582</v>
      </c>
      <c r="E18" s="250" t="s">
        <v>507</v>
      </c>
      <c r="F18" s="250" t="s">
        <v>507</v>
      </c>
      <c r="G18" s="250" t="s">
        <v>507</v>
      </c>
      <c r="H18" s="250" t="s">
        <v>507</v>
      </c>
      <c r="I18" s="250" t="s">
        <v>507</v>
      </c>
      <c r="J18" s="244"/>
      <c r="K18" s="244"/>
      <c r="L18" s="250" t="s">
        <v>507</v>
      </c>
      <c r="M18" s="250" t="s">
        <v>507</v>
      </c>
      <c r="N18" s="250" t="s">
        <v>507</v>
      </c>
      <c r="O18" s="250" t="s">
        <v>507</v>
      </c>
      <c r="P18" s="250" t="s">
        <v>507</v>
      </c>
      <c r="Q18" s="244"/>
      <c r="R18" s="244"/>
      <c r="S18" s="250" t="s">
        <v>507</v>
      </c>
      <c r="T18" s="250" t="s">
        <v>507</v>
      </c>
      <c r="U18" s="250" t="s">
        <v>507</v>
      </c>
      <c r="V18" s="250" t="s">
        <v>507</v>
      </c>
      <c r="W18" s="250" t="s">
        <v>507</v>
      </c>
      <c r="X18" s="244"/>
      <c r="Y18" s="244"/>
      <c r="Z18" s="250" t="s">
        <v>507</v>
      </c>
      <c r="AA18" s="250" t="s">
        <v>507</v>
      </c>
      <c r="AB18" s="250" t="s">
        <v>507</v>
      </c>
      <c r="AC18" s="250" t="s">
        <v>507</v>
      </c>
      <c r="AD18" s="250" t="s">
        <v>507</v>
      </c>
      <c r="AE18" s="162"/>
      <c r="AF18" s="162"/>
      <c r="AG18" s="250" t="s">
        <v>507</v>
      </c>
      <c r="AH18" s="250" t="s">
        <v>507</v>
      </c>
      <c r="AI18" s="250" t="s">
        <v>507</v>
      </c>
      <c r="AJ18" s="250" t="s">
        <v>507</v>
      </c>
      <c r="AK18" s="250" t="s">
        <v>507</v>
      </c>
      <c r="AL18" s="244"/>
      <c r="AM18" s="244"/>
      <c r="AN18" s="250" t="s">
        <v>507</v>
      </c>
      <c r="AO18" s="250" t="s">
        <v>507</v>
      </c>
      <c r="AP18" s="250" t="s">
        <v>507</v>
      </c>
      <c r="AQ18" s="250" t="s">
        <v>507</v>
      </c>
      <c r="AR18" s="250" t="s">
        <v>507</v>
      </c>
      <c r="AS18" s="244"/>
      <c r="AT18" s="244"/>
      <c r="AU18" s="250" t="s">
        <v>507</v>
      </c>
      <c r="AV18" s="250" t="s">
        <v>507</v>
      </c>
      <c r="AW18" s="250" t="s">
        <v>507</v>
      </c>
      <c r="AX18" s="250" t="s">
        <v>507</v>
      </c>
      <c r="AY18" s="250" t="s">
        <v>507</v>
      </c>
      <c r="AZ18" s="244"/>
      <c r="BA18" s="244"/>
      <c r="BB18" s="250" t="s">
        <v>507</v>
      </c>
      <c r="BC18" s="250" t="s">
        <v>507</v>
      </c>
      <c r="BD18" s="250" t="s">
        <v>507</v>
      </c>
      <c r="BE18" s="250" t="s">
        <v>507</v>
      </c>
      <c r="BF18" s="250" t="s">
        <v>507</v>
      </c>
      <c r="BG18" s="244"/>
      <c r="BH18" s="244"/>
      <c r="BI18" s="250" t="s">
        <v>507</v>
      </c>
      <c r="BJ18" s="250" t="s">
        <v>507</v>
      </c>
      <c r="BK18" s="250" t="s">
        <v>507</v>
      </c>
      <c r="BL18" s="250" t="s">
        <v>507</v>
      </c>
      <c r="BM18" s="250" t="s">
        <v>507</v>
      </c>
      <c r="BN18" s="250" t="s">
        <v>507</v>
      </c>
      <c r="BO18" s="251"/>
      <c r="BP18" s="252"/>
      <c r="BQ18" s="253"/>
      <c r="BR18" s="254"/>
      <c r="BS18" s="254"/>
      <c r="BT18" s="253"/>
      <c r="BU18" s="253"/>
      <c r="BV18" s="254"/>
      <c r="BW18" s="254"/>
      <c r="BX18" s="253"/>
      <c r="BY18" s="253"/>
      <c r="BZ18" s="168" t="e">
        <f>COUNTIF(#REF!,"A") + COUNTIF(#REF!,"An")</f>
        <v>#REF!</v>
      </c>
      <c r="CA18" s="168" t="e">
        <f>COUNTA(E$13:BQ$13)-COUNTIF(#REF!,"P") - COUNTBLANK(#REF!)</f>
        <v>#REF!</v>
      </c>
      <c r="CB18" s="167">
        <f xml:space="preserve"> IFERROR((COUNTIF(#REF!,"An") + COUNTIF(#REF!,"Ln") + COUNTIF(#REF!,"En"))/CA18, 0)</f>
        <v>0</v>
      </c>
      <c r="CC18" s="167" t="e">
        <f t="shared" si="0"/>
        <v>#REF!</v>
      </c>
    </row>
    <row r="19" spans="1:81" s="32" customFormat="1" ht="15">
      <c r="A19" s="201" t="s">
        <v>560</v>
      </c>
      <c r="B19" s="249"/>
      <c r="C19" s="183" t="s">
        <v>583</v>
      </c>
      <c r="D19" s="184" t="s">
        <v>584</v>
      </c>
      <c r="E19" s="250" t="s">
        <v>507</v>
      </c>
      <c r="F19" s="250" t="s">
        <v>507</v>
      </c>
      <c r="G19" s="250" t="s">
        <v>507</v>
      </c>
      <c r="H19" s="250" t="s">
        <v>507</v>
      </c>
      <c r="I19" s="250" t="s">
        <v>507</v>
      </c>
      <c r="J19" s="244"/>
      <c r="K19" s="244"/>
      <c r="L19" s="250" t="s">
        <v>507</v>
      </c>
      <c r="M19" s="250" t="s">
        <v>507</v>
      </c>
      <c r="N19" s="250" t="s">
        <v>507</v>
      </c>
      <c r="O19" s="250" t="s">
        <v>507</v>
      </c>
      <c r="P19" s="250" t="s">
        <v>507</v>
      </c>
      <c r="Q19" s="244"/>
      <c r="R19" s="244"/>
      <c r="S19" s="250" t="s">
        <v>507</v>
      </c>
      <c r="T19" s="250" t="s">
        <v>507</v>
      </c>
      <c r="U19" s="250" t="s">
        <v>507</v>
      </c>
      <c r="V19" s="250" t="s">
        <v>507</v>
      </c>
      <c r="W19" s="250" t="s">
        <v>507</v>
      </c>
      <c r="X19" s="244"/>
      <c r="Y19" s="244"/>
      <c r="Z19" s="250" t="s">
        <v>507</v>
      </c>
      <c r="AA19" s="250" t="s">
        <v>507</v>
      </c>
      <c r="AB19" s="250" t="s">
        <v>507</v>
      </c>
      <c r="AC19" s="250" t="s">
        <v>507</v>
      </c>
      <c r="AD19" s="250" t="s">
        <v>507</v>
      </c>
      <c r="AE19" s="162"/>
      <c r="AF19" s="162"/>
      <c r="AG19" s="250" t="s">
        <v>507</v>
      </c>
      <c r="AH19" s="250" t="s">
        <v>507</v>
      </c>
      <c r="AI19" s="250" t="s">
        <v>507</v>
      </c>
      <c r="AJ19" s="250" t="s">
        <v>507</v>
      </c>
      <c r="AK19" s="250" t="s">
        <v>507</v>
      </c>
      <c r="AL19" s="244"/>
      <c r="AM19" s="244"/>
      <c r="AN19" s="250" t="s">
        <v>507</v>
      </c>
      <c r="AO19" s="250" t="s">
        <v>507</v>
      </c>
      <c r="AP19" s="250" t="s">
        <v>507</v>
      </c>
      <c r="AQ19" s="250" t="s">
        <v>507</v>
      </c>
      <c r="AR19" s="250" t="s">
        <v>507</v>
      </c>
      <c r="AS19" s="244"/>
      <c r="AT19" s="244"/>
      <c r="AU19" s="250" t="s">
        <v>507</v>
      </c>
      <c r="AV19" s="250" t="s">
        <v>507</v>
      </c>
      <c r="AW19" s="250" t="s">
        <v>507</v>
      </c>
      <c r="AX19" s="250" t="s">
        <v>507</v>
      </c>
      <c r="AY19" s="250" t="s">
        <v>507</v>
      </c>
      <c r="AZ19" s="244"/>
      <c r="BA19" s="244"/>
      <c r="BB19" s="250" t="s">
        <v>507</v>
      </c>
      <c r="BC19" s="250" t="s">
        <v>507</v>
      </c>
      <c r="BD19" s="250" t="s">
        <v>507</v>
      </c>
      <c r="BE19" s="250" t="s">
        <v>507</v>
      </c>
      <c r="BF19" s="250" t="s">
        <v>507</v>
      </c>
      <c r="BG19" s="244"/>
      <c r="BH19" s="244"/>
      <c r="BI19" s="250" t="s">
        <v>507</v>
      </c>
      <c r="BJ19" s="250" t="s">
        <v>507</v>
      </c>
      <c r="BK19" s="250" t="s">
        <v>507</v>
      </c>
      <c r="BL19" s="250" t="s">
        <v>507</v>
      </c>
      <c r="BM19" s="250" t="s">
        <v>507</v>
      </c>
      <c r="BN19" s="250" t="s">
        <v>507</v>
      </c>
      <c r="BO19" s="251"/>
      <c r="BP19" s="252"/>
      <c r="BQ19" s="253"/>
      <c r="BR19" s="254"/>
      <c r="BS19" s="254"/>
      <c r="BT19" s="253"/>
      <c r="BU19" s="253"/>
      <c r="BV19" s="254"/>
      <c r="BW19" s="254"/>
      <c r="BX19" s="253"/>
      <c r="BY19" s="253"/>
      <c r="BZ19" s="168" t="e">
        <f>COUNTIF(#REF!,"A") + COUNTIF(#REF!,"An")</f>
        <v>#REF!</v>
      </c>
      <c r="CA19" s="168" t="e">
        <f>COUNTA(E$13:BQ$13)-COUNTIF(#REF!,"P") - COUNTBLANK(#REF!)</f>
        <v>#REF!</v>
      </c>
      <c r="CB19" s="167">
        <f xml:space="preserve"> IFERROR((COUNTIF(#REF!,"An") + COUNTIF(#REF!,"Ln") + COUNTIF(#REF!,"En"))/CA19, 0)</f>
        <v>0</v>
      </c>
      <c r="CC19" s="167" t="e">
        <f t="shared" si="0"/>
        <v>#REF!</v>
      </c>
    </row>
    <row r="20" spans="1:81" s="32" customFormat="1" ht="15">
      <c r="A20" s="201" t="s">
        <v>561</v>
      </c>
      <c r="B20" s="249"/>
      <c r="C20" s="183" t="s">
        <v>585</v>
      </c>
      <c r="D20" s="184" t="s">
        <v>586</v>
      </c>
      <c r="E20" s="250" t="s">
        <v>507</v>
      </c>
      <c r="F20" s="250" t="s">
        <v>507</v>
      </c>
      <c r="G20" s="250" t="s">
        <v>507</v>
      </c>
      <c r="H20" s="250" t="s">
        <v>507</v>
      </c>
      <c r="I20" s="250" t="s">
        <v>507</v>
      </c>
      <c r="J20" s="244"/>
      <c r="K20" s="244"/>
      <c r="L20" s="250" t="s">
        <v>507</v>
      </c>
      <c r="M20" s="250" t="s">
        <v>507</v>
      </c>
      <c r="N20" s="250" t="s">
        <v>507</v>
      </c>
      <c r="O20" s="250" t="s">
        <v>507</v>
      </c>
      <c r="P20" s="250" t="s">
        <v>507</v>
      </c>
      <c r="Q20" s="244"/>
      <c r="R20" s="244"/>
      <c r="S20" s="250" t="s">
        <v>507</v>
      </c>
      <c r="T20" s="250" t="s">
        <v>507</v>
      </c>
      <c r="U20" s="250" t="s">
        <v>507</v>
      </c>
      <c r="V20" s="250" t="s">
        <v>507</v>
      </c>
      <c r="W20" s="250" t="s">
        <v>507</v>
      </c>
      <c r="X20" s="244"/>
      <c r="Y20" s="244"/>
      <c r="Z20" s="250" t="s">
        <v>507</v>
      </c>
      <c r="AA20" s="250" t="s">
        <v>507</v>
      </c>
      <c r="AB20" s="250" t="s">
        <v>507</v>
      </c>
      <c r="AC20" s="250" t="s">
        <v>507</v>
      </c>
      <c r="AD20" s="250" t="s">
        <v>507</v>
      </c>
      <c r="AE20" s="162"/>
      <c r="AF20" s="162"/>
      <c r="AG20" s="250" t="s">
        <v>507</v>
      </c>
      <c r="AH20" s="250" t="s">
        <v>507</v>
      </c>
      <c r="AI20" s="250" t="s">
        <v>507</v>
      </c>
      <c r="AJ20" s="250" t="s">
        <v>507</v>
      </c>
      <c r="AK20" s="250" t="s">
        <v>507</v>
      </c>
      <c r="AL20" s="244"/>
      <c r="AM20" s="244"/>
      <c r="AN20" s="250" t="s">
        <v>507</v>
      </c>
      <c r="AO20" s="250" t="s">
        <v>507</v>
      </c>
      <c r="AP20" s="250" t="s">
        <v>507</v>
      </c>
      <c r="AQ20" s="250" t="s">
        <v>507</v>
      </c>
      <c r="AR20" s="250" t="s">
        <v>507</v>
      </c>
      <c r="AS20" s="244"/>
      <c r="AT20" s="244"/>
      <c r="AU20" s="250" t="s">
        <v>507</v>
      </c>
      <c r="AV20" s="250" t="s">
        <v>507</v>
      </c>
      <c r="AW20" s="250" t="s">
        <v>507</v>
      </c>
      <c r="AX20" s="250" t="s">
        <v>507</v>
      </c>
      <c r="AY20" s="250" t="s">
        <v>507</v>
      </c>
      <c r="AZ20" s="244"/>
      <c r="BA20" s="244"/>
      <c r="BB20" s="250" t="s">
        <v>507</v>
      </c>
      <c r="BC20" s="250" t="s">
        <v>507</v>
      </c>
      <c r="BD20" s="250" t="s">
        <v>507</v>
      </c>
      <c r="BE20" s="250" t="s">
        <v>507</v>
      </c>
      <c r="BF20" s="250" t="s">
        <v>507</v>
      </c>
      <c r="BG20" s="244"/>
      <c r="BH20" s="244"/>
      <c r="BI20" s="250" t="s">
        <v>507</v>
      </c>
      <c r="BJ20" s="250" t="s">
        <v>507</v>
      </c>
      <c r="BK20" s="250" t="s">
        <v>507</v>
      </c>
      <c r="BL20" s="250" t="s">
        <v>507</v>
      </c>
      <c r="BM20" s="250" t="s">
        <v>507</v>
      </c>
      <c r="BN20" s="250" t="s">
        <v>507</v>
      </c>
      <c r="BO20" s="251"/>
      <c r="BP20" s="252"/>
      <c r="BQ20" s="253"/>
      <c r="BR20" s="254"/>
      <c r="BS20" s="254"/>
      <c r="BT20" s="253"/>
      <c r="BU20" s="253"/>
      <c r="BV20" s="254"/>
      <c r="BW20" s="254"/>
      <c r="BX20" s="253"/>
      <c r="BY20" s="253"/>
      <c r="BZ20" s="168" t="e">
        <f>COUNTIF(#REF!,"A") + COUNTIF(#REF!,"An")</f>
        <v>#REF!</v>
      </c>
      <c r="CA20" s="168" t="e">
        <f>COUNTA(E$13:BQ$13)-COUNTIF(#REF!,"P") - COUNTBLANK(#REF!)</f>
        <v>#REF!</v>
      </c>
      <c r="CB20" s="167">
        <f xml:space="preserve"> IFERROR((COUNTIF(#REF!,"An") + COUNTIF(#REF!,"Ln") + COUNTIF(#REF!,"En"))/CA20, 0)</f>
        <v>0</v>
      </c>
      <c r="CC20" s="167" t="e">
        <f t="shared" si="0"/>
        <v>#REF!</v>
      </c>
    </row>
    <row r="21" spans="1:81" s="32" customFormat="1" ht="15">
      <c r="A21" s="201" t="s">
        <v>562</v>
      </c>
      <c r="B21" s="249"/>
      <c r="C21" s="183" t="s">
        <v>587</v>
      </c>
      <c r="D21" s="184" t="s">
        <v>588</v>
      </c>
      <c r="E21" s="250" t="s">
        <v>507</v>
      </c>
      <c r="F21" s="250" t="s">
        <v>507</v>
      </c>
      <c r="G21" s="250" t="s">
        <v>507</v>
      </c>
      <c r="H21" s="250" t="s">
        <v>507</v>
      </c>
      <c r="I21" s="250" t="s">
        <v>507</v>
      </c>
      <c r="J21" s="244"/>
      <c r="K21" s="244"/>
      <c r="L21" s="250" t="s">
        <v>507</v>
      </c>
      <c r="M21" s="250" t="s">
        <v>507</v>
      </c>
      <c r="N21" s="250" t="s">
        <v>507</v>
      </c>
      <c r="O21" s="250" t="s">
        <v>507</v>
      </c>
      <c r="P21" s="250" t="s">
        <v>507</v>
      </c>
      <c r="Q21" s="244"/>
      <c r="R21" s="244"/>
      <c r="S21" s="250" t="s">
        <v>507</v>
      </c>
      <c r="T21" s="250" t="s">
        <v>507</v>
      </c>
      <c r="U21" s="250" t="s">
        <v>507</v>
      </c>
      <c r="V21" s="250" t="s">
        <v>507</v>
      </c>
      <c r="W21" s="250" t="s">
        <v>507</v>
      </c>
      <c r="X21" s="244"/>
      <c r="Y21" s="244"/>
      <c r="Z21" s="250" t="s">
        <v>507</v>
      </c>
      <c r="AA21" s="250" t="s">
        <v>507</v>
      </c>
      <c r="AB21" s="250" t="s">
        <v>507</v>
      </c>
      <c r="AC21" s="250" t="s">
        <v>507</v>
      </c>
      <c r="AD21" s="250" t="s">
        <v>507</v>
      </c>
      <c r="AE21" s="162"/>
      <c r="AF21" s="162"/>
      <c r="AG21" s="250" t="s">
        <v>507</v>
      </c>
      <c r="AH21" s="250" t="s">
        <v>507</v>
      </c>
      <c r="AI21" s="250" t="s">
        <v>507</v>
      </c>
      <c r="AJ21" s="250" t="s">
        <v>507</v>
      </c>
      <c r="AK21" s="250" t="s">
        <v>507</v>
      </c>
      <c r="AL21" s="244"/>
      <c r="AM21" s="244"/>
      <c r="AN21" s="250" t="s">
        <v>507</v>
      </c>
      <c r="AO21" s="250" t="s">
        <v>507</v>
      </c>
      <c r="AP21" s="250" t="s">
        <v>507</v>
      </c>
      <c r="AQ21" s="250" t="s">
        <v>507</v>
      </c>
      <c r="AR21" s="250" t="s">
        <v>507</v>
      </c>
      <c r="AS21" s="244"/>
      <c r="AT21" s="244"/>
      <c r="AU21" s="250" t="s">
        <v>507</v>
      </c>
      <c r="AV21" s="250" t="s">
        <v>507</v>
      </c>
      <c r="AW21" s="250" t="s">
        <v>507</v>
      </c>
      <c r="AX21" s="250" t="s">
        <v>507</v>
      </c>
      <c r="AY21" s="250" t="s">
        <v>507</v>
      </c>
      <c r="AZ21" s="244"/>
      <c r="BA21" s="244"/>
      <c r="BB21" s="250" t="s">
        <v>507</v>
      </c>
      <c r="BC21" s="250" t="s">
        <v>507</v>
      </c>
      <c r="BD21" s="250" t="s">
        <v>507</v>
      </c>
      <c r="BE21" s="250" t="s">
        <v>507</v>
      </c>
      <c r="BF21" s="250" t="s">
        <v>507</v>
      </c>
      <c r="BG21" s="244"/>
      <c r="BH21" s="244"/>
      <c r="BI21" s="250" t="s">
        <v>507</v>
      </c>
      <c r="BJ21" s="250" t="s">
        <v>507</v>
      </c>
      <c r="BK21" s="250" t="s">
        <v>507</v>
      </c>
      <c r="BL21" s="250" t="s">
        <v>507</v>
      </c>
      <c r="BM21" s="250" t="s">
        <v>507</v>
      </c>
      <c r="BN21" s="250" t="s">
        <v>507</v>
      </c>
      <c r="BO21" s="251"/>
      <c r="BP21" s="252"/>
      <c r="BQ21" s="253"/>
      <c r="BR21" s="254"/>
      <c r="BS21" s="254"/>
      <c r="BT21" s="253"/>
      <c r="BU21" s="253"/>
      <c r="BV21" s="254"/>
      <c r="BW21" s="254"/>
      <c r="BX21" s="253"/>
      <c r="BY21" s="253"/>
      <c r="BZ21" s="168" t="e">
        <f>COUNTIF(#REF!,"A") + COUNTIF(#REF!,"An")</f>
        <v>#REF!</v>
      </c>
      <c r="CA21" s="168" t="e">
        <f>COUNTA(E$13:BQ$13)-COUNTIF(#REF!,"P") - COUNTBLANK(#REF!)</f>
        <v>#REF!</v>
      </c>
      <c r="CB21" s="167">
        <f xml:space="preserve"> IFERROR((COUNTIF(#REF!,"An") + COUNTIF(#REF!,"Ln") + COUNTIF(#REF!,"En"))/CA21, 0)</f>
        <v>0</v>
      </c>
      <c r="CC21" s="167" t="e">
        <f t="shared" si="0"/>
        <v>#REF!</v>
      </c>
    </row>
    <row r="22" spans="1:81" s="32" customFormat="1" ht="15">
      <c r="A22" s="201" t="s">
        <v>563</v>
      </c>
      <c r="B22" s="249"/>
      <c r="C22" s="183" t="s">
        <v>589</v>
      </c>
      <c r="D22" s="184" t="s">
        <v>590</v>
      </c>
      <c r="E22" s="250" t="s">
        <v>507</v>
      </c>
      <c r="F22" s="250" t="s">
        <v>507</v>
      </c>
      <c r="G22" s="250" t="s">
        <v>507</v>
      </c>
      <c r="H22" s="250" t="s">
        <v>507</v>
      </c>
      <c r="I22" s="250" t="s">
        <v>507</v>
      </c>
      <c r="J22" s="244"/>
      <c r="K22" s="244"/>
      <c r="L22" s="250" t="s">
        <v>507</v>
      </c>
      <c r="M22" s="250" t="s">
        <v>507</v>
      </c>
      <c r="N22" s="250" t="s">
        <v>507</v>
      </c>
      <c r="O22" s="250" t="s">
        <v>507</v>
      </c>
      <c r="P22" s="250" t="s">
        <v>507</v>
      </c>
      <c r="Q22" s="244"/>
      <c r="R22" s="244"/>
      <c r="S22" s="250" t="s">
        <v>507</v>
      </c>
      <c r="T22" s="250" t="s">
        <v>507</v>
      </c>
      <c r="U22" s="250" t="s">
        <v>507</v>
      </c>
      <c r="V22" s="250" t="s">
        <v>507</v>
      </c>
      <c r="W22" s="250" t="s">
        <v>507</v>
      </c>
      <c r="X22" s="244"/>
      <c r="Y22" s="244"/>
      <c r="Z22" s="250" t="s">
        <v>507</v>
      </c>
      <c r="AA22" s="250" t="s">
        <v>507</v>
      </c>
      <c r="AB22" s="250" t="s">
        <v>507</v>
      </c>
      <c r="AC22" s="250" t="s">
        <v>507</v>
      </c>
      <c r="AD22" s="250" t="s">
        <v>507</v>
      </c>
      <c r="AE22" s="162"/>
      <c r="AF22" s="162"/>
      <c r="AG22" s="250" t="s">
        <v>507</v>
      </c>
      <c r="AH22" s="250" t="s">
        <v>507</v>
      </c>
      <c r="AI22" s="250" t="s">
        <v>507</v>
      </c>
      <c r="AJ22" s="250" t="s">
        <v>507</v>
      </c>
      <c r="AK22" s="250" t="s">
        <v>507</v>
      </c>
      <c r="AL22" s="244"/>
      <c r="AM22" s="244"/>
      <c r="AN22" s="250" t="s">
        <v>507</v>
      </c>
      <c r="AO22" s="250" t="s">
        <v>507</v>
      </c>
      <c r="AP22" s="250" t="s">
        <v>507</v>
      </c>
      <c r="AQ22" s="250" t="s">
        <v>507</v>
      </c>
      <c r="AR22" s="250" t="s">
        <v>507</v>
      </c>
      <c r="AS22" s="244"/>
      <c r="AT22" s="244"/>
      <c r="AU22" s="250" t="s">
        <v>507</v>
      </c>
      <c r="AV22" s="250" t="s">
        <v>507</v>
      </c>
      <c r="AW22" s="250" t="s">
        <v>507</v>
      </c>
      <c r="AX22" s="250" t="s">
        <v>507</v>
      </c>
      <c r="AY22" s="250" t="s">
        <v>507</v>
      </c>
      <c r="AZ22" s="244"/>
      <c r="BA22" s="244"/>
      <c r="BB22" s="250" t="s">
        <v>507</v>
      </c>
      <c r="BC22" s="250" t="s">
        <v>507</v>
      </c>
      <c r="BD22" s="250" t="s">
        <v>507</v>
      </c>
      <c r="BE22" s="250" t="s">
        <v>507</v>
      </c>
      <c r="BF22" s="250" t="s">
        <v>507</v>
      </c>
      <c r="BG22" s="244"/>
      <c r="BH22" s="244"/>
      <c r="BI22" s="250" t="s">
        <v>507</v>
      </c>
      <c r="BJ22" s="250" t="s">
        <v>507</v>
      </c>
      <c r="BK22" s="250" t="s">
        <v>507</v>
      </c>
      <c r="BL22" s="250" t="s">
        <v>507</v>
      </c>
      <c r="BM22" s="250" t="s">
        <v>507</v>
      </c>
      <c r="BN22" s="250" t="s">
        <v>507</v>
      </c>
      <c r="BO22" s="251"/>
      <c r="BP22" s="252"/>
      <c r="BQ22" s="253"/>
      <c r="BR22" s="254"/>
      <c r="BS22" s="254"/>
      <c r="BT22" s="253"/>
      <c r="BU22" s="253"/>
      <c r="BV22" s="254"/>
      <c r="BW22" s="254"/>
      <c r="BX22" s="253"/>
      <c r="BY22" s="253"/>
      <c r="BZ22" s="168" t="e">
        <f>COUNTIF(#REF!,"A") + COUNTIF(#REF!,"An")</f>
        <v>#REF!</v>
      </c>
      <c r="CA22" s="168" t="e">
        <f>COUNTA(E$13:BQ$13)-COUNTIF(#REF!,"P") - COUNTBLANK(#REF!)</f>
        <v>#REF!</v>
      </c>
      <c r="CB22" s="167">
        <f xml:space="preserve"> IFERROR((COUNTIF(#REF!,"An") + COUNTIF(#REF!,"Ln") + COUNTIF(#REF!,"En"))/CA22, 0)</f>
        <v>0</v>
      </c>
      <c r="CC22" s="167" t="e">
        <f t="shared" ref="CC22:CC32" si="1">IF(BZ22+CA22=0,100%,IF(CA22/COUNTA(E$13:BQ$13)&lt;5%,80%,IF(CA22/COUNTA(E$13:BQ$13)&lt;30%,60%,IF(CA22/COUNTA(E$13:BQ$13)&lt;50%,40%,IF(CB22&lt;20%,20%,0%)))))</f>
        <v>#REF!</v>
      </c>
    </row>
    <row r="23" spans="1:81" s="32" customFormat="1" ht="15">
      <c r="A23" s="201" t="s">
        <v>564</v>
      </c>
      <c r="B23" s="249"/>
      <c r="C23" s="183" t="s">
        <v>591</v>
      </c>
      <c r="D23" s="184" t="s">
        <v>592</v>
      </c>
      <c r="E23" s="250" t="s">
        <v>507</v>
      </c>
      <c r="F23" s="250" t="s">
        <v>507</v>
      </c>
      <c r="G23" s="250" t="s">
        <v>507</v>
      </c>
      <c r="H23" s="250" t="s">
        <v>507</v>
      </c>
      <c r="I23" s="250" t="s">
        <v>507</v>
      </c>
      <c r="J23" s="244"/>
      <c r="K23" s="244"/>
      <c r="L23" s="250" t="s">
        <v>507</v>
      </c>
      <c r="M23" s="250" t="s">
        <v>507</v>
      </c>
      <c r="N23" s="250" t="s">
        <v>507</v>
      </c>
      <c r="O23" s="250" t="s">
        <v>507</v>
      </c>
      <c r="P23" s="250" t="s">
        <v>507</v>
      </c>
      <c r="Q23" s="244"/>
      <c r="R23" s="244"/>
      <c r="S23" s="250" t="s">
        <v>507</v>
      </c>
      <c r="T23" s="250" t="s">
        <v>507</v>
      </c>
      <c r="U23" s="250" t="s">
        <v>507</v>
      </c>
      <c r="V23" s="250" t="s">
        <v>507</v>
      </c>
      <c r="W23" s="250" t="s">
        <v>507</v>
      </c>
      <c r="X23" s="244"/>
      <c r="Y23" s="244"/>
      <c r="Z23" s="250" t="s">
        <v>507</v>
      </c>
      <c r="AA23" s="250" t="s">
        <v>507</v>
      </c>
      <c r="AB23" s="250" t="s">
        <v>507</v>
      </c>
      <c r="AC23" s="250" t="s">
        <v>507</v>
      </c>
      <c r="AD23" s="250" t="s">
        <v>507</v>
      </c>
      <c r="AE23" s="162"/>
      <c r="AF23" s="162"/>
      <c r="AG23" s="250" t="s">
        <v>507</v>
      </c>
      <c r="AH23" s="250" t="s">
        <v>507</v>
      </c>
      <c r="AI23" s="250" t="s">
        <v>507</v>
      </c>
      <c r="AJ23" s="250" t="s">
        <v>507</v>
      </c>
      <c r="AK23" s="250" t="s">
        <v>507</v>
      </c>
      <c r="AL23" s="244"/>
      <c r="AM23" s="244"/>
      <c r="AN23" s="250" t="s">
        <v>507</v>
      </c>
      <c r="AO23" s="250" t="s">
        <v>507</v>
      </c>
      <c r="AP23" s="250" t="s">
        <v>507</v>
      </c>
      <c r="AQ23" s="250" t="s">
        <v>507</v>
      </c>
      <c r="AR23" s="250" t="s">
        <v>507</v>
      </c>
      <c r="AS23" s="244"/>
      <c r="AT23" s="244"/>
      <c r="AU23" s="250" t="s">
        <v>507</v>
      </c>
      <c r="AV23" s="250" t="s">
        <v>507</v>
      </c>
      <c r="AW23" s="250" t="s">
        <v>507</v>
      </c>
      <c r="AX23" s="250" t="s">
        <v>507</v>
      </c>
      <c r="AY23" s="250" t="s">
        <v>507</v>
      </c>
      <c r="AZ23" s="244"/>
      <c r="BA23" s="244"/>
      <c r="BB23" s="250" t="s">
        <v>507</v>
      </c>
      <c r="BC23" s="250" t="s">
        <v>507</v>
      </c>
      <c r="BD23" s="250" t="s">
        <v>507</v>
      </c>
      <c r="BE23" s="250" t="s">
        <v>507</v>
      </c>
      <c r="BF23" s="250" t="s">
        <v>507</v>
      </c>
      <c r="BG23" s="244"/>
      <c r="BH23" s="244"/>
      <c r="BI23" s="250" t="s">
        <v>507</v>
      </c>
      <c r="BJ23" s="250" t="s">
        <v>507</v>
      </c>
      <c r="BK23" s="250" t="s">
        <v>507</v>
      </c>
      <c r="BL23" s="250" t="s">
        <v>507</v>
      </c>
      <c r="BM23" s="250" t="s">
        <v>507</v>
      </c>
      <c r="BN23" s="250" t="s">
        <v>507</v>
      </c>
      <c r="BO23" s="251"/>
      <c r="BP23" s="252"/>
      <c r="BQ23" s="253"/>
      <c r="BR23" s="254"/>
      <c r="BS23" s="254"/>
      <c r="BT23" s="253"/>
      <c r="BU23" s="253"/>
      <c r="BV23" s="254"/>
      <c r="BW23" s="254"/>
      <c r="BX23" s="253"/>
      <c r="BY23" s="253"/>
      <c r="BZ23" s="168" t="e">
        <f>COUNTIF(#REF!,"A") + COUNTIF(#REF!,"An")</f>
        <v>#REF!</v>
      </c>
      <c r="CA23" s="168" t="e">
        <f>COUNTA(E$13:BQ$13)-COUNTIF(#REF!,"P") - COUNTBLANK(#REF!)</f>
        <v>#REF!</v>
      </c>
      <c r="CB23" s="167">
        <f xml:space="preserve"> IFERROR((COUNTIF(#REF!,"An") + COUNTIF(#REF!,"Ln") + COUNTIF(#REF!,"En"))/CA23, 0)</f>
        <v>0</v>
      </c>
      <c r="CC23" s="167" t="e">
        <f t="shared" si="1"/>
        <v>#REF!</v>
      </c>
    </row>
    <row r="24" spans="1:81" s="32" customFormat="1" ht="15">
      <c r="A24" s="201" t="s">
        <v>565</v>
      </c>
      <c r="B24" s="249"/>
      <c r="C24" s="183" t="s">
        <v>593</v>
      </c>
      <c r="D24" s="184" t="s">
        <v>594</v>
      </c>
      <c r="E24" s="250" t="s">
        <v>507</v>
      </c>
      <c r="F24" s="250" t="s">
        <v>507</v>
      </c>
      <c r="G24" s="250" t="s">
        <v>507</v>
      </c>
      <c r="H24" s="250" t="s">
        <v>507</v>
      </c>
      <c r="I24" s="250" t="s">
        <v>507</v>
      </c>
      <c r="J24" s="244"/>
      <c r="K24" s="244"/>
      <c r="L24" s="250" t="s">
        <v>507</v>
      </c>
      <c r="M24" s="250" t="s">
        <v>507</v>
      </c>
      <c r="N24" s="250" t="s">
        <v>507</v>
      </c>
      <c r="O24" s="250" t="s">
        <v>507</v>
      </c>
      <c r="P24" s="250" t="s">
        <v>507</v>
      </c>
      <c r="Q24" s="244"/>
      <c r="R24" s="244"/>
      <c r="S24" s="250" t="s">
        <v>507</v>
      </c>
      <c r="T24" s="250" t="s">
        <v>507</v>
      </c>
      <c r="U24" s="250" t="s">
        <v>507</v>
      </c>
      <c r="V24" s="250" t="s">
        <v>507</v>
      </c>
      <c r="W24" s="250" t="s">
        <v>507</v>
      </c>
      <c r="X24" s="244"/>
      <c r="Y24" s="244"/>
      <c r="Z24" s="250" t="s">
        <v>507</v>
      </c>
      <c r="AA24" s="250" t="s">
        <v>507</v>
      </c>
      <c r="AB24" s="250" t="s">
        <v>507</v>
      </c>
      <c r="AC24" s="250" t="s">
        <v>507</v>
      </c>
      <c r="AD24" s="250" t="s">
        <v>507</v>
      </c>
      <c r="AE24" s="162"/>
      <c r="AF24" s="162"/>
      <c r="AG24" s="250" t="s">
        <v>507</v>
      </c>
      <c r="AH24" s="250" t="s">
        <v>507</v>
      </c>
      <c r="AI24" s="250" t="s">
        <v>507</v>
      </c>
      <c r="AJ24" s="250" t="s">
        <v>507</v>
      </c>
      <c r="AK24" s="250" t="s">
        <v>507</v>
      </c>
      <c r="AL24" s="244"/>
      <c r="AM24" s="244"/>
      <c r="AN24" s="250" t="s">
        <v>507</v>
      </c>
      <c r="AO24" s="250" t="s">
        <v>507</v>
      </c>
      <c r="AP24" s="250" t="s">
        <v>507</v>
      </c>
      <c r="AQ24" s="250" t="s">
        <v>507</v>
      </c>
      <c r="AR24" s="250" t="s">
        <v>507</v>
      </c>
      <c r="AS24" s="244"/>
      <c r="AT24" s="244"/>
      <c r="AU24" s="250" t="s">
        <v>507</v>
      </c>
      <c r="AV24" s="250" t="s">
        <v>507</v>
      </c>
      <c r="AW24" s="250" t="s">
        <v>507</v>
      </c>
      <c r="AX24" s="250" t="s">
        <v>507</v>
      </c>
      <c r="AY24" s="250" t="s">
        <v>507</v>
      </c>
      <c r="AZ24" s="244"/>
      <c r="BA24" s="244"/>
      <c r="BB24" s="250" t="s">
        <v>507</v>
      </c>
      <c r="BC24" s="250" t="s">
        <v>507</v>
      </c>
      <c r="BD24" s="250" t="s">
        <v>507</v>
      </c>
      <c r="BE24" s="250" t="s">
        <v>507</v>
      </c>
      <c r="BF24" s="250" t="s">
        <v>507</v>
      </c>
      <c r="BG24" s="244"/>
      <c r="BH24" s="244"/>
      <c r="BI24" s="250" t="s">
        <v>507</v>
      </c>
      <c r="BJ24" s="250" t="s">
        <v>507</v>
      </c>
      <c r="BK24" s="250" t="s">
        <v>507</v>
      </c>
      <c r="BL24" s="250" t="s">
        <v>507</v>
      </c>
      <c r="BM24" s="250" t="s">
        <v>507</v>
      </c>
      <c r="BN24" s="250" t="s">
        <v>507</v>
      </c>
      <c r="BO24" s="251"/>
      <c r="BP24" s="252"/>
      <c r="BQ24" s="253"/>
      <c r="BR24" s="254"/>
      <c r="BS24" s="254"/>
      <c r="BT24" s="253"/>
      <c r="BU24" s="253"/>
      <c r="BV24" s="254"/>
      <c r="BW24" s="254"/>
      <c r="BX24" s="253"/>
      <c r="BY24" s="253"/>
      <c r="BZ24" s="168" t="e">
        <f>COUNTIF(#REF!,"A") + COUNTIF(#REF!,"An")</f>
        <v>#REF!</v>
      </c>
      <c r="CA24" s="168" t="e">
        <f>COUNTA(E$13:BQ$13)-COUNTIF(#REF!,"P") - COUNTBLANK(#REF!)</f>
        <v>#REF!</v>
      </c>
      <c r="CB24" s="167">
        <f xml:space="preserve"> IFERROR((COUNTIF(#REF!,"An") + COUNTIF(#REF!,"Ln") + COUNTIF(#REF!,"En"))/CA24, 0)</f>
        <v>0</v>
      </c>
      <c r="CC24" s="167" t="e">
        <f t="shared" si="1"/>
        <v>#REF!</v>
      </c>
    </row>
    <row r="25" spans="1:81" s="32" customFormat="1" ht="15">
      <c r="A25" s="201" t="s">
        <v>566</v>
      </c>
      <c r="B25" s="249"/>
      <c r="C25" s="183" t="s">
        <v>595</v>
      </c>
      <c r="D25" s="184" t="s">
        <v>596</v>
      </c>
      <c r="E25" s="250" t="s">
        <v>507</v>
      </c>
      <c r="F25" s="250" t="s">
        <v>507</v>
      </c>
      <c r="G25" s="250" t="s">
        <v>507</v>
      </c>
      <c r="H25" s="250" t="s">
        <v>507</v>
      </c>
      <c r="I25" s="250" t="s">
        <v>507</v>
      </c>
      <c r="J25" s="244"/>
      <c r="K25" s="244"/>
      <c r="L25" s="250" t="s">
        <v>507</v>
      </c>
      <c r="M25" s="250" t="s">
        <v>507</v>
      </c>
      <c r="N25" s="250" t="s">
        <v>507</v>
      </c>
      <c r="O25" s="250" t="s">
        <v>507</v>
      </c>
      <c r="P25" s="250" t="s">
        <v>507</v>
      </c>
      <c r="Q25" s="244"/>
      <c r="R25" s="244"/>
      <c r="S25" s="250" t="s">
        <v>507</v>
      </c>
      <c r="T25" s="250" t="s">
        <v>507</v>
      </c>
      <c r="U25" s="250" t="s">
        <v>507</v>
      </c>
      <c r="V25" s="250" t="s">
        <v>507</v>
      </c>
      <c r="W25" s="250" t="s">
        <v>507</v>
      </c>
      <c r="X25" s="244"/>
      <c r="Y25" s="244"/>
      <c r="Z25" s="250" t="s">
        <v>507</v>
      </c>
      <c r="AA25" s="250" t="s">
        <v>507</v>
      </c>
      <c r="AB25" s="250" t="s">
        <v>507</v>
      </c>
      <c r="AC25" s="250" t="s">
        <v>507</v>
      </c>
      <c r="AD25" s="250" t="s">
        <v>507</v>
      </c>
      <c r="AE25" s="162"/>
      <c r="AF25" s="162"/>
      <c r="AG25" s="250" t="s">
        <v>507</v>
      </c>
      <c r="AH25" s="250" t="s">
        <v>507</v>
      </c>
      <c r="AI25" s="250" t="s">
        <v>507</v>
      </c>
      <c r="AJ25" s="250" t="s">
        <v>507</v>
      </c>
      <c r="AK25" s="250" t="s">
        <v>507</v>
      </c>
      <c r="AL25" s="244"/>
      <c r="AM25" s="244"/>
      <c r="AN25" s="250" t="s">
        <v>507</v>
      </c>
      <c r="AO25" s="250" t="s">
        <v>507</v>
      </c>
      <c r="AP25" s="250" t="s">
        <v>507</v>
      </c>
      <c r="AQ25" s="250" t="s">
        <v>507</v>
      </c>
      <c r="AR25" s="250" t="s">
        <v>507</v>
      </c>
      <c r="AS25" s="244"/>
      <c r="AT25" s="244"/>
      <c r="AU25" s="250" t="s">
        <v>507</v>
      </c>
      <c r="AV25" s="250" t="s">
        <v>507</v>
      </c>
      <c r="AW25" s="250" t="s">
        <v>507</v>
      </c>
      <c r="AX25" s="250" t="s">
        <v>507</v>
      </c>
      <c r="AY25" s="250" t="s">
        <v>507</v>
      </c>
      <c r="AZ25" s="244"/>
      <c r="BA25" s="244"/>
      <c r="BB25" s="250" t="s">
        <v>507</v>
      </c>
      <c r="BC25" s="250" t="s">
        <v>507</v>
      </c>
      <c r="BD25" s="250" t="s">
        <v>507</v>
      </c>
      <c r="BE25" s="250" t="s">
        <v>507</v>
      </c>
      <c r="BF25" s="250" t="s">
        <v>507</v>
      </c>
      <c r="BG25" s="244"/>
      <c r="BH25" s="244"/>
      <c r="BI25" s="250" t="s">
        <v>507</v>
      </c>
      <c r="BJ25" s="250" t="s">
        <v>507</v>
      </c>
      <c r="BK25" s="250" t="s">
        <v>507</v>
      </c>
      <c r="BL25" s="250" t="s">
        <v>507</v>
      </c>
      <c r="BM25" s="250" t="s">
        <v>507</v>
      </c>
      <c r="BN25" s="250" t="s">
        <v>507</v>
      </c>
      <c r="BO25" s="251"/>
      <c r="BP25" s="252"/>
      <c r="BQ25" s="253"/>
      <c r="BR25" s="254"/>
      <c r="BS25" s="254"/>
      <c r="BT25" s="253"/>
      <c r="BU25" s="253"/>
      <c r="BV25" s="254"/>
      <c r="BW25" s="254"/>
      <c r="BX25" s="253"/>
      <c r="BY25" s="253"/>
      <c r="BZ25" s="168" t="e">
        <f>COUNTIF(#REF!,"A") + COUNTIF(#REF!,"An")</f>
        <v>#REF!</v>
      </c>
      <c r="CA25" s="168" t="e">
        <f>COUNTA(E$13:BQ$13)-COUNTIF(#REF!,"P") - COUNTBLANK(#REF!)</f>
        <v>#REF!</v>
      </c>
      <c r="CB25" s="167">
        <f xml:space="preserve"> IFERROR((COUNTIF(#REF!,"An") + COUNTIF(#REF!,"Ln") + COUNTIF(#REF!,"En"))/CA25, 0)</f>
        <v>0</v>
      </c>
      <c r="CC25" s="167" t="e">
        <f t="shared" si="1"/>
        <v>#REF!</v>
      </c>
    </row>
    <row r="26" spans="1:81" s="32" customFormat="1" ht="15">
      <c r="A26" s="215"/>
      <c r="B26" s="249"/>
      <c r="C26" s="185" t="s">
        <v>597</v>
      </c>
      <c r="D26" s="186" t="s">
        <v>598</v>
      </c>
      <c r="E26" s="250" t="s">
        <v>507</v>
      </c>
      <c r="F26" s="250" t="s">
        <v>507</v>
      </c>
      <c r="G26" s="250" t="s">
        <v>507</v>
      </c>
      <c r="H26" s="250" t="s">
        <v>507</v>
      </c>
      <c r="I26" s="250" t="s">
        <v>507</v>
      </c>
      <c r="J26" s="244"/>
      <c r="K26" s="244"/>
      <c r="L26" s="250" t="s">
        <v>507</v>
      </c>
      <c r="M26" s="250" t="s">
        <v>507</v>
      </c>
      <c r="N26" s="250" t="s">
        <v>507</v>
      </c>
      <c r="O26" s="250" t="s">
        <v>507</v>
      </c>
      <c r="P26" s="250" t="s">
        <v>507</v>
      </c>
      <c r="Q26" s="244"/>
      <c r="R26" s="244"/>
      <c r="S26" s="250" t="s">
        <v>507</v>
      </c>
      <c r="T26" s="250" t="s">
        <v>507</v>
      </c>
      <c r="U26" s="250" t="s">
        <v>507</v>
      </c>
      <c r="V26" s="250" t="s">
        <v>507</v>
      </c>
      <c r="W26" s="250" t="s">
        <v>507</v>
      </c>
      <c r="X26" s="244"/>
      <c r="Y26" s="244"/>
      <c r="Z26" s="250" t="s">
        <v>507</v>
      </c>
      <c r="AA26" s="250" t="s">
        <v>507</v>
      </c>
      <c r="AB26" s="250" t="s">
        <v>507</v>
      </c>
      <c r="AC26" s="250" t="s">
        <v>507</v>
      </c>
      <c r="AD26" s="250" t="s">
        <v>507</v>
      </c>
      <c r="AE26" s="162"/>
      <c r="AF26" s="162"/>
      <c r="AG26" s="250" t="s">
        <v>507</v>
      </c>
      <c r="AH26" s="250" t="s">
        <v>507</v>
      </c>
      <c r="AI26" s="250" t="s">
        <v>507</v>
      </c>
      <c r="AJ26" s="250" t="s">
        <v>507</v>
      </c>
      <c r="AK26" s="250" t="s">
        <v>507</v>
      </c>
      <c r="AL26" s="244"/>
      <c r="AM26" s="244"/>
      <c r="AN26" s="250" t="s">
        <v>507</v>
      </c>
      <c r="AO26" s="250" t="s">
        <v>507</v>
      </c>
      <c r="AP26" s="250" t="s">
        <v>507</v>
      </c>
      <c r="AQ26" s="250" t="s">
        <v>507</v>
      </c>
      <c r="AR26" s="250" t="s">
        <v>507</v>
      </c>
      <c r="AS26" s="244"/>
      <c r="AT26" s="244"/>
      <c r="AU26" s="250" t="s">
        <v>507</v>
      </c>
      <c r="AV26" s="250" t="s">
        <v>507</v>
      </c>
      <c r="AW26" s="250" t="s">
        <v>507</v>
      </c>
      <c r="AX26" s="250" t="s">
        <v>507</v>
      </c>
      <c r="AY26" s="250" t="s">
        <v>507</v>
      </c>
      <c r="AZ26" s="244"/>
      <c r="BA26" s="244"/>
      <c r="BB26" s="250" t="s">
        <v>507</v>
      </c>
      <c r="BC26" s="250" t="s">
        <v>507</v>
      </c>
      <c r="BD26" s="250" t="s">
        <v>507</v>
      </c>
      <c r="BE26" s="250" t="s">
        <v>507</v>
      </c>
      <c r="BF26" s="250" t="s">
        <v>507</v>
      </c>
      <c r="BG26" s="244"/>
      <c r="BH26" s="244"/>
      <c r="BI26" s="250" t="s">
        <v>507</v>
      </c>
      <c r="BJ26" s="250" t="s">
        <v>507</v>
      </c>
      <c r="BK26" s="250" t="s">
        <v>507</v>
      </c>
      <c r="BL26" s="250" t="s">
        <v>507</v>
      </c>
      <c r="BM26" s="250" t="s">
        <v>507</v>
      </c>
      <c r="BN26" s="250" t="s">
        <v>507</v>
      </c>
      <c r="BO26" s="251"/>
      <c r="BP26" s="252"/>
      <c r="BQ26" s="253"/>
      <c r="BR26" s="254"/>
      <c r="BS26" s="254"/>
      <c r="BT26" s="253"/>
      <c r="BU26" s="253"/>
      <c r="BV26" s="254"/>
      <c r="BW26" s="254"/>
      <c r="BX26" s="253"/>
      <c r="BY26" s="253"/>
      <c r="BZ26" s="168" t="e">
        <f>COUNTIF(#REF!,"A") + COUNTIF(#REF!,"An")</f>
        <v>#REF!</v>
      </c>
      <c r="CA26" s="168" t="e">
        <f>COUNTA(E$13:BQ$13)-COUNTIF(#REF!,"P") - COUNTBLANK(#REF!)</f>
        <v>#REF!</v>
      </c>
      <c r="CB26" s="167">
        <f xml:space="preserve"> IFERROR((COUNTIF(#REF!,"An") + COUNTIF(#REF!,"Ln") + COUNTIF(#REF!,"En"))/CA26, 0)</f>
        <v>0</v>
      </c>
      <c r="CC26" s="167" t="e">
        <f t="shared" si="1"/>
        <v>#REF!</v>
      </c>
    </row>
    <row r="27" spans="1:81" ht="15">
      <c r="A27" s="201" t="s">
        <v>567</v>
      </c>
      <c r="B27" s="249"/>
      <c r="C27" s="183" t="s">
        <v>599</v>
      </c>
      <c r="D27" s="184" t="s">
        <v>600</v>
      </c>
      <c r="E27" s="250" t="s">
        <v>507</v>
      </c>
      <c r="F27" s="250" t="s">
        <v>507</v>
      </c>
      <c r="G27" s="250" t="s">
        <v>507</v>
      </c>
      <c r="H27" s="250" t="s">
        <v>507</v>
      </c>
      <c r="I27" s="250" t="s">
        <v>507</v>
      </c>
      <c r="J27" s="244"/>
      <c r="K27" s="244"/>
      <c r="L27" s="250" t="s">
        <v>507</v>
      </c>
      <c r="M27" s="250" t="s">
        <v>507</v>
      </c>
      <c r="N27" s="250" t="s">
        <v>507</v>
      </c>
      <c r="O27" s="250" t="s">
        <v>507</v>
      </c>
      <c r="P27" s="250" t="s">
        <v>507</v>
      </c>
      <c r="Q27" s="244"/>
      <c r="R27" s="244"/>
      <c r="S27" s="250" t="s">
        <v>507</v>
      </c>
      <c r="T27" s="250" t="s">
        <v>507</v>
      </c>
      <c r="U27" s="250" t="s">
        <v>507</v>
      </c>
      <c r="V27" s="250" t="s">
        <v>507</v>
      </c>
      <c r="W27" s="250" t="s">
        <v>507</v>
      </c>
      <c r="X27" s="244"/>
      <c r="Y27" s="244"/>
      <c r="Z27" s="250" t="s">
        <v>507</v>
      </c>
      <c r="AA27" s="250" t="s">
        <v>507</v>
      </c>
      <c r="AB27" s="250" t="s">
        <v>507</v>
      </c>
      <c r="AC27" s="250" t="s">
        <v>507</v>
      </c>
      <c r="AD27" s="250" t="s">
        <v>507</v>
      </c>
      <c r="AE27" s="162"/>
      <c r="AF27" s="162"/>
      <c r="AG27" s="250" t="s">
        <v>507</v>
      </c>
      <c r="AH27" s="250" t="s">
        <v>507</v>
      </c>
      <c r="AI27" s="250" t="s">
        <v>507</v>
      </c>
      <c r="AJ27" s="250" t="s">
        <v>507</v>
      </c>
      <c r="AK27" s="250" t="s">
        <v>507</v>
      </c>
      <c r="AL27" s="244"/>
      <c r="AM27" s="244"/>
      <c r="AN27" s="250" t="s">
        <v>507</v>
      </c>
      <c r="AO27" s="250" t="s">
        <v>507</v>
      </c>
      <c r="AP27" s="250" t="s">
        <v>507</v>
      </c>
      <c r="AQ27" s="250" t="s">
        <v>507</v>
      </c>
      <c r="AR27" s="250" t="s">
        <v>507</v>
      </c>
      <c r="AS27" s="244"/>
      <c r="AT27" s="244"/>
      <c r="AU27" s="250" t="s">
        <v>507</v>
      </c>
      <c r="AV27" s="250" t="s">
        <v>507</v>
      </c>
      <c r="AW27" s="250" t="s">
        <v>507</v>
      </c>
      <c r="AX27" s="250" t="s">
        <v>507</v>
      </c>
      <c r="AY27" s="250" t="s">
        <v>507</v>
      </c>
      <c r="AZ27" s="244"/>
      <c r="BA27" s="244"/>
      <c r="BB27" s="250" t="s">
        <v>507</v>
      </c>
      <c r="BC27" s="250" t="s">
        <v>507</v>
      </c>
      <c r="BD27" s="250" t="s">
        <v>507</v>
      </c>
      <c r="BE27" s="250" t="s">
        <v>507</v>
      </c>
      <c r="BF27" s="250" t="s">
        <v>507</v>
      </c>
      <c r="BG27" s="244"/>
      <c r="BH27" s="244"/>
      <c r="BI27" s="250" t="s">
        <v>507</v>
      </c>
      <c r="BJ27" s="250" t="s">
        <v>507</v>
      </c>
      <c r="BK27" s="250" t="s">
        <v>507</v>
      </c>
      <c r="BL27" s="250" t="s">
        <v>507</v>
      </c>
      <c r="BM27" s="250" t="s">
        <v>507</v>
      </c>
      <c r="BN27" s="250" t="s">
        <v>507</v>
      </c>
      <c r="BO27" s="251"/>
      <c r="BP27" s="252"/>
      <c r="BQ27" s="253"/>
      <c r="BR27" s="254"/>
      <c r="BS27" s="254"/>
      <c r="BT27" s="253"/>
      <c r="BU27" s="253"/>
      <c r="BV27" s="254"/>
      <c r="BW27" s="254"/>
      <c r="BX27" s="253"/>
      <c r="BY27" s="253"/>
      <c r="BZ27" s="168" t="e">
        <f>COUNTIF(#REF!,"A") + COUNTIF(#REF!,"An")</f>
        <v>#REF!</v>
      </c>
      <c r="CA27" s="168" t="e">
        <f>COUNTA(E$13:BQ$13)-COUNTIF(#REF!,"P") - COUNTBLANK(#REF!)</f>
        <v>#REF!</v>
      </c>
      <c r="CB27" s="167">
        <f xml:space="preserve"> IFERROR((COUNTIF(#REF!,"An") + COUNTIF(#REF!,"Ln") + COUNTIF(#REF!,"En"))/CA27, 0)</f>
        <v>0</v>
      </c>
      <c r="CC27" s="167" t="e">
        <f t="shared" si="1"/>
        <v>#REF!</v>
      </c>
    </row>
    <row r="28" spans="1:81" ht="15">
      <c r="A28" s="201" t="s">
        <v>568</v>
      </c>
      <c r="B28" s="249"/>
      <c r="C28" s="183" t="s">
        <v>601</v>
      </c>
      <c r="D28" s="184" t="s">
        <v>602</v>
      </c>
      <c r="E28" s="250" t="s">
        <v>507</v>
      </c>
      <c r="F28" s="250" t="s">
        <v>507</v>
      </c>
      <c r="G28" s="250" t="s">
        <v>507</v>
      </c>
      <c r="H28" s="250" t="s">
        <v>507</v>
      </c>
      <c r="I28" s="250" t="s">
        <v>507</v>
      </c>
      <c r="J28" s="244"/>
      <c r="K28" s="244"/>
      <c r="L28" s="250" t="s">
        <v>507</v>
      </c>
      <c r="M28" s="250" t="s">
        <v>507</v>
      </c>
      <c r="N28" s="250" t="s">
        <v>507</v>
      </c>
      <c r="O28" s="250" t="s">
        <v>507</v>
      </c>
      <c r="P28" s="250" t="s">
        <v>507</v>
      </c>
      <c r="Q28" s="244"/>
      <c r="R28" s="244"/>
      <c r="S28" s="250" t="s">
        <v>507</v>
      </c>
      <c r="T28" s="250" t="s">
        <v>507</v>
      </c>
      <c r="U28" s="250" t="s">
        <v>507</v>
      </c>
      <c r="V28" s="250" t="s">
        <v>507</v>
      </c>
      <c r="W28" s="250" t="s">
        <v>507</v>
      </c>
      <c r="X28" s="244"/>
      <c r="Y28" s="244"/>
      <c r="Z28" s="250" t="s">
        <v>507</v>
      </c>
      <c r="AA28" s="250" t="s">
        <v>507</v>
      </c>
      <c r="AB28" s="250" t="s">
        <v>507</v>
      </c>
      <c r="AC28" s="250" t="s">
        <v>507</v>
      </c>
      <c r="AD28" s="250" t="s">
        <v>507</v>
      </c>
      <c r="AE28" s="162"/>
      <c r="AF28" s="162"/>
      <c r="AG28" s="250" t="s">
        <v>507</v>
      </c>
      <c r="AH28" s="250" t="s">
        <v>507</v>
      </c>
      <c r="AI28" s="250" t="s">
        <v>507</v>
      </c>
      <c r="AJ28" s="250" t="s">
        <v>507</v>
      </c>
      <c r="AK28" s="250" t="s">
        <v>507</v>
      </c>
      <c r="AL28" s="244"/>
      <c r="AM28" s="244"/>
      <c r="AN28" s="250" t="s">
        <v>507</v>
      </c>
      <c r="AO28" s="250" t="s">
        <v>507</v>
      </c>
      <c r="AP28" s="250" t="s">
        <v>507</v>
      </c>
      <c r="AQ28" s="250" t="s">
        <v>507</v>
      </c>
      <c r="AR28" s="250" t="s">
        <v>507</v>
      </c>
      <c r="AS28" s="244"/>
      <c r="AT28" s="244"/>
      <c r="AU28" s="250" t="s">
        <v>507</v>
      </c>
      <c r="AV28" s="250" t="s">
        <v>507</v>
      </c>
      <c r="AW28" s="250" t="s">
        <v>507</v>
      </c>
      <c r="AX28" s="250" t="s">
        <v>507</v>
      </c>
      <c r="AY28" s="250" t="s">
        <v>507</v>
      </c>
      <c r="AZ28" s="244"/>
      <c r="BA28" s="244"/>
      <c r="BB28" s="250" t="s">
        <v>507</v>
      </c>
      <c r="BC28" s="250" t="s">
        <v>507</v>
      </c>
      <c r="BD28" s="250" t="s">
        <v>507</v>
      </c>
      <c r="BE28" s="250" t="s">
        <v>507</v>
      </c>
      <c r="BF28" s="250" t="s">
        <v>507</v>
      </c>
      <c r="BG28" s="244"/>
      <c r="BH28" s="244"/>
      <c r="BI28" s="250" t="s">
        <v>507</v>
      </c>
      <c r="BJ28" s="250" t="s">
        <v>507</v>
      </c>
      <c r="BK28" s="250" t="s">
        <v>507</v>
      </c>
      <c r="BL28" s="250" t="s">
        <v>507</v>
      </c>
      <c r="BM28" s="250" t="s">
        <v>507</v>
      </c>
      <c r="BN28" s="250" t="s">
        <v>507</v>
      </c>
      <c r="BO28" s="251"/>
      <c r="BP28" s="252"/>
      <c r="BQ28" s="253"/>
      <c r="BR28" s="254"/>
      <c r="BS28" s="254"/>
      <c r="BT28" s="253"/>
      <c r="BU28" s="253"/>
      <c r="BV28" s="254"/>
      <c r="BW28" s="254"/>
      <c r="BX28" s="253"/>
      <c r="BY28" s="253"/>
      <c r="BZ28" s="168" t="e">
        <f>COUNTIF(#REF!,"A") + COUNTIF(#REF!,"An")</f>
        <v>#REF!</v>
      </c>
      <c r="CA28" s="168" t="e">
        <f>COUNTA(E$13:BQ$13)-COUNTIF(#REF!,"P") - COUNTBLANK(#REF!)</f>
        <v>#REF!</v>
      </c>
      <c r="CB28" s="167">
        <f xml:space="preserve"> IFERROR((COUNTIF(#REF!,"An") + COUNTIF(#REF!,"Ln") + COUNTIF(#REF!,"En"))/CA28, 0)</f>
        <v>0</v>
      </c>
      <c r="CC28" s="167" t="e">
        <f t="shared" si="1"/>
        <v>#REF!</v>
      </c>
    </row>
    <row r="29" spans="1:81" ht="15">
      <c r="A29" s="201" t="s">
        <v>569</v>
      </c>
      <c r="B29" s="249"/>
      <c r="C29" s="183" t="s">
        <v>603</v>
      </c>
      <c r="D29" s="184" t="s">
        <v>604</v>
      </c>
      <c r="E29" s="250" t="s">
        <v>507</v>
      </c>
      <c r="F29" s="250" t="s">
        <v>507</v>
      </c>
      <c r="G29" s="250" t="s">
        <v>20</v>
      </c>
      <c r="H29" s="250" t="s">
        <v>507</v>
      </c>
      <c r="I29" s="250" t="s">
        <v>507</v>
      </c>
      <c r="J29" s="244"/>
      <c r="K29" s="244"/>
      <c r="L29" s="250" t="s">
        <v>507</v>
      </c>
      <c r="M29" s="250" t="s">
        <v>507</v>
      </c>
      <c r="N29" s="250" t="s">
        <v>20</v>
      </c>
      <c r="O29" s="250" t="s">
        <v>507</v>
      </c>
      <c r="P29" s="250" t="s">
        <v>507</v>
      </c>
      <c r="Q29" s="244"/>
      <c r="R29" s="244"/>
      <c r="S29" s="250" t="s">
        <v>507</v>
      </c>
      <c r="T29" s="250" t="s">
        <v>507</v>
      </c>
      <c r="U29" s="250" t="s">
        <v>507</v>
      </c>
      <c r="V29" s="250" t="s">
        <v>507</v>
      </c>
      <c r="W29" s="250" t="s">
        <v>507</v>
      </c>
      <c r="X29" s="244"/>
      <c r="Y29" s="244"/>
      <c r="Z29" s="250" t="s">
        <v>507</v>
      </c>
      <c r="AA29" s="250" t="s">
        <v>507</v>
      </c>
      <c r="AB29" s="250" t="s">
        <v>507</v>
      </c>
      <c r="AC29" s="250" t="s">
        <v>507</v>
      </c>
      <c r="AD29" s="250" t="s">
        <v>507</v>
      </c>
      <c r="AE29" s="162"/>
      <c r="AF29" s="162"/>
      <c r="AG29" s="250" t="s">
        <v>507</v>
      </c>
      <c r="AH29" s="250" t="s">
        <v>507</v>
      </c>
      <c r="AI29" s="250" t="s">
        <v>507</v>
      </c>
      <c r="AJ29" s="250" t="s">
        <v>507</v>
      </c>
      <c r="AK29" s="250" t="s">
        <v>507</v>
      </c>
      <c r="AL29" s="244"/>
      <c r="AM29" s="244"/>
      <c r="AN29" s="250" t="s">
        <v>507</v>
      </c>
      <c r="AO29" s="250" t="s">
        <v>507</v>
      </c>
      <c r="AP29" s="250" t="s">
        <v>507</v>
      </c>
      <c r="AQ29" s="250" t="s">
        <v>507</v>
      </c>
      <c r="AR29" s="250" t="s">
        <v>507</v>
      </c>
      <c r="AS29" s="244"/>
      <c r="AT29" s="244"/>
      <c r="AU29" s="250" t="s">
        <v>507</v>
      </c>
      <c r="AV29" s="250" t="s">
        <v>507</v>
      </c>
      <c r="AW29" s="250" t="s">
        <v>507</v>
      </c>
      <c r="AX29" s="250" t="s">
        <v>507</v>
      </c>
      <c r="AY29" s="250" t="s">
        <v>507</v>
      </c>
      <c r="AZ29" s="244"/>
      <c r="BA29" s="244"/>
      <c r="BB29" s="250" t="s">
        <v>507</v>
      </c>
      <c r="BC29" s="250" t="s">
        <v>507</v>
      </c>
      <c r="BD29" s="250" t="s">
        <v>507</v>
      </c>
      <c r="BE29" s="250" t="s">
        <v>507</v>
      </c>
      <c r="BF29" s="250" t="s">
        <v>507</v>
      </c>
      <c r="BG29" s="244"/>
      <c r="BH29" s="244"/>
      <c r="BI29" s="250" t="s">
        <v>507</v>
      </c>
      <c r="BJ29" s="250" t="s">
        <v>507</v>
      </c>
      <c r="BK29" s="250" t="s">
        <v>507</v>
      </c>
      <c r="BL29" s="250" t="s">
        <v>507</v>
      </c>
      <c r="BM29" s="250" t="s">
        <v>507</v>
      </c>
      <c r="BN29" s="250" t="s">
        <v>507</v>
      </c>
      <c r="BO29" s="251"/>
      <c r="BP29" s="252"/>
      <c r="BQ29" s="253"/>
      <c r="BR29" s="254"/>
      <c r="BS29" s="254"/>
      <c r="BT29" s="253"/>
      <c r="BU29" s="253"/>
      <c r="BV29" s="254"/>
      <c r="BW29" s="254"/>
      <c r="BX29" s="253"/>
      <c r="BY29" s="253"/>
      <c r="BZ29" s="168" t="e">
        <f>COUNTIF(#REF!,"A") + COUNTIF(#REF!,"An")</f>
        <v>#REF!</v>
      </c>
      <c r="CA29" s="168" t="e">
        <f>COUNTA(E$13:BQ$13)-COUNTIF(#REF!,"P") - COUNTBLANK(#REF!)</f>
        <v>#REF!</v>
      </c>
      <c r="CB29" s="167">
        <f xml:space="preserve"> IFERROR((COUNTIF(#REF!,"An") + COUNTIF(#REF!,"Ln") + COUNTIF(#REF!,"En"))/CA29, 0)</f>
        <v>0</v>
      </c>
      <c r="CC29" s="167" t="e">
        <f t="shared" si="1"/>
        <v>#REF!</v>
      </c>
    </row>
    <row r="30" spans="1:81" ht="15">
      <c r="A30" s="201" t="s">
        <v>570</v>
      </c>
      <c r="B30" s="249"/>
      <c r="C30" s="183" t="s">
        <v>605</v>
      </c>
      <c r="D30" s="184" t="s">
        <v>606</v>
      </c>
      <c r="E30" s="250" t="s">
        <v>507</v>
      </c>
      <c r="F30" s="250" t="s">
        <v>507</v>
      </c>
      <c r="G30" s="250" t="s">
        <v>507</v>
      </c>
      <c r="H30" s="250" t="s">
        <v>507</v>
      </c>
      <c r="I30" s="250" t="s">
        <v>507</v>
      </c>
      <c r="J30" s="244"/>
      <c r="K30" s="244"/>
      <c r="L30" s="250" t="s">
        <v>507</v>
      </c>
      <c r="M30" s="250" t="s">
        <v>507</v>
      </c>
      <c r="N30" s="250" t="s">
        <v>20</v>
      </c>
      <c r="O30" s="250" t="s">
        <v>507</v>
      </c>
      <c r="P30" s="250" t="s">
        <v>507</v>
      </c>
      <c r="Q30" s="244"/>
      <c r="R30" s="244"/>
      <c r="S30" s="250" t="s">
        <v>507</v>
      </c>
      <c r="T30" s="250" t="s">
        <v>507</v>
      </c>
      <c r="U30" s="250" t="s">
        <v>20</v>
      </c>
      <c r="V30" s="250" t="s">
        <v>507</v>
      </c>
      <c r="W30" s="250" t="s">
        <v>507</v>
      </c>
      <c r="X30" s="244"/>
      <c r="Y30" s="244"/>
      <c r="Z30" s="250" t="s">
        <v>507</v>
      </c>
      <c r="AA30" s="250" t="s">
        <v>507</v>
      </c>
      <c r="AB30" s="250" t="s">
        <v>20</v>
      </c>
      <c r="AC30" s="250" t="s">
        <v>507</v>
      </c>
      <c r="AD30" s="250" t="s">
        <v>507</v>
      </c>
      <c r="AE30" s="162"/>
      <c r="AF30" s="162"/>
      <c r="AG30" s="250" t="s">
        <v>507</v>
      </c>
      <c r="AH30" s="250" t="s">
        <v>507</v>
      </c>
      <c r="AI30" s="250" t="s">
        <v>507</v>
      </c>
      <c r="AJ30" s="250" t="s">
        <v>507</v>
      </c>
      <c r="AK30" s="250" t="s">
        <v>507</v>
      </c>
      <c r="AL30" s="244"/>
      <c r="AM30" s="244"/>
      <c r="AN30" s="250" t="s">
        <v>507</v>
      </c>
      <c r="AO30" s="250" t="s">
        <v>507</v>
      </c>
      <c r="AP30" s="250" t="s">
        <v>507</v>
      </c>
      <c r="AQ30" s="250" t="s">
        <v>507</v>
      </c>
      <c r="AR30" s="250" t="s">
        <v>507</v>
      </c>
      <c r="AS30" s="244"/>
      <c r="AT30" s="244"/>
      <c r="AU30" s="250" t="s">
        <v>507</v>
      </c>
      <c r="AV30" s="250" t="s">
        <v>507</v>
      </c>
      <c r="AW30" s="250" t="s">
        <v>507</v>
      </c>
      <c r="AX30" s="250" t="s">
        <v>507</v>
      </c>
      <c r="AY30" s="250" t="s">
        <v>507</v>
      </c>
      <c r="AZ30" s="244"/>
      <c r="BA30" s="244"/>
      <c r="BB30" s="250" t="s">
        <v>507</v>
      </c>
      <c r="BC30" s="250" t="s">
        <v>507</v>
      </c>
      <c r="BD30" s="250" t="s">
        <v>507</v>
      </c>
      <c r="BE30" s="250" t="s">
        <v>507</v>
      </c>
      <c r="BF30" s="250" t="s">
        <v>507</v>
      </c>
      <c r="BG30" s="244"/>
      <c r="BH30" s="244"/>
      <c r="BI30" s="250" t="s">
        <v>507</v>
      </c>
      <c r="BJ30" s="250" t="s">
        <v>507</v>
      </c>
      <c r="BK30" s="250" t="s">
        <v>507</v>
      </c>
      <c r="BL30" s="250" t="s">
        <v>507</v>
      </c>
      <c r="BM30" s="250" t="s">
        <v>507</v>
      </c>
      <c r="BN30" s="250" t="s">
        <v>507</v>
      </c>
      <c r="BO30" s="251"/>
      <c r="BP30" s="252"/>
      <c r="BQ30" s="253"/>
      <c r="BR30" s="254"/>
      <c r="BS30" s="254"/>
      <c r="BT30" s="253"/>
      <c r="BU30" s="253"/>
      <c r="BV30" s="254"/>
      <c r="BW30" s="254"/>
      <c r="BX30" s="253"/>
      <c r="BY30" s="253"/>
      <c r="BZ30" s="168" t="e">
        <f>COUNTIF(#REF!,"A") + COUNTIF(#REF!,"An")</f>
        <v>#REF!</v>
      </c>
      <c r="CA30" s="168" t="e">
        <f>COUNTA(E$13:BQ$13)-COUNTIF(#REF!,"P") - COUNTBLANK(#REF!)</f>
        <v>#REF!</v>
      </c>
      <c r="CB30" s="167">
        <f xml:space="preserve"> IFERROR((COUNTIF(#REF!,"An") + COUNTIF(#REF!,"Ln") + COUNTIF(#REF!,"En"))/CA30, 0)</f>
        <v>0</v>
      </c>
      <c r="CC30" s="167" t="e">
        <f t="shared" si="1"/>
        <v>#REF!</v>
      </c>
    </row>
    <row r="31" spans="1:81" ht="15">
      <c r="A31" s="201" t="s">
        <v>571</v>
      </c>
      <c r="B31" s="249"/>
      <c r="C31" s="183" t="s">
        <v>607</v>
      </c>
      <c r="D31" s="184" t="s">
        <v>608</v>
      </c>
      <c r="E31" s="250" t="s">
        <v>507</v>
      </c>
      <c r="F31" s="250" t="s">
        <v>507</v>
      </c>
      <c r="G31" s="250" t="s">
        <v>507</v>
      </c>
      <c r="H31" s="250" t="s">
        <v>507</v>
      </c>
      <c r="I31" s="250" t="s">
        <v>507</v>
      </c>
      <c r="J31" s="244"/>
      <c r="K31" s="244"/>
      <c r="L31" s="250" t="s">
        <v>507</v>
      </c>
      <c r="M31" s="250" t="s">
        <v>507</v>
      </c>
      <c r="N31" s="250" t="s">
        <v>507</v>
      </c>
      <c r="O31" s="250" t="s">
        <v>507</v>
      </c>
      <c r="P31" s="250" t="s">
        <v>507</v>
      </c>
      <c r="Q31" s="244"/>
      <c r="R31" s="244"/>
      <c r="S31" s="250" t="s">
        <v>507</v>
      </c>
      <c r="T31" s="250" t="s">
        <v>507</v>
      </c>
      <c r="U31" s="250" t="s">
        <v>20</v>
      </c>
      <c r="V31" s="250" t="s">
        <v>507</v>
      </c>
      <c r="W31" s="250" t="s">
        <v>507</v>
      </c>
      <c r="X31" s="244"/>
      <c r="Y31" s="244"/>
      <c r="Z31" s="250" t="s">
        <v>507</v>
      </c>
      <c r="AA31" s="250" t="s">
        <v>507</v>
      </c>
      <c r="AB31" s="250" t="s">
        <v>507</v>
      </c>
      <c r="AC31" s="250" t="s">
        <v>507</v>
      </c>
      <c r="AD31" s="250" t="s">
        <v>507</v>
      </c>
      <c r="AE31" s="162"/>
      <c r="AF31" s="162"/>
      <c r="AG31" s="250" t="s">
        <v>507</v>
      </c>
      <c r="AH31" s="250" t="s">
        <v>507</v>
      </c>
      <c r="AI31" s="250" t="s">
        <v>507</v>
      </c>
      <c r="AJ31" s="250" t="s">
        <v>507</v>
      </c>
      <c r="AK31" s="250" t="s">
        <v>507</v>
      </c>
      <c r="AL31" s="244"/>
      <c r="AM31" s="244"/>
      <c r="AN31" s="250" t="s">
        <v>507</v>
      </c>
      <c r="AO31" s="250" t="s">
        <v>507</v>
      </c>
      <c r="AP31" s="250" t="s">
        <v>507</v>
      </c>
      <c r="AQ31" s="250" t="s">
        <v>507</v>
      </c>
      <c r="AR31" s="250" t="s">
        <v>507</v>
      </c>
      <c r="AS31" s="244"/>
      <c r="AT31" s="244"/>
      <c r="AU31" s="250" t="s">
        <v>507</v>
      </c>
      <c r="AV31" s="250" t="s">
        <v>507</v>
      </c>
      <c r="AW31" s="250" t="s">
        <v>507</v>
      </c>
      <c r="AX31" s="250" t="s">
        <v>507</v>
      </c>
      <c r="AY31" s="250" t="s">
        <v>507</v>
      </c>
      <c r="AZ31" s="244"/>
      <c r="BA31" s="244"/>
      <c r="BB31" s="250" t="s">
        <v>507</v>
      </c>
      <c r="BC31" s="250" t="s">
        <v>507</v>
      </c>
      <c r="BD31" s="250" t="s">
        <v>507</v>
      </c>
      <c r="BE31" s="250" t="s">
        <v>507</v>
      </c>
      <c r="BF31" s="250" t="s">
        <v>507</v>
      </c>
      <c r="BG31" s="244"/>
      <c r="BH31" s="244"/>
      <c r="BI31" s="250" t="s">
        <v>507</v>
      </c>
      <c r="BJ31" s="250" t="s">
        <v>507</v>
      </c>
      <c r="BK31" s="250" t="s">
        <v>507</v>
      </c>
      <c r="BL31" s="250" t="s">
        <v>507</v>
      </c>
      <c r="BM31" s="250" t="s">
        <v>507</v>
      </c>
      <c r="BN31" s="250" t="s">
        <v>507</v>
      </c>
      <c r="BO31" s="251"/>
      <c r="BP31" s="252"/>
      <c r="BQ31" s="253"/>
      <c r="BR31" s="254"/>
      <c r="BS31" s="254"/>
      <c r="BT31" s="253"/>
      <c r="BU31" s="253"/>
      <c r="BV31" s="254"/>
      <c r="BW31" s="254"/>
      <c r="BX31" s="253"/>
      <c r="BY31" s="253"/>
      <c r="BZ31" s="168" t="e">
        <f>COUNTIF(#REF!,"A") + COUNTIF(#REF!,"An")</f>
        <v>#REF!</v>
      </c>
      <c r="CA31" s="168" t="e">
        <f>COUNTA(E$13:BQ$13)-COUNTIF(#REF!,"P") - COUNTBLANK(#REF!)</f>
        <v>#REF!</v>
      </c>
      <c r="CB31" s="167">
        <f xml:space="preserve"> IFERROR((COUNTIF(#REF!,"An") + COUNTIF(#REF!,"Ln") + COUNTIF(#REF!,"En"))/CA31, 0)</f>
        <v>0</v>
      </c>
      <c r="CC31" s="167" t="e">
        <f t="shared" si="1"/>
        <v>#REF!</v>
      </c>
    </row>
    <row r="32" spans="1:81" ht="15">
      <c r="A32" s="255" t="s">
        <v>572</v>
      </c>
      <c r="B32" s="249"/>
      <c r="C32" s="256" t="s">
        <v>609</v>
      </c>
      <c r="D32" s="184" t="s">
        <v>610</v>
      </c>
      <c r="E32" s="250" t="s">
        <v>507</v>
      </c>
      <c r="F32" s="250" t="s">
        <v>507</v>
      </c>
      <c r="G32" s="250" t="s">
        <v>507</v>
      </c>
      <c r="H32" s="250" t="s">
        <v>507</v>
      </c>
      <c r="I32" s="250" t="s">
        <v>507</v>
      </c>
      <c r="J32" s="244"/>
      <c r="K32" s="244"/>
      <c r="L32" s="250" t="s">
        <v>507</v>
      </c>
      <c r="M32" s="250" t="s">
        <v>507</v>
      </c>
      <c r="N32" s="250" t="s">
        <v>507</v>
      </c>
      <c r="O32" s="250" t="s">
        <v>507</v>
      </c>
      <c r="P32" s="250" t="s">
        <v>507</v>
      </c>
      <c r="Q32" s="244"/>
      <c r="R32" s="244"/>
      <c r="S32" s="250" t="s">
        <v>507</v>
      </c>
      <c r="T32" s="250" t="s">
        <v>507</v>
      </c>
      <c r="U32" s="250" t="s">
        <v>20</v>
      </c>
      <c r="V32" s="250" t="s">
        <v>507</v>
      </c>
      <c r="W32" s="250" t="s">
        <v>507</v>
      </c>
      <c r="X32" s="244"/>
      <c r="Y32" s="244"/>
      <c r="Z32" s="250" t="s">
        <v>507</v>
      </c>
      <c r="AA32" s="250" t="s">
        <v>507</v>
      </c>
      <c r="AB32" s="250" t="s">
        <v>507</v>
      </c>
      <c r="AC32" s="250" t="s">
        <v>507</v>
      </c>
      <c r="AD32" s="250" t="s">
        <v>507</v>
      </c>
      <c r="AE32" s="162"/>
      <c r="AF32" s="162"/>
      <c r="AG32" s="250" t="s">
        <v>507</v>
      </c>
      <c r="AH32" s="250" t="s">
        <v>507</v>
      </c>
      <c r="AI32" s="250" t="s">
        <v>507</v>
      </c>
      <c r="AJ32" s="250" t="s">
        <v>507</v>
      </c>
      <c r="AK32" s="250" t="s">
        <v>507</v>
      </c>
      <c r="AL32" s="244"/>
      <c r="AM32" s="244"/>
      <c r="AN32" s="250" t="s">
        <v>507</v>
      </c>
      <c r="AO32" s="250" t="s">
        <v>507</v>
      </c>
      <c r="AP32" s="250" t="s">
        <v>507</v>
      </c>
      <c r="AQ32" s="250" t="s">
        <v>507</v>
      </c>
      <c r="AR32" s="250" t="s">
        <v>507</v>
      </c>
      <c r="AS32" s="244"/>
      <c r="AT32" s="244"/>
      <c r="AU32" s="250" t="s">
        <v>507</v>
      </c>
      <c r="AV32" s="250" t="s">
        <v>507</v>
      </c>
      <c r="AW32" s="250" t="s">
        <v>507</v>
      </c>
      <c r="AX32" s="250" t="s">
        <v>507</v>
      </c>
      <c r="AY32" s="250" t="s">
        <v>507</v>
      </c>
      <c r="AZ32" s="244"/>
      <c r="BA32" s="244"/>
      <c r="BB32" s="250" t="s">
        <v>507</v>
      </c>
      <c r="BC32" s="250" t="s">
        <v>507</v>
      </c>
      <c r="BD32" s="250" t="s">
        <v>507</v>
      </c>
      <c r="BE32" s="250" t="s">
        <v>507</v>
      </c>
      <c r="BF32" s="250" t="s">
        <v>507</v>
      </c>
      <c r="BG32" s="244"/>
      <c r="BH32" s="244"/>
      <c r="BI32" s="250" t="s">
        <v>507</v>
      </c>
      <c r="BJ32" s="250" t="s">
        <v>507</v>
      </c>
      <c r="BK32" s="250" t="s">
        <v>507</v>
      </c>
      <c r="BL32" s="250" t="s">
        <v>507</v>
      </c>
      <c r="BM32" s="250" t="s">
        <v>507</v>
      </c>
      <c r="BN32" s="250" t="s">
        <v>507</v>
      </c>
      <c r="BO32" s="251"/>
      <c r="BP32" s="252"/>
      <c r="BQ32" s="253"/>
      <c r="BR32" s="254"/>
      <c r="BS32" s="254"/>
      <c r="BT32" s="253"/>
      <c r="BU32" s="253"/>
      <c r="BV32" s="254"/>
      <c r="BW32" s="254"/>
      <c r="BX32" s="253"/>
      <c r="BY32" s="253"/>
      <c r="BZ32" s="168" t="e">
        <f>COUNTIF(#REF!,"A") + COUNTIF(#REF!,"An")</f>
        <v>#REF!</v>
      </c>
      <c r="CA32" s="168" t="e">
        <f>COUNTA(E$13:BQ$13)-COUNTIF(#REF!,"P") - COUNTBLANK(#REF!)</f>
        <v>#REF!</v>
      </c>
      <c r="CB32" s="167">
        <f xml:space="preserve"> IFERROR((COUNTIF(#REF!,"An") + COUNTIF(#REF!,"Ln") + COUNTIF(#REF!,"En"))/CA32, 0)</f>
        <v>0</v>
      </c>
      <c r="CC32" s="167" t="e">
        <f t="shared" si="1"/>
        <v>#REF!</v>
      </c>
    </row>
    <row r="34" spans="1:78" ht="15">
      <c r="A34" s="154"/>
      <c r="B34" s="159" t="s">
        <v>2</v>
      </c>
      <c r="C34" s="160" t="s">
        <v>534</v>
      </c>
      <c r="D34" s="161" t="s">
        <v>535</v>
      </c>
      <c r="E34" s="155"/>
      <c r="F34" s="156"/>
      <c r="G34" s="156"/>
      <c r="H34" s="156"/>
      <c r="I34" s="156"/>
      <c r="J34" s="154"/>
      <c r="K34" s="154"/>
      <c r="L34" s="156"/>
      <c r="M34" s="156"/>
      <c r="N34" s="156"/>
      <c r="O34" s="156"/>
      <c r="P34" s="156"/>
      <c r="Q34" s="154"/>
      <c r="R34" s="154"/>
      <c r="S34" s="156"/>
      <c r="T34" s="156"/>
      <c r="U34" s="156"/>
      <c r="V34" s="156"/>
      <c r="W34" s="156"/>
      <c r="X34" s="156"/>
      <c r="Y34" s="156"/>
      <c r="Z34" s="156"/>
      <c r="AA34" s="156"/>
      <c r="AB34" s="156"/>
      <c r="AC34" s="156"/>
      <c r="AD34" s="156"/>
      <c r="AE34" s="156"/>
      <c r="AF34" s="156"/>
      <c r="AG34" s="156"/>
      <c r="AH34" s="156"/>
      <c r="AI34" s="156"/>
      <c r="AJ34" s="156"/>
      <c r="AK34" s="156"/>
      <c r="AL34" s="156"/>
      <c r="AM34" s="156"/>
      <c r="AN34" s="156"/>
      <c r="AO34" s="156"/>
      <c r="AP34" s="156"/>
      <c r="AQ34" s="176"/>
      <c r="AR34" s="156"/>
      <c r="AS34" s="156"/>
      <c r="AT34" s="156"/>
      <c r="AU34" s="156"/>
      <c r="AV34" s="156"/>
      <c r="AW34" s="156"/>
      <c r="AX34" s="156"/>
      <c r="AY34" s="156"/>
      <c r="AZ34" s="156"/>
      <c r="BA34" s="156"/>
      <c r="BB34" s="156"/>
      <c r="BC34" s="156"/>
      <c r="BD34" s="156"/>
      <c r="BE34" s="156"/>
      <c r="BF34" s="156"/>
      <c r="BG34" s="156"/>
      <c r="BH34" s="156"/>
      <c r="BI34" s="156"/>
      <c r="BJ34" s="156"/>
      <c r="BK34" s="156"/>
      <c r="BL34" s="156"/>
      <c r="BM34" s="156"/>
      <c r="BN34" s="156"/>
      <c r="BO34" s="154"/>
      <c r="BP34" s="154"/>
      <c r="BQ34" s="154"/>
      <c r="BR34" s="157"/>
      <c r="BS34" s="157"/>
      <c r="BT34" s="158"/>
      <c r="BU34" s="274"/>
      <c r="BV34" s="275"/>
      <c r="BW34" s="275"/>
      <c r="BX34" s="274"/>
      <c r="BY34" s="274"/>
      <c r="BZ34" s="276"/>
    </row>
    <row r="35" spans="1:78" ht="15">
      <c r="A35" s="154"/>
      <c r="B35" s="183" t="s">
        <v>603</v>
      </c>
      <c r="C35" s="153" t="s">
        <v>694</v>
      </c>
      <c r="D35" s="124" t="s">
        <v>536</v>
      </c>
      <c r="E35" s="155"/>
      <c r="F35" s="156"/>
      <c r="G35" s="156"/>
      <c r="H35" s="156"/>
      <c r="I35" s="156"/>
      <c r="J35" s="154"/>
      <c r="K35" s="154"/>
      <c r="L35" s="156"/>
      <c r="M35" s="156"/>
      <c r="N35" s="156"/>
      <c r="O35" s="156"/>
      <c r="P35" s="156"/>
      <c r="Q35" s="154"/>
      <c r="R35" s="154"/>
      <c r="S35" s="156"/>
      <c r="T35" s="156"/>
      <c r="U35" s="156"/>
      <c r="V35" s="156"/>
      <c r="W35" s="156"/>
      <c r="X35" s="156"/>
      <c r="Y35" s="156"/>
      <c r="Z35" s="156"/>
      <c r="AA35" s="156"/>
      <c r="AB35" s="156"/>
      <c r="AC35" s="156"/>
      <c r="AD35" s="156"/>
      <c r="AE35" s="156"/>
      <c r="AF35" s="156"/>
      <c r="AG35" s="156"/>
      <c r="AH35" s="156"/>
      <c r="AI35" s="156"/>
      <c r="AJ35" s="156"/>
      <c r="AK35" s="156"/>
      <c r="AL35" s="156"/>
      <c r="AM35" s="156"/>
      <c r="AN35" s="156"/>
      <c r="AO35" s="156"/>
      <c r="AP35" s="156"/>
      <c r="AQ35" s="176"/>
      <c r="AR35" s="156"/>
      <c r="AS35" s="156"/>
      <c r="AT35" s="156"/>
      <c r="AU35" s="156"/>
      <c r="AV35" s="156"/>
      <c r="AW35" s="156"/>
      <c r="AX35" s="156"/>
      <c r="AY35" s="156"/>
      <c r="AZ35" s="156"/>
      <c r="BA35" s="156"/>
      <c r="BB35" s="156"/>
      <c r="BC35" s="156"/>
      <c r="BD35" s="156"/>
      <c r="BE35" s="156"/>
      <c r="BF35" s="156"/>
      <c r="BG35" s="156"/>
      <c r="BH35" s="156"/>
      <c r="BI35" s="156"/>
      <c r="BJ35" s="156"/>
      <c r="BK35" s="156"/>
      <c r="BL35" s="156"/>
      <c r="BM35" s="156"/>
      <c r="BN35" s="156"/>
      <c r="BO35" s="154"/>
      <c r="BP35" s="154"/>
      <c r="BQ35" s="154"/>
      <c r="BR35" s="157"/>
      <c r="BS35" s="157"/>
      <c r="BT35" s="158"/>
      <c r="BU35" s="274"/>
      <c r="BV35" s="275"/>
      <c r="BW35" s="275"/>
      <c r="BX35" s="274"/>
      <c r="BY35" s="274"/>
      <c r="BZ35" s="276"/>
    </row>
    <row r="36" spans="1:78" ht="15">
      <c r="A36" s="154"/>
      <c r="B36" s="183" t="s">
        <v>605</v>
      </c>
      <c r="C36" s="257">
        <v>42811</v>
      </c>
      <c r="D36" s="124" t="s">
        <v>537</v>
      </c>
      <c r="E36" s="155"/>
      <c r="F36" s="156"/>
      <c r="G36" s="156"/>
      <c r="H36" s="156"/>
      <c r="I36" s="156"/>
      <c r="J36" s="154"/>
      <c r="K36" s="154"/>
      <c r="L36" s="156"/>
      <c r="M36" s="156"/>
      <c r="N36" s="156"/>
      <c r="O36" s="156"/>
      <c r="P36" s="156"/>
      <c r="Q36" s="154"/>
      <c r="R36" s="154"/>
      <c r="S36" s="156"/>
      <c r="T36" s="156"/>
      <c r="U36" s="156"/>
      <c r="V36" s="156"/>
      <c r="W36" s="156"/>
      <c r="X36" s="156"/>
      <c r="Y36" s="156"/>
      <c r="Z36" s="156"/>
      <c r="AA36" s="156"/>
      <c r="AB36" s="156"/>
      <c r="AC36" s="156"/>
      <c r="AD36" s="156"/>
      <c r="AE36" s="156"/>
      <c r="AF36" s="156"/>
      <c r="AG36" s="156"/>
      <c r="AH36" s="156"/>
      <c r="AI36" s="156"/>
      <c r="AJ36" s="156"/>
      <c r="AK36" s="156"/>
      <c r="AL36" s="156"/>
      <c r="AM36" s="156"/>
      <c r="AN36" s="156"/>
      <c r="AO36" s="156"/>
      <c r="AP36" s="156"/>
      <c r="AQ36" s="176"/>
      <c r="AR36" s="156"/>
      <c r="AS36" s="156"/>
      <c r="AT36" s="156"/>
      <c r="AU36" s="156"/>
      <c r="AV36" s="156"/>
      <c r="AW36" s="156"/>
      <c r="AX36" s="156"/>
      <c r="AY36" s="156"/>
      <c r="AZ36" s="156"/>
      <c r="BA36" s="156"/>
      <c r="BB36" s="156"/>
      <c r="BC36" s="156"/>
      <c r="BD36" s="156"/>
      <c r="BE36" s="156"/>
      <c r="BF36" s="156"/>
      <c r="BG36" s="156"/>
      <c r="BH36" s="156"/>
      <c r="BI36" s="156"/>
      <c r="BJ36" s="156"/>
      <c r="BK36" s="156"/>
      <c r="BL36" s="156"/>
      <c r="BM36" s="156"/>
      <c r="BN36" s="156"/>
      <c r="BO36" s="154"/>
      <c r="BP36" s="154"/>
      <c r="BQ36" s="154"/>
      <c r="BR36" s="157"/>
      <c r="BS36" s="157"/>
      <c r="BT36" s="158"/>
      <c r="BU36" s="274"/>
      <c r="BV36" s="275"/>
      <c r="BW36" s="275"/>
      <c r="BX36" s="274"/>
      <c r="BY36" s="274"/>
      <c r="BZ36" s="276"/>
    </row>
    <row r="37" spans="1:78" ht="15">
      <c r="A37" s="154"/>
      <c r="B37" s="183" t="s">
        <v>607</v>
      </c>
      <c r="C37" s="257">
        <v>42811</v>
      </c>
      <c r="D37" s="124" t="s">
        <v>537</v>
      </c>
      <c r="E37" s="155"/>
      <c r="F37" s="156"/>
      <c r="G37" s="156"/>
      <c r="H37" s="156"/>
      <c r="I37" s="156"/>
      <c r="J37" s="154"/>
      <c r="K37" s="154"/>
      <c r="L37" s="156"/>
      <c r="M37" s="156"/>
      <c r="N37" s="156"/>
      <c r="O37" s="156"/>
      <c r="P37" s="156"/>
      <c r="Q37" s="154"/>
      <c r="R37" s="154"/>
      <c r="S37" s="156"/>
      <c r="T37" s="156"/>
      <c r="U37" s="156"/>
      <c r="V37" s="156"/>
      <c r="W37" s="156"/>
      <c r="X37" s="156"/>
      <c r="Y37" s="156"/>
      <c r="Z37" s="156"/>
      <c r="AA37" s="156"/>
      <c r="AB37" s="156"/>
      <c r="AC37" s="156"/>
      <c r="AD37" s="156"/>
      <c r="AE37" s="156"/>
      <c r="AF37" s="156"/>
      <c r="AG37" s="156"/>
      <c r="AH37" s="156"/>
      <c r="AI37" s="156"/>
      <c r="AJ37" s="156"/>
      <c r="AK37" s="156"/>
      <c r="AL37" s="156"/>
      <c r="AM37" s="156"/>
      <c r="AN37" s="156"/>
      <c r="AO37" s="156"/>
      <c r="AP37" s="156"/>
      <c r="AQ37" s="176"/>
      <c r="AR37" s="156"/>
      <c r="AS37" s="156"/>
      <c r="AT37" s="156"/>
      <c r="AU37" s="156"/>
      <c r="AV37" s="156"/>
      <c r="AW37" s="156"/>
      <c r="AX37" s="156"/>
      <c r="AY37" s="156"/>
      <c r="AZ37" s="156"/>
      <c r="BA37" s="156"/>
      <c r="BB37" s="156"/>
      <c r="BC37" s="156"/>
      <c r="BD37" s="156"/>
      <c r="BE37" s="156"/>
      <c r="BF37" s="156"/>
      <c r="BG37" s="156"/>
      <c r="BH37" s="156"/>
      <c r="BI37" s="156"/>
      <c r="BJ37" s="156"/>
      <c r="BK37" s="156"/>
      <c r="BL37" s="156"/>
      <c r="BM37" s="156"/>
      <c r="BN37" s="156"/>
      <c r="BO37" s="154"/>
      <c r="BP37" s="154"/>
      <c r="BQ37" s="154"/>
      <c r="BR37" s="157"/>
      <c r="BS37" s="157"/>
      <c r="BT37" s="158"/>
      <c r="BU37" s="274"/>
      <c r="BV37" s="275"/>
      <c r="BW37" s="275"/>
      <c r="BX37" s="274"/>
      <c r="BY37" s="274"/>
      <c r="BZ37" s="276"/>
    </row>
    <row r="38" spans="1:78" ht="15">
      <c r="A38" s="154"/>
      <c r="B38" s="256" t="s">
        <v>609</v>
      </c>
      <c r="C38" s="257">
        <v>42811</v>
      </c>
      <c r="D38" s="124" t="s">
        <v>546</v>
      </c>
      <c r="E38" s="155"/>
      <c r="F38" s="156"/>
      <c r="G38" s="156"/>
      <c r="H38" s="156"/>
      <c r="I38" s="156"/>
      <c r="J38" s="154"/>
      <c r="K38" s="154"/>
      <c r="L38" s="156"/>
      <c r="M38" s="156"/>
      <c r="N38" s="156"/>
      <c r="O38" s="156"/>
      <c r="P38" s="156"/>
      <c r="Q38" s="154"/>
      <c r="R38" s="154"/>
      <c r="S38" s="156"/>
      <c r="T38" s="156"/>
      <c r="U38" s="156"/>
      <c r="V38" s="156"/>
      <c r="W38" s="156"/>
      <c r="X38" s="156"/>
      <c r="Y38" s="156"/>
      <c r="Z38" s="156"/>
      <c r="AA38" s="156"/>
      <c r="AB38" s="156"/>
      <c r="AC38" s="156"/>
      <c r="AD38" s="156"/>
      <c r="AE38" s="156"/>
      <c r="AF38" s="156"/>
      <c r="AG38" s="156"/>
      <c r="AH38" s="156"/>
      <c r="AI38" s="156"/>
      <c r="AJ38" s="156"/>
      <c r="AK38" s="156"/>
      <c r="AL38" s="156"/>
      <c r="AM38" s="156"/>
      <c r="AN38" s="156"/>
      <c r="AO38" s="156"/>
      <c r="AP38" s="156"/>
      <c r="AQ38" s="176"/>
      <c r="AR38" s="156"/>
      <c r="AS38" s="156"/>
      <c r="AT38" s="156"/>
      <c r="AU38" s="156"/>
      <c r="AV38" s="156"/>
      <c r="AW38" s="156"/>
      <c r="AX38" s="156"/>
      <c r="AY38" s="156"/>
      <c r="AZ38" s="156"/>
      <c r="BA38" s="156"/>
      <c r="BB38" s="156"/>
      <c r="BC38" s="156"/>
      <c r="BD38" s="156"/>
      <c r="BE38" s="156"/>
      <c r="BF38" s="156"/>
      <c r="BG38" s="156"/>
      <c r="BH38" s="156"/>
      <c r="BI38" s="156"/>
      <c r="BJ38" s="156"/>
      <c r="BK38" s="156"/>
      <c r="BL38" s="156"/>
      <c r="BM38" s="156"/>
      <c r="BN38" s="156"/>
      <c r="BO38" s="154"/>
      <c r="BP38" s="154"/>
      <c r="BQ38" s="154"/>
      <c r="BR38" s="157"/>
      <c r="BS38" s="157"/>
      <c r="BT38" s="158"/>
      <c r="BU38" s="274"/>
      <c r="BV38" s="275"/>
      <c r="BW38" s="275"/>
      <c r="BX38" s="274"/>
      <c r="BY38" s="274"/>
      <c r="BZ38" s="276"/>
    </row>
  </sheetData>
  <mergeCells count="8">
    <mergeCell ref="B9:F9"/>
    <mergeCell ref="B10:F10"/>
    <mergeCell ref="B3:F3"/>
    <mergeCell ref="B4:F4"/>
    <mergeCell ref="B5:F5"/>
    <mergeCell ref="B6:F6"/>
    <mergeCell ref="B7:F7"/>
    <mergeCell ref="B8:F8"/>
  </mergeCells>
  <conditionalFormatting sqref="B14">
    <cfRule type="duplicateValues" dxfId="96" priority="6"/>
  </conditionalFormatting>
  <conditionalFormatting sqref="B14">
    <cfRule type="duplicateValues" dxfId="95" priority="4"/>
    <cfRule type="duplicateValues" dxfId="94" priority="5"/>
  </conditionalFormatting>
  <conditionalFormatting sqref="B14">
    <cfRule type="duplicateValues" dxfId="93" priority="3"/>
  </conditionalFormatting>
  <conditionalFormatting sqref="B14">
    <cfRule type="duplicateValues" dxfId="92" priority="1"/>
    <cfRule type="duplicateValues" dxfId="91" priority="2"/>
  </conditionalFormatting>
  <conditionalFormatting sqref="B15:B32">
    <cfRule type="duplicateValues" dxfId="90" priority="7"/>
  </conditionalFormatting>
  <conditionalFormatting sqref="B15:B32">
    <cfRule type="duplicateValues" dxfId="89" priority="8"/>
    <cfRule type="duplicateValues" dxfId="88" priority="9"/>
  </conditionalFormatting>
  <dataValidations count="1">
    <dataValidation type="list" allowBlank="1" showInputMessage="1" showErrorMessage="1" sqref="E34:BQ38 E14:BN32">
      <formula1>"P,A,L,E,An,Ln,En"</formula1>
    </dataValidation>
  </dataValidations>
  <pageMargins left="0.7" right="0.7" top="0.75" bottom="0.75" header="0.3" footer="0.3"/>
  <pageSetup paperSize="9" scale="10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M37"/>
  <sheetViews>
    <sheetView view="pageBreakPreview" zoomScaleSheetLayoutView="100" workbookViewId="0">
      <pane xSplit="5" ySplit="6" topLeftCell="F8" activePane="bottomRight" state="frozen"/>
      <selection pane="topRight" activeCell="F1" sqref="F1"/>
      <selection pane="bottomLeft" activeCell="A7" sqref="A7"/>
      <selection pane="bottomRight" activeCell="G20" sqref="G20:M20"/>
    </sheetView>
  </sheetViews>
  <sheetFormatPr defaultColWidth="9.140625" defaultRowHeight="12.75"/>
  <cols>
    <col min="1" max="1" width="2.42578125" style="46" customWidth="1"/>
    <col min="2" max="3" width="15.140625" style="46" customWidth="1"/>
    <col min="4" max="4" width="14" style="46" customWidth="1"/>
    <col min="5" max="5" width="19.28515625" style="46" bestFit="1" customWidth="1"/>
    <col min="6" max="6" width="19.28515625" style="46" customWidth="1"/>
    <col min="7" max="12" width="17" style="46" bestFit="1" customWidth="1"/>
    <col min="13" max="13" width="11.140625" style="46" customWidth="1"/>
    <col min="14" max="201" width="9.140625" style="46"/>
    <col min="202" max="202" width="5.5703125" style="46" customWidth="1"/>
    <col min="203" max="203" width="19.7109375" style="46" customWidth="1"/>
    <col min="204" max="204" width="8" style="46" customWidth="1"/>
    <col min="205" max="205" width="11" style="46" customWidth="1"/>
    <col min="206" max="221" width="8.42578125" style="46" customWidth="1"/>
    <col min="222" max="225" width="7.85546875" style="46" customWidth="1"/>
    <col min="226" max="226" width="25.28515625" style="46" customWidth="1"/>
    <col min="227" max="16384" width="9.140625" style="46"/>
  </cols>
  <sheetData>
    <row r="1" spans="2:13" s="44" customFormat="1" ht="15.75">
      <c r="B1" s="45" t="s">
        <v>76</v>
      </c>
      <c r="C1" s="44">
        <f xml:space="preserve"> 'Trainee general info'!C1</f>
        <v>0</v>
      </c>
    </row>
    <row r="2" spans="2:13" ht="15" customHeight="1">
      <c r="B2" s="34"/>
      <c r="C2" s="35"/>
      <c r="D2" s="35"/>
      <c r="E2" s="35"/>
      <c r="F2" s="35"/>
      <c r="G2" s="273" t="s">
        <v>548</v>
      </c>
      <c r="H2" s="273"/>
      <c r="I2" s="273"/>
      <c r="J2" s="273"/>
      <c r="K2" s="273"/>
      <c r="L2" s="273"/>
      <c r="M2" s="36"/>
    </row>
    <row r="3" spans="2:13" s="47" customFormat="1">
      <c r="B3" s="270" t="s">
        <v>0</v>
      </c>
      <c r="C3" s="38"/>
      <c r="D3" s="270" t="s">
        <v>2</v>
      </c>
      <c r="E3" s="270" t="s">
        <v>3</v>
      </c>
      <c r="F3" s="41" t="s">
        <v>8</v>
      </c>
      <c r="G3" s="1" t="s">
        <v>549</v>
      </c>
      <c r="H3" s="1" t="s">
        <v>550</v>
      </c>
      <c r="I3" s="1" t="s">
        <v>551</v>
      </c>
      <c r="J3" s="1" t="s">
        <v>552</v>
      </c>
      <c r="K3" s="1" t="s">
        <v>553</v>
      </c>
      <c r="L3" s="1" t="s">
        <v>554</v>
      </c>
      <c r="M3" s="14" t="s">
        <v>45</v>
      </c>
    </row>
    <row r="4" spans="2:13" ht="12.75" customHeight="1">
      <c r="B4" s="271"/>
      <c r="C4" s="39" t="s">
        <v>1</v>
      </c>
      <c r="D4" s="271"/>
      <c r="E4" s="271"/>
      <c r="F4" s="42" t="s">
        <v>17</v>
      </c>
      <c r="G4" s="2">
        <v>10</v>
      </c>
      <c r="H4" s="2">
        <v>10</v>
      </c>
      <c r="I4" s="2">
        <v>10</v>
      </c>
      <c r="J4" s="2">
        <v>10</v>
      </c>
      <c r="K4" s="2">
        <v>10</v>
      </c>
      <c r="L4" s="2">
        <v>10</v>
      </c>
      <c r="M4" s="43">
        <f>SUMPRODUCT(G4:L4,G6:L6)</f>
        <v>480</v>
      </c>
    </row>
    <row r="5" spans="2:13">
      <c r="B5" s="271"/>
      <c r="C5" s="39"/>
      <c r="D5" s="271"/>
      <c r="E5" s="271"/>
      <c r="F5" s="42" t="s">
        <v>18</v>
      </c>
      <c r="G5" s="2">
        <v>6</v>
      </c>
      <c r="H5" s="2">
        <v>6</v>
      </c>
      <c r="I5" s="2">
        <v>6</v>
      </c>
      <c r="J5" s="2">
        <v>6</v>
      </c>
      <c r="K5" s="2">
        <v>6</v>
      </c>
      <c r="L5" s="2">
        <v>6</v>
      </c>
      <c r="M5" s="43">
        <f>SUMPRODUCT(G5:L5,G6:L6)</f>
        <v>288</v>
      </c>
    </row>
    <row r="6" spans="2:13">
      <c r="B6" s="272"/>
      <c r="C6" s="40"/>
      <c r="D6" s="272"/>
      <c r="E6" s="272"/>
      <c r="F6" s="42" t="s">
        <v>74</v>
      </c>
      <c r="G6" s="2">
        <v>8</v>
      </c>
      <c r="H6" s="2">
        <v>8</v>
      </c>
      <c r="I6" s="2">
        <v>8</v>
      </c>
      <c r="J6" s="2">
        <v>8</v>
      </c>
      <c r="K6" s="2">
        <v>8</v>
      </c>
      <c r="L6" s="2">
        <v>8</v>
      </c>
      <c r="M6" s="43">
        <f>SUM(G6:L6)</f>
        <v>48</v>
      </c>
    </row>
    <row r="7" spans="2:13" s="138" customFormat="1" ht="15" hidden="1" customHeight="1">
      <c r="B7" s="132"/>
      <c r="C7" s="132"/>
      <c r="D7" s="130" t="s">
        <v>525</v>
      </c>
      <c r="E7" s="131" t="s">
        <v>517</v>
      </c>
      <c r="F7" s="135"/>
      <c r="G7" s="136"/>
      <c r="H7" s="136"/>
      <c r="I7" s="135"/>
      <c r="J7" s="136"/>
      <c r="K7" s="136"/>
      <c r="L7" s="136"/>
      <c r="M7" s="137"/>
    </row>
    <row r="8" spans="2:13" ht="15" customHeight="1">
      <c r="B8" s="180" t="s">
        <v>555</v>
      </c>
      <c r="C8" s="55"/>
      <c r="D8" s="183" t="s">
        <v>573</v>
      </c>
      <c r="E8" s="184" t="s">
        <v>574</v>
      </c>
      <c r="F8" s="48"/>
      <c r="G8" s="169">
        <v>9.5</v>
      </c>
      <c r="H8" s="170">
        <v>9.6999999999999993</v>
      </c>
      <c r="I8" s="171">
        <v>10</v>
      </c>
      <c r="J8" s="170">
        <v>9.9</v>
      </c>
      <c r="K8" s="171">
        <v>10</v>
      </c>
      <c r="L8" s="170">
        <v>9.8000000000000007</v>
      </c>
      <c r="M8" s="37">
        <f t="shared" ref="M8:M19" si="0">SUMPRODUCT(G8:L8,G$6:L$6)/M$4</f>
        <v>0.9816666666666668</v>
      </c>
    </row>
    <row r="9" spans="2:13" ht="15" customHeight="1">
      <c r="B9" s="180" t="s">
        <v>556</v>
      </c>
      <c r="C9" s="31"/>
      <c r="D9" s="183" t="s">
        <v>575</v>
      </c>
      <c r="E9" s="184" t="s">
        <v>576</v>
      </c>
      <c r="F9" s="48"/>
      <c r="G9" s="164">
        <v>9.5</v>
      </c>
      <c r="H9" s="164">
        <v>9</v>
      </c>
      <c r="I9" s="164">
        <v>9.5</v>
      </c>
      <c r="J9" s="164">
        <v>8</v>
      </c>
      <c r="K9" s="164">
        <v>9.5</v>
      </c>
      <c r="L9" s="164">
        <v>8</v>
      </c>
      <c r="M9" s="37">
        <f t="shared" si="0"/>
        <v>0.89166666666666672</v>
      </c>
    </row>
    <row r="10" spans="2:13" ht="15" customHeight="1">
      <c r="B10" s="180" t="s">
        <v>557</v>
      </c>
      <c r="C10" s="31"/>
      <c r="D10" s="183" t="s">
        <v>577</v>
      </c>
      <c r="E10" s="184" t="s">
        <v>578</v>
      </c>
      <c r="F10" s="48"/>
      <c r="G10" s="164">
        <v>8</v>
      </c>
      <c r="H10" s="164">
        <v>8.5</v>
      </c>
      <c r="I10" s="164">
        <v>9.5</v>
      </c>
      <c r="J10" s="164">
        <v>9.9</v>
      </c>
      <c r="K10" s="164">
        <v>9.5</v>
      </c>
      <c r="L10" s="164">
        <v>9.5</v>
      </c>
      <c r="M10" s="37">
        <f t="shared" si="0"/>
        <v>0.91499999999999992</v>
      </c>
    </row>
    <row r="11" spans="2:13" ht="15" customHeight="1">
      <c r="B11" s="180" t="s">
        <v>558</v>
      </c>
      <c r="C11" s="31"/>
      <c r="D11" s="183" t="s">
        <v>579</v>
      </c>
      <c r="E11" s="184" t="s">
        <v>580</v>
      </c>
      <c r="F11" s="48"/>
      <c r="G11" s="164">
        <v>8</v>
      </c>
      <c r="H11" s="164">
        <v>8.5</v>
      </c>
      <c r="I11" s="164">
        <v>9.5</v>
      </c>
      <c r="J11" s="164">
        <v>9.9</v>
      </c>
      <c r="K11" s="164">
        <v>9.5</v>
      </c>
      <c r="L11" s="164">
        <v>8</v>
      </c>
      <c r="M11" s="37">
        <f t="shared" si="0"/>
        <v>0.89</v>
      </c>
    </row>
    <row r="12" spans="2:13" ht="15" customHeight="1">
      <c r="B12" s="180" t="s">
        <v>559</v>
      </c>
      <c r="C12" s="31"/>
      <c r="D12" s="183" t="s">
        <v>581</v>
      </c>
      <c r="E12" s="184" t="s">
        <v>582</v>
      </c>
      <c r="F12" s="48"/>
      <c r="G12" s="164">
        <v>9.5</v>
      </c>
      <c r="H12" s="164">
        <v>9</v>
      </c>
      <c r="I12" s="164">
        <v>7</v>
      </c>
      <c r="J12" s="164">
        <v>9</v>
      </c>
      <c r="K12" s="164">
        <v>9.5</v>
      </c>
      <c r="L12" s="164">
        <v>7</v>
      </c>
      <c r="M12" s="37">
        <f t="shared" si="0"/>
        <v>0.85</v>
      </c>
    </row>
    <row r="13" spans="2:13" ht="15" customHeight="1">
      <c r="B13" s="180" t="s">
        <v>560</v>
      </c>
      <c r="C13" s="31"/>
      <c r="D13" s="183" t="s">
        <v>583</v>
      </c>
      <c r="E13" s="184" t="s">
        <v>584</v>
      </c>
      <c r="F13" s="48"/>
      <c r="G13" s="164">
        <v>9.5</v>
      </c>
      <c r="H13" s="164">
        <v>9</v>
      </c>
      <c r="I13" s="164">
        <v>9.5</v>
      </c>
      <c r="J13" s="164">
        <v>9.9</v>
      </c>
      <c r="K13" s="164">
        <v>9</v>
      </c>
      <c r="L13" s="164">
        <v>8.5</v>
      </c>
      <c r="M13" s="37">
        <f t="shared" si="0"/>
        <v>0.92333333333333334</v>
      </c>
    </row>
    <row r="14" spans="2:13" ht="15" customHeight="1">
      <c r="B14" s="180" t="s">
        <v>561</v>
      </c>
      <c r="C14" s="31"/>
      <c r="D14" s="183" t="s">
        <v>585</v>
      </c>
      <c r="E14" s="184" t="s">
        <v>586</v>
      </c>
      <c r="F14" s="48"/>
      <c r="G14" s="164">
        <v>8.5</v>
      </c>
      <c r="H14" s="164">
        <v>8.8000000000000007</v>
      </c>
      <c r="I14" s="164">
        <v>9.5</v>
      </c>
      <c r="J14" s="164">
        <v>9.9</v>
      </c>
      <c r="K14" s="164">
        <v>9.5</v>
      </c>
      <c r="L14" s="164">
        <v>9</v>
      </c>
      <c r="M14" s="37">
        <f t="shared" si="0"/>
        <v>0.92</v>
      </c>
    </row>
    <row r="15" spans="2:13" ht="15">
      <c r="B15" s="180" t="s">
        <v>562</v>
      </c>
      <c r="C15" s="31"/>
      <c r="D15" s="183" t="s">
        <v>587</v>
      </c>
      <c r="E15" s="184" t="s">
        <v>588</v>
      </c>
      <c r="F15" s="48"/>
      <c r="G15" s="169">
        <v>9.5</v>
      </c>
      <c r="H15" s="169">
        <v>9.5</v>
      </c>
      <c r="I15" s="169">
        <v>10.5</v>
      </c>
      <c r="J15" s="169">
        <v>11.5</v>
      </c>
      <c r="K15" s="169">
        <v>12.5</v>
      </c>
      <c r="L15" s="169">
        <v>13.5</v>
      </c>
      <c r="M15" s="37">
        <f t="shared" si="0"/>
        <v>1.1166666666666667</v>
      </c>
    </row>
    <row r="16" spans="2:13" ht="15">
      <c r="B16" s="180" t="s">
        <v>563</v>
      </c>
      <c r="C16" s="31"/>
      <c r="D16" s="183" t="s">
        <v>589</v>
      </c>
      <c r="E16" s="184" t="s">
        <v>590</v>
      </c>
      <c r="F16" s="48"/>
      <c r="G16" s="164">
        <v>9.5</v>
      </c>
      <c r="H16" s="164">
        <v>9.5</v>
      </c>
      <c r="I16" s="164">
        <v>9.5</v>
      </c>
      <c r="J16" s="164">
        <v>9.5</v>
      </c>
      <c r="K16" s="164">
        <v>9.5</v>
      </c>
      <c r="L16" s="164">
        <v>9.5</v>
      </c>
      <c r="M16" s="37">
        <f t="shared" si="0"/>
        <v>0.95</v>
      </c>
    </row>
    <row r="17" spans="2:13" ht="15">
      <c r="B17" s="180" t="s">
        <v>564</v>
      </c>
      <c r="C17" s="31"/>
      <c r="D17" s="183" t="s">
        <v>591</v>
      </c>
      <c r="E17" s="184" t="s">
        <v>592</v>
      </c>
      <c r="F17" s="48"/>
      <c r="G17" s="164">
        <v>8</v>
      </c>
      <c r="H17" s="164">
        <v>8</v>
      </c>
      <c r="I17" s="164">
        <v>8</v>
      </c>
      <c r="J17" s="164">
        <v>8</v>
      </c>
      <c r="K17" s="164">
        <v>8</v>
      </c>
      <c r="L17" s="164">
        <v>8</v>
      </c>
      <c r="M17" s="37">
        <f t="shared" si="0"/>
        <v>0.8</v>
      </c>
    </row>
    <row r="18" spans="2:13" ht="15">
      <c r="B18" s="180" t="s">
        <v>565</v>
      </c>
      <c r="C18" s="31"/>
      <c r="D18" s="183" t="s">
        <v>593</v>
      </c>
      <c r="E18" s="184" t="s">
        <v>594</v>
      </c>
      <c r="F18" s="48"/>
      <c r="G18" s="164">
        <v>8</v>
      </c>
      <c r="H18" s="164">
        <v>8</v>
      </c>
      <c r="I18" s="164">
        <v>8</v>
      </c>
      <c r="J18" s="164">
        <v>8</v>
      </c>
      <c r="K18" s="164">
        <v>8</v>
      </c>
      <c r="L18" s="164">
        <v>8</v>
      </c>
      <c r="M18" s="37">
        <f t="shared" si="0"/>
        <v>0.8</v>
      </c>
    </row>
    <row r="19" spans="2:13" ht="15">
      <c r="B19" s="180" t="s">
        <v>566</v>
      </c>
      <c r="C19" s="31"/>
      <c r="D19" s="183" t="s">
        <v>595</v>
      </c>
      <c r="E19" s="184" t="s">
        <v>596</v>
      </c>
      <c r="F19" s="48"/>
      <c r="G19" s="164">
        <v>9.5</v>
      </c>
      <c r="H19" s="164">
        <v>9.5</v>
      </c>
      <c r="I19" s="164">
        <v>9.5</v>
      </c>
      <c r="J19" s="164">
        <v>9.5</v>
      </c>
      <c r="K19" s="164">
        <v>9.5</v>
      </c>
      <c r="L19" s="164">
        <v>9.5</v>
      </c>
      <c r="M19" s="37">
        <f t="shared" si="0"/>
        <v>0.95</v>
      </c>
    </row>
    <row r="20" spans="2:13" ht="15">
      <c r="B20" s="182"/>
      <c r="C20" s="31"/>
      <c r="D20" s="185" t="s">
        <v>597</v>
      </c>
      <c r="E20" s="186" t="s">
        <v>598</v>
      </c>
      <c r="F20" s="48"/>
      <c r="G20" s="164"/>
      <c r="H20" s="164"/>
      <c r="I20" s="164"/>
      <c r="J20" s="164"/>
      <c r="K20" s="164"/>
      <c r="L20" s="164"/>
      <c r="M20" s="37"/>
    </row>
    <row r="21" spans="2:13" ht="15">
      <c r="B21" s="180" t="s">
        <v>567</v>
      </c>
      <c r="C21" s="31"/>
      <c r="D21" s="183" t="s">
        <v>599</v>
      </c>
      <c r="E21" s="184" t="s">
        <v>600</v>
      </c>
      <c r="F21" s="48"/>
      <c r="G21" s="164">
        <v>8.5</v>
      </c>
      <c r="H21" s="164">
        <v>8.5</v>
      </c>
      <c r="I21" s="164">
        <v>8.5</v>
      </c>
      <c r="J21" s="164">
        <v>8.5</v>
      </c>
      <c r="K21" s="164">
        <v>8.5</v>
      </c>
      <c r="L21" s="164">
        <v>8.5</v>
      </c>
      <c r="M21" s="37">
        <f>SUMPRODUCT(G21:L21,G$6:L$6)/M$4</f>
        <v>0.85</v>
      </c>
    </row>
    <row r="22" spans="2:13" ht="15">
      <c r="B22" s="180" t="s">
        <v>568</v>
      </c>
      <c r="C22" s="31"/>
      <c r="D22" s="183" t="s">
        <v>601</v>
      </c>
      <c r="E22" s="184" t="s">
        <v>602</v>
      </c>
      <c r="F22" s="48"/>
      <c r="G22" s="169">
        <v>9.5</v>
      </c>
      <c r="H22" s="169">
        <v>9.5</v>
      </c>
      <c r="I22" s="169">
        <v>10.5</v>
      </c>
      <c r="J22" s="169">
        <v>11.5</v>
      </c>
      <c r="K22" s="169">
        <v>12.5</v>
      </c>
      <c r="L22" s="169">
        <v>13.5</v>
      </c>
      <c r="M22" s="37">
        <f t="shared" ref="M22:M26" si="1">SUMPRODUCT(G22:L22,G$6:L$6)/M$4</f>
        <v>1.1166666666666667</v>
      </c>
    </row>
    <row r="23" spans="2:13" ht="15">
      <c r="B23" s="180" t="s">
        <v>569</v>
      </c>
      <c r="C23" s="31"/>
      <c r="D23" s="183" t="s">
        <v>603</v>
      </c>
      <c r="E23" s="184" t="s">
        <v>604</v>
      </c>
      <c r="F23" s="48"/>
      <c r="G23" s="164">
        <v>9.5</v>
      </c>
      <c r="H23" s="164">
        <v>9.5</v>
      </c>
      <c r="I23" s="164">
        <v>9.5</v>
      </c>
      <c r="J23" s="164">
        <v>9.5</v>
      </c>
      <c r="K23" s="164">
        <v>9.5</v>
      </c>
      <c r="L23" s="164">
        <v>9.5</v>
      </c>
      <c r="M23" s="37">
        <f t="shared" si="1"/>
        <v>0.95</v>
      </c>
    </row>
    <row r="24" spans="2:13" ht="15">
      <c r="B24" s="180" t="s">
        <v>570</v>
      </c>
      <c r="C24" s="31"/>
      <c r="D24" s="183" t="s">
        <v>605</v>
      </c>
      <c r="E24" s="184" t="s">
        <v>606</v>
      </c>
      <c r="F24" s="48"/>
      <c r="G24" s="164">
        <v>8</v>
      </c>
      <c r="H24" s="164">
        <v>8</v>
      </c>
      <c r="I24" s="164">
        <v>8</v>
      </c>
      <c r="J24" s="164">
        <v>8</v>
      </c>
      <c r="K24" s="164">
        <v>8</v>
      </c>
      <c r="L24" s="164">
        <v>8</v>
      </c>
      <c r="M24" s="37">
        <f t="shared" si="1"/>
        <v>0.8</v>
      </c>
    </row>
    <row r="25" spans="2:13" ht="15">
      <c r="B25" s="180" t="s">
        <v>571</v>
      </c>
      <c r="C25" s="31"/>
      <c r="D25" s="183" t="s">
        <v>607</v>
      </c>
      <c r="E25" s="184" t="s">
        <v>608</v>
      </c>
      <c r="F25" s="48"/>
      <c r="G25" s="164">
        <v>8</v>
      </c>
      <c r="H25" s="164">
        <v>8</v>
      </c>
      <c r="I25" s="164">
        <v>8</v>
      </c>
      <c r="J25" s="164">
        <v>8</v>
      </c>
      <c r="K25" s="164">
        <v>8</v>
      </c>
      <c r="L25" s="164">
        <v>8</v>
      </c>
      <c r="M25" s="37">
        <f t="shared" si="1"/>
        <v>0.8</v>
      </c>
    </row>
    <row r="26" spans="2:13" ht="15">
      <c r="B26" s="181" t="s">
        <v>572</v>
      </c>
      <c r="C26" s="31"/>
      <c r="D26" s="187" t="s">
        <v>609</v>
      </c>
      <c r="E26" s="188" t="s">
        <v>610</v>
      </c>
      <c r="F26" s="48"/>
      <c r="G26" s="164">
        <v>9.5</v>
      </c>
      <c r="H26" s="164">
        <v>9.5</v>
      </c>
      <c r="I26" s="164">
        <v>9.5</v>
      </c>
      <c r="J26" s="164">
        <v>9.5</v>
      </c>
      <c r="K26" s="164">
        <v>9.5</v>
      </c>
      <c r="L26" s="164">
        <v>9.5</v>
      </c>
      <c r="M26" s="37">
        <f t="shared" si="1"/>
        <v>0.95</v>
      </c>
    </row>
    <row r="37" ht="18.75" customHeight="1"/>
  </sheetData>
  <mergeCells count="4">
    <mergeCell ref="B3:B6"/>
    <mergeCell ref="D3:D6"/>
    <mergeCell ref="E3:E6"/>
    <mergeCell ref="G2:L2"/>
  </mergeCells>
  <conditionalFormatting sqref="J7:L14">
    <cfRule type="cellIs" dxfId="87" priority="64" stopIfTrue="1" operator="lessThan">
      <formula>J$5</formula>
    </cfRule>
  </conditionalFormatting>
  <conditionalFormatting sqref="B7:C7 C8">
    <cfRule type="duplicateValues" dxfId="86" priority="22"/>
  </conditionalFormatting>
  <conditionalFormatting sqref="B7:C7 C8">
    <cfRule type="duplicateValues" dxfId="85" priority="20"/>
    <cfRule type="duplicateValues" dxfId="84" priority="21"/>
  </conditionalFormatting>
  <conditionalFormatting sqref="C8">
    <cfRule type="duplicateValues" dxfId="83" priority="19"/>
  </conditionalFormatting>
  <conditionalFormatting sqref="C8">
    <cfRule type="duplicateValues" dxfId="82" priority="17"/>
    <cfRule type="duplicateValues" dxfId="81" priority="18"/>
  </conditionalFormatting>
  <conditionalFormatting sqref="D7:E7">
    <cfRule type="duplicateValues" dxfId="80" priority="16"/>
  </conditionalFormatting>
  <conditionalFormatting sqref="D7:E7">
    <cfRule type="duplicateValues" dxfId="79" priority="14"/>
    <cfRule type="duplicateValues" dxfId="78" priority="15"/>
  </conditionalFormatting>
  <conditionalFormatting sqref="G7:H14">
    <cfRule type="cellIs" dxfId="77" priority="13" stopIfTrue="1" operator="lessThan">
      <formula>G$5</formula>
    </cfRule>
  </conditionalFormatting>
  <conditionalFormatting sqref="C9:C26">
    <cfRule type="duplicateValues" dxfId="76" priority="65"/>
  </conditionalFormatting>
  <conditionalFormatting sqref="C9:C26">
    <cfRule type="duplicateValues" dxfId="75" priority="66"/>
    <cfRule type="duplicateValues" dxfId="74" priority="67"/>
  </conditionalFormatting>
  <conditionalFormatting sqref="T9:W14 Y9:AB14">
    <cfRule type="cellIs" dxfId="73" priority="12" stopIfTrue="1" operator="lessThan">
      <formula>T$5</formula>
    </cfRule>
  </conditionalFormatting>
  <conditionalFormatting sqref="Q9:R14">
    <cfRule type="cellIs" dxfId="72" priority="5" stopIfTrue="1" operator="lessThan">
      <formula>Q$5</formula>
    </cfRule>
  </conditionalFormatting>
  <conditionalFormatting sqref="G15:G21">
    <cfRule type="cellIs" dxfId="71" priority="4" stopIfTrue="1" operator="lessThan">
      <formula>G$5</formula>
    </cfRule>
  </conditionalFormatting>
  <conditionalFormatting sqref="G22:G26">
    <cfRule type="cellIs" dxfId="70" priority="3" stopIfTrue="1" operator="lessThan">
      <formula>G$5</formula>
    </cfRule>
  </conditionalFormatting>
  <conditionalFormatting sqref="H15:L21">
    <cfRule type="cellIs" dxfId="69" priority="2" stopIfTrue="1" operator="lessThan">
      <formula>H$5</formula>
    </cfRule>
  </conditionalFormatting>
  <conditionalFormatting sqref="H22:L26">
    <cfRule type="cellIs" dxfId="68" priority="1" stopIfTrue="1" operator="lessThan">
      <formula>H$5</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L24"/>
  <sheetViews>
    <sheetView view="pageBreakPreview" zoomScaleSheetLayoutView="100" workbookViewId="0">
      <selection activeCell="A4" sqref="A4:XFD4"/>
    </sheetView>
  </sheetViews>
  <sheetFormatPr defaultRowHeight="15"/>
  <cols>
    <col min="1" max="1" width="10.140625" bestFit="1" customWidth="1"/>
    <col min="2" max="2" width="13.85546875" customWidth="1"/>
    <col min="4" max="4" width="19.28515625" bestFit="1" customWidth="1"/>
    <col min="5" max="5" width="14.5703125" customWidth="1"/>
    <col min="6" max="6" width="18.42578125" customWidth="1"/>
    <col min="7" max="9" width="18.42578125" style="12" customWidth="1"/>
    <col min="10" max="10" width="21" customWidth="1"/>
  </cols>
  <sheetData>
    <row r="1" spans="1:12" ht="21" customHeight="1">
      <c r="A1" s="45" t="s">
        <v>76</v>
      </c>
      <c r="B1" s="45"/>
      <c r="C1" s="44">
        <f xml:space="preserve"> 'Trainee general info'!C1</f>
        <v>0</v>
      </c>
      <c r="D1" s="44"/>
      <c r="E1" s="13"/>
      <c r="F1" s="13"/>
      <c r="G1" s="13"/>
      <c r="H1" s="13"/>
      <c r="I1" s="13"/>
      <c r="J1" s="13"/>
      <c r="K1" s="13"/>
      <c r="L1" s="13"/>
    </row>
    <row r="2" spans="1:12" ht="25.5">
      <c r="A2" s="22" t="s">
        <v>0</v>
      </c>
      <c r="B2" s="22" t="s">
        <v>1</v>
      </c>
      <c r="C2" s="22" t="s">
        <v>2</v>
      </c>
      <c r="D2" s="22" t="s">
        <v>3</v>
      </c>
      <c r="E2" s="22" t="s">
        <v>63</v>
      </c>
      <c r="F2" s="22" t="s">
        <v>24</v>
      </c>
      <c r="G2" s="22" t="s">
        <v>548</v>
      </c>
      <c r="H2" s="22" t="s">
        <v>547</v>
      </c>
      <c r="I2" s="22" t="s">
        <v>91</v>
      </c>
      <c r="J2" s="22" t="s">
        <v>25</v>
      </c>
    </row>
    <row r="3" spans="1:12" s="140" customFormat="1">
      <c r="A3" s="132"/>
      <c r="B3" s="132"/>
      <c r="C3" s="130" t="s">
        <v>525</v>
      </c>
      <c r="D3" s="131" t="s">
        <v>517</v>
      </c>
      <c r="E3" s="139"/>
      <c r="F3" s="139"/>
      <c r="G3" s="139"/>
      <c r="H3" s="139"/>
      <c r="I3" s="139">
        <f>SUM(G3:H3)</f>
        <v>0</v>
      </c>
      <c r="J3" s="139"/>
    </row>
    <row r="4" spans="1:12">
      <c r="A4" s="163" t="s">
        <v>544</v>
      </c>
      <c r="B4" s="55"/>
      <c r="C4" s="125" t="s">
        <v>526</v>
      </c>
      <c r="D4" s="124" t="s">
        <v>518</v>
      </c>
      <c r="E4" s="33"/>
      <c r="F4" s="33"/>
      <c r="G4" s="33"/>
      <c r="H4" s="33">
        <v>1</v>
      </c>
      <c r="I4" s="33">
        <v>1</v>
      </c>
      <c r="J4" s="33"/>
    </row>
    <row r="5" spans="1:12">
      <c r="A5" s="163" t="s">
        <v>543</v>
      </c>
      <c r="B5" s="31"/>
      <c r="C5" s="125" t="s">
        <v>527</v>
      </c>
      <c r="D5" s="124" t="s">
        <v>519</v>
      </c>
      <c r="E5" s="33"/>
      <c r="F5" s="33"/>
      <c r="G5" s="33"/>
      <c r="H5" s="33">
        <v>2</v>
      </c>
      <c r="I5" s="33">
        <v>2</v>
      </c>
      <c r="J5" s="33"/>
    </row>
    <row r="6" spans="1:12">
      <c r="A6" s="163" t="s">
        <v>542</v>
      </c>
      <c r="B6" s="31"/>
      <c r="C6" s="125" t="s">
        <v>528</v>
      </c>
      <c r="D6" s="124" t="s">
        <v>520</v>
      </c>
      <c r="E6" s="33" t="s">
        <v>545</v>
      </c>
      <c r="F6" s="33"/>
      <c r="G6" s="33">
        <v>2</v>
      </c>
      <c r="H6" s="33">
        <v>2</v>
      </c>
      <c r="I6" s="33">
        <v>4</v>
      </c>
      <c r="J6" s="33"/>
    </row>
    <row r="7" spans="1:12">
      <c r="A7" s="163" t="s">
        <v>541</v>
      </c>
      <c r="B7" s="31"/>
      <c r="C7" s="125" t="s">
        <v>529</v>
      </c>
      <c r="D7" s="124" t="s">
        <v>521</v>
      </c>
      <c r="E7" s="33"/>
      <c r="F7" s="33"/>
      <c r="G7" s="33"/>
      <c r="H7" s="33">
        <v>2</v>
      </c>
      <c r="I7" s="33">
        <v>2</v>
      </c>
      <c r="J7" s="33"/>
    </row>
    <row r="8" spans="1:12">
      <c r="A8" s="163" t="s">
        <v>540</v>
      </c>
      <c r="B8" s="31"/>
      <c r="C8" s="125" t="s">
        <v>530</v>
      </c>
      <c r="D8" s="124" t="s">
        <v>522</v>
      </c>
      <c r="E8" s="33"/>
      <c r="F8" s="33"/>
      <c r="G8" s="33"/>
      <c r="H8" s="33">
        <v>2</v>
      </c>
      <c r="I8" s="33">
        <v>2</v>
      </c>
      <c r="J8" s="33"/>
    </row>
    <row r="9" spans="1:12">
      <c r="A9" s="163" t="s">
        <v>539</v>
      </c>
      <c r="B9" s="31"/>
      <c r="C9" s="125" t="s">
        <v>531</v>
      </c>
      <c r="D9" s="124" t="s">
        <v>523</v>
      </c>
      <c r="E9" s="33" t="s">
        <v>545</v>
      </c>
      <c r="F9" s="33"/>
      <c r="G9" s="33">
        <v>2</v>
      </c>
      <c r="H9" s="33">
        <v>2</v>
      </c>
      <c r="I9" s="33">
        <v>4</v>
      </c>
      <c r="J9" s="33"/>
    </row>
    <row r="10" spans="1:12">
      <c r="A10" s="163" t="s">
        <v>538</v>
      </c>
      <c r="B10" s="31"/>
      <c r="C10" s="125" t="s">
        <v>532</v>
      </c>
      <c r="D10" s="124" t="s">
        <v>524</v>
      </c>
      <c r="E10" s="33" t="s">
        <v>545</v>
      </c>
      <c r="F10" s="33"/>
      <c r="G10" s="33">
        <v>3</v>
      </c>
      <c r="H10" s="33">
        <v>2</v>
      </c>
      <c r="I10" s="33">
        <v>5</v>
      </c>
      <c r="J10" s="33"/>
    </row>
    <row r="11" spans="1:12">
      <c r="A11" s="31"/>
      <c r="B11" s="31"/>
      <c r="C11" s="31"/>
      <c r="D11" s="31"/>
      <c r="E11" s="33"/>
      <c r="F11" s="33"/>
      <c r="G11" s="33"/>
      <c r="H11" s="33"/>
      <c r="I11" s="33"/>
      <c r="J11" s="33"/>
    </row>
    <row r="12" spans="1:12">
      <c r="A12" s="31"/>
      <c r="B12" s="31"/>
      <c r="C12" s="31"/>
      <c r="D12" s="31"/>
      <c r="E12" s="33"/>
      <c r="F12" s="33"/>
      <c r="G12" s="33"/>
      <c r="H12" s="33"/>
      <c r="I12" s="33"/>
      <c r="J12" s="33"/>
    </row>
    <row r="13" spans="1:12">
      <c r="A13" s="31"/>
      <c r="B13" s="31"/>
      <c r="C13" s="31"/>
      <c r="D13" s="31"/>
      <c r="E13" s="33"/>
      <c r="F13" s="33"/>
      <c r="G13" s="33"/>
      <c r="H13" s="33"/>
      <c r="I13" s="33"/>
      <c r="J13" s="33"/>
    </row>
    <row r="14" spans="1:12">
      <c r="A14" s="31"/>
      <c r="B14" s="31"/>
      <c r="C14" s="31"/>
      <c r="D14" s="31"/>
      <c r="E14" s="33"/>
      <c r="F14" s="33"/>
      <c r="G14" s="33"/>
      <c r="H14" s="33"/>
      <c r="I14" s="33"/>
      <c r="J14" s="33"/>
    </row>
    <row r="15" spans="1:12">
      <c r="A15" s="31"/>
      <c r="B15" s="31"/>
      <c r="C15" s="31"/>
      <c r="D15" s="31"/>
      <c r="E15" s="33"/>
      <c r="F15" s="33"/>
      <c r="G15" s="33"/>
      <c r="H15" s="33"/>
      <c r="I15" s="33"/>
      <c r="J15" s="33"/>
    </row>
    <row r="16" spans="1:12">
      <c r="A16" s="31"/>
      <c r="B16" s="31"/>
      <c r="C16" s="31"/>
      <c r="D16" s="31"/>
      <c r="E16" s="33"/>
      <c r="F16" s="33"/>
      <c r="G16" s="33"/>
      <c r="H16" s="33"/>
      <c r="I16" s="33"/>
      <c r="J16" s="33"/>
    </row>
    <row r="17" spans="1:10">
      <c r="A17" s="31"/>
      <c r="B17" s="31"/>
      <c r="C17" s="31"/>
      <c r="D17" s="31"/>
      <c r="E17" s="33"/>
      <c r="F17" s="33"/>
      <c r="G17" s="33"/>
      <c r="H17" s="33"/>
      <c r="I17" s="33"/>
      <c r="J17" s="33"/>
    </row>
    <row r="18" spans="1:10">
      <c r="A18" s="31"/>
      <c r="B18" s="31"/>
      <c r="C18" s="31"/>
      <c r="D18" s="31"/>
      <c r="E18" s="33"/>
      <c r="F18" s="33"/>
      <c r="G18" s="33"/>
      <c r="H18" s="33"/>
      <c r="I18" s="33"/>
      <c r="J18" s="33"/>
    </row>
    <row r="19" spans="1:10">
      <c r="A19" s="31"/>
      <c r="B19" s="31"/>
      <c r="C19" s="31"/>
      <c r="D19" s="31"/>
      <c r="E19" s="33"/>
      <c r="F19" s="33"/>
      <c r="G19" s="33"/>
      <c r="H19" s="33"/>
      <c r="I19" s="33"/>
      <c r="J19" s="33"/>
    </row>
    <row r="20" spans="1:10">
      <c r="A20" s="31"/>
      <c r="B20" s="31"/>
      <c r="C20" s="31"/>
      <c r="D20" s="31"/>
      <c r="E20" s="33"/>
      <c r="F20" s="33"/>
      <c r="G20" s="33"/>
      <c r="H20" s="33"/>
      <c r="I20" s="33"/>
      <c r="J20" s="33"/>
    </row>
    <row r="21" spans="1:10">
      <c r="A21" s="31"/>
      <c r="B21" s="31"/>
      <c r="C21" s="31"/>
      <c r="D21" s="31"/>
      <c r="E21" s="33"/>
      <c r="F21" s="33"/>
      <c r="G21" s="33"/>
      <c r="H21" s="33"/>
      <c r="I21" s="33"/>
      <c r="J21" s="33"/>
    </row>
    <row r="22" spans="1:10">
      <c r="A22" s="31"/>
      <c r="B22" s="31"/>
      <c r="C22" s="31"/>
      <c r="D22" s="31"/>
      <c r="E22" s="33"/>
      <c r="F22" s="33"/>
      <c r="G22" s="33"/>
      <c r="H22" s="33"/>
      <c r="I22" s="33"/>
      <c r="J22" s="33"/>
    </row>
    <row r="23" spans="1:10">
      <c r="A23" s="31"/>
      <c r="B23" s="31"/>
      <c r="C23" s="31"/>
      <c r="D23" s="31"/>
      <c r="E23" s="33"/>
      <c r="F23" s="33"/>
      <c r="G23" s="33"/>
      <c r="H23" s="33"/>
      <c r="I23" s="33"/>
      <c r="J23" s="33"/>
    </row>
    <row r="24" spans="1:10">
      <c r="A24" s="31"/>
      <c r="B24" s="31"/>
      <c r="C24" s="31"/>
      <c r="D24" s="31"/>
      <c r="E24" s="33"/>
      <c r="F24" s="33"/>
      <c r="G24" s="33"/>
      <c r="H24" s="33"/>
      <c r="I24" s="33"/>
      <c r="J24" s="33"/>
    </row>
  </sheetData>
  <conditionalFormatting sqref="A11:D23 B5:B10">
    <cfRule type="duplicateValues" dxfId="67" priority="18"/>
  </conditionalFormatting>
  <conditionalFormatting sqref="A11:D23 B5:B10">
    <cfRule type="duplicateValues" dxfId="66" priority="16"/>
    <cfRule type="duplicateValues" dxfId="65" priority="17"/>
  </conditionalFormatting>
  <conditionalFormatting sqref="A24:D24">
    <cfRule type="duplicateValues" dxfId="64" priority="15"/>
  </conditionalFormatting>
  <conditionalFormatting sqref="A24:D24">
    <cfRule type="duplicateValues" dxfId="63" priority="13"/>
    <cfRule type="duplicateValues" dxfId="62" priority="14"/>
  </conditionalFormatting>
  <conditionalFormatting sqref="A11:D23 B5:B10">
    <cfRule type="duplicateValues" dxfId="61" priority="12"/>
  </conditionalFormatting>
  <conditionalFormatting sqref="A11:D23 B5:B10">
    <cfRule type="duplicateValues" dxfId="60" priority="10"/>
    <cfRule type="duplicateValues" dxfId="59" priority="11"/>
  </conditionalFormatting>
  <conditionalFormatting sqref="A3:B3 B4">
    <cfRule type="duplicateValues" dxfId="58" priority="9"/>
  </conditionalFormatting>
  <conditionalFormatting sqref="A3:B3 B4">
    <cfRule type="duplicateValues" dxfId="57" priority="7"/>
    <cfRule type="duplicateValues" dxfId="56" priority="8"/>
  </conditionalFormatting>
  <conditionalFormatting sqref="B4">
    <cfRule type="duplicateValues" dxfId="55" priority="6"/>
  </conditionalFormatting>
  <conditionalFormatting sqref="B4">
    <cfRule type="duplicateValues" dxfId="54" priority="4"/>
    <cfRule type="duplicateValues" dxfId="53" priority="5"/>
  </conditionalFormatting>
  <conditionalFormatting sqref="C3:D3">
    <cfRule type="duplicateValues" dxfId="52" priority="3"/>
  </conditionalFormatting>
  <conditionalFormatting sqref="C3:D3">
    <cfRule type="duplicateValues" dxfId="51" priority="1"/>
    <cfRule type="duplicateValues" dxfId="50" priority="2"/>
  </conditionalFormatting>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X22"/>
  <sheetViews>
    <sheetView view="pageBreakPreview" zoomScaleSheetLayoutView="100" workbookViewId="0">
      <pane xSplit="4" ySplit="2" topLeftCell="E3" activePane="bottomRight" state="frozen"/>
      <selection pane="topRight" activeCell="E1" sqref="E1"/>
      <selection pane="bottomLeft" activeCell="A5" sqref="A5"/>
      <selection pane="bottomRight" activeCell="X9" sqref="X9"/>
    </sheetView>
  </sheetViews>
  <sheetFormatPr defaultColWidth="9.140625" defaultRowHeight="12.75"/>
  <cols>
    <col min="1" max="1" width="10.140625" style="56" bestFit="1" customWidth="1"/>
    <col min="2" max="2" width="12.140625" style="56" customWidth="1"/>
    <col min="3" max="3" width="9.140625" style="56"/>
    <col min="4" max="4" width="19.28515625" style="56" bestFit="1" customWidth="1"/>
    <col min="5" max="5" width="9.7109375" style="56" customWidth="1"/>
    <col min="6" max="6" width="11.7109375" style="56" customWidth="1"/>
    <col min="7" max="7" width="9.5703125" style="56" customWidth="1"/>
    <col min="8" max="8" width="9.28515625" style="56" customWidth="1"/>
    <col min="9" max="9" width="8.42578125" style="56" customWidth="1"/>
    <col min="10" max="10" width="9" style="56" customWidth="1"/>
    <col min="11" max="11" width="9.7109375" style="56" customWidth="1"/>
    <col min="12" max="12" width="11.7109375" style="56" customWidth="1"/>
    <col min="13" max="14" width="10.7109375" style="56" customWidth="1"/>
    <col min="15" max="15" width="8.42578125" style="56" customWidth="1"/>
    <col min="16" max="16" width="9" style="56" customWidth="1"/>
    <col min="17" max="17" width="10.140625" style="56" customWidth="1"/>
    <col min="18" max="18" width="12.140625" style="56" customWidth="1"/>
    <col min="19" max="20" width="9" style="56" customWidth="1"/>
    <col min="21" max="21" width="14" style="56" customWidth="1"/>
    <col min="22" max="22" width="12.5703125" style="56" customWidth="1"/>
    <col min="23" max="23" width="12.28515625" style="56" customWidth="1"/>
    <col min="24" max="24" width="19.7109375" style="56" bestFit="1" customWidth="1"/>
    <col min="25" max="16384" width="9.140625" style="56"/>
  </cols>
  <sheetData>
    <row r="1" spans="1:24" ht="12.75" customHeight="1">
      <c r="E1" s="26" t="s">
        <v>60</v>
      </c>
      <c r="F1" s="57"/>
      <c r="G1" s="57"/>
      <c r="H1" s="57"/>
      <c r="I1" s="57"/>
      <c r="J1" s="58"/>
      <c r="K1" s="26" t="s">
        <v>90</v>
      </c>
      <c r="L1" s="57"/>
      <c r="M1" s="57"/>
      <c r="N1" s="57"/>
      <c r="O1" s="57"/>
      <c r="P1" s="58"/>
      <c r="Q1" s="60" t="s">
        <v>91</v>
      </c>
      <c r="R1" s="60"/>
      <c r="S1" s="60"/>
      <c r="T1" s="60"/>
    </row>
    <row r="2" spans="1:24" ht="30" customHeight="1">
      <c r="A2" s="54" t="s">
        <v>0</v>
      </c>
      <c r="B2" s="54" t="s">
        <v>1</v>
      </c>
      <c r="C2" s="54" t="s">
        <v>2</v>
      </c>
      <c r="D2" s="54" t="s">
        <v>3</v>
      </c>
      <c r="E2" s="54" t="s">
        <v>79</v>
      </c>
      <c r="F2" s="54" t="s">
        <v>37</v>
      </c>
      <c r="G2" s="54" t="s">
        <v>213</v>
      </c>
      <c r="H2" s="54" t="s">
        <v>214</v>
      </c>
      <c r="I2" s="54" t="s">
        <v>6</v>
      </c>
      <c r="J2" s="54" t="s">
        <v>80</v>
      </c>
      <c r="K2" s="54" t="s">
        <v>79</v>
      </c>
      <c r="L2" s="54" t="s">
        <v>37</v>
      </c>
      <c r="M2" s="54" t="s">
        <v>213</v>
      </c>
      <c r="N2" s="54" t="s">
        <v>214</v>
      </c>
      <c r="O2" s="54" t="s">
        <v>6</v>
      </c>
      <c r="P2" s="54" t="s">
        <v>80</v>
      </c>
      <c r="Q2" s="54" t="s">
        <v>79</v>
      </c>
      <c r="R2" s="54" t="s">
        <v>37</v>
      </c>
      <c r="S2" s="54" t="s">
        <v>213</v>
      </c>
      <c r="T2" s="54" t="s">
        <v>214</v>
      </c>
      <c r="U2" s="22" t="s">
        <v>11</v>
      </c>
      <c r="V2" s="22" t="s">
        <v>38</v>
      </c>
      <c r="W2" s="22" t="s">
        <v>39</v>
      </c>
      <c r="X2" s="22" t="s">
        <v>16</v>
      </c>
    </row>
    <row r="3" spans="1:24">
      <c r="A3" s="54"/>
      <c r="B3" s="54"/>
      <c r="C3" s="54"/>
      <c r="D3" s="54"/>
      <c r="E3" s="59">
        <v>0.7</v>
      </c>
      <c r="F3" s="59">
        <v>0.3</v>
      </c>
      <c r="G3" s="59">
        <v>0.1</v>
      </c>
      <c r="H3" s="59">
        <v>0.2</v>
      </c>
      <c r="I3" s="59">
        <f xml:space="preserve"> SUM(E3:G3)</f>
        <v>1.1000000000000001</v>
      </c>
      <c r="J3" s="21"/>
      <c r="K3" s="59">
        <v>0.7</v>
      </c>
      <c r="L3" s="59">
        <v>0.3</v>
      </c>
      <c r="M3" s="59">
        <v>0.1</v>
      </c>
      <c r="N3" s="59">
        <v>0.2</v>
      </c>
      <c r="O3" s="59">
        <f xml:space="preserve"> SUM(K3:M3)</f>
        <v>1.1000000000000001</v>
      </c>
      <c r="P3" s="21"/>
      <c r="Q3" s="59">
        <v>0.7</v>
      </c>
      <c r="R3" s="59">
        <v>0.3</v>
      </c>
      <c r="S3" s="59">
        <v>0.1</v>
      </c>
      <c r="T3" s="59">
        <v>0.2</v>
      </c>
      <c r="U3" s="59">
        <f xml:space="preserve"> SUM(Q3:S3)</f>
        <v>1.1000000000000001</v>
      </c>
      <c r="V3" s="22"/>
      <c r="W3" s="22"/>
      <c r="X3" s="22"/>
    </row>
    <row r="4" spans="1:24" s="145" customFormat="1" ht="15" hidden="1">
      <c r="A4" s="141"/>
      <c r="B4" s="141"/>
      <c r="C4" s="130" t="s">
        <v>525</v>
      </c>
      <c r="D4" s="131" t="s">
        <v>517</v>
      </c>
      <c r="E4" s="142" t="e">
        <f>SUMIFS('Topic Mark'!#REF!,'Topic Mark'!E7:E14,GPA!D4)</f>
        <v>#REF!</v>
      </c>
      <c r="F4" s="142" t="e">
        <f>SUMIFS('Attendance status'!#REF!,'Attendance status'!#REF!,GPA!D4)</f>
        <v>#REF!</v>
      </c>
      <c r="G4" s="142">
        <f>MIN(Parameters!$B$1,SUMIFS('Reward &amp; penalty'!$F$3:$F$20,'Reward &amp; penalty'!$F$3:$F$20,"&gt;0",'Reward &amp; penalty'!$D$3:$D$20,D4, 'Reward &amp; penalty'!$F$3:$F$20,"&gt;0"))/Parameters!$B$1</f>
        <v>0</v>
      </c>
      <c r="H4" s="142">
        <f xml:space="preserve"> MAX(Parameters!$B$1*(-1),SUMIFS('Reward &amp; penalty'!$F:$F,'Reward &amp; penalty'!$F:$F,"&lt;0",'Reward &amp; penalty'!$A:$A,$A4,'Reward &amp; penalty'!$B:$B,$B4,'Reward &amp; penalty'!$G:$G,E$1))/Parameters!$B$1</f>
        <v>0</v>
      </c>
      <c r="I4" s="142" t="e">
        <f>SUMPRODUCT(E$3:H$3,E4:H4)</f>
        <v>#REF!</v>
      </c>
      <c r="J4" s="165" t="e">
        <f>IF(I4&gt;100%,"A+",IF(I4&gt;90%,"A",IF(I4&gt;=75%,"B",IF(I4&gt;=60%,"C","D"))))</f>
        <v>#REF!</v>
      </c>
      <c r="K4" s="142" t="e">
        <f>SUMIFS('Topic Mark'!#REF!,'Topic Mark'!$B:$B,$A4,'Topic Mark'!$C:$C,$B4)</f>
        <v>#REF!</v>
      </c>
      <c r="L4" s="142">
        <f>SUMIFS('Attendance status'!BY:BY,'Attendance status'!$A:$A,$A4,'Attendance status'!$B:$B,$B4)</f>
        <v>0</v>
      </c>
      <c r="M4" s="142">
        <f>MIN(Parameters!$B$1,SUMIFS('Reward &amp; penalty'!$F:$F,'Reward &amp; penalty'!$F:$F,"&gt;0",'Reward &amp; penalty'!$A:$A,$A4,'Reward &amp; penalty'!$B:$B,$B4, 'Reward &amp; penalty'!$G:$G,K$1))/Parameters!$B$1</f>
        <v>0</v>
      </c>
      <c r="N4" s="142">
        <f xml:space="preserve"> MAX(Parameters!$B$1 * (-1),SUMIFS('Reward &amp; penalty'!$F:$F,'Reward &amp; penalty'!$F:$F,"&lt;0",'Reward &amp; penalty'!$A:$A,$A4,'Reward &amp; penalty'!$B:$B,$B4,'Reward &amp; penalty'!$G:$G,K$1))/Parameters!$B$1</f>
        <v>0</v>
      </c>
      <c r="O4" s="142" t="e">
        <f>SUMPRODUCT(K$3:N$3,K4:N4)</f>
        <v>#REF!</v>
      </c>
      <c r="P4" s="143" t="e">
        <f>IF(O4&gt;100%,"A+",IF(O4&gt;90%,"A",IF(O4&gt;=75%,"B",IF(O4&gt;=60%,"C","D"))))</f>
        <v>#REF!</v>
      </c>
      <c r="Q4" s="142" t="e">
        <f>SUMIFS('Topic Mark'!#REF!,'Topic Mark'!$B:$B,$A4,'Topic Mark'!$C:$C,$B4)</f>
        <v>#REF!</v>
      </c>
      <c r="R4" s="142">
        <f>SUMIFS('Attendance status'!CC:CC,'Attendance status'!$A:$A,$A4,'Attendance status'!$B:$B,$B4)</f>
        <v>0</v>
      </c>
      <c r="S4" s="142">
        <f>MIN(Parameters!$B$1,SUMIFS('Reward &amp; penalty'!$F:$F,'Reward &amp; penalty'!$F:$F,"&gt;0",'Reward &amp; penalty'!$A:$A,$A4,'Reward &amp; penalty'!$B:$B,$B4))/Parameters!$B$1</f>
        <v>0</v>
      </c>
      <c r="T4" s="142">
        <f xml:space="preserve"> MAX(Parameters!$B$1*(-1),SUMIFS('Reward &amp; penalty'!$F:$F,'Reward &amp; penalty'!$F:$F,"&lt;0",'Reward &amp; penalty'!$A:$A,$A4,'Reward &amp; penalty'!$B:$B,$B4))/Parameters!$B$1</f>
        <v>0</v>
      </c>
      <c r="U4" s="142" t="e">
        <f>SUMPRODUCT(Q$3:T$3,Q4:T4)</f>
        <v>#REF!</v>
      </c>
      <c r="V4" s="143" t="e">
        <f t="shared" ref="V4" si="0">IF(U4&gt;100%,"A+",IF(U4&gt;90%,"A",IF(U4&gt;=75%,"B",IF(U4&gt;=60%,"C","D"))))</f>
        <v>#REF!</v>
      </c>
      <c r="W4" s="144"/>
      <c r="X4" s="144"/>
    </row>
    <row r="5" spans="1:24" ht="30">
      <c r="A5" s="201" t="s">
        <v>555</v>
      </c>
      <c r="B5" s="55"/>
      <c r="C5" s="183" t="s">
        <v>573</v>
      </c>
      <c r="D5" s="184" t="s">
        <v>574</v>
      </c>
      <c r="E5" s="67" t="e">
        <f>SUMIFS('Topic Mark'!#REF!,'Topic Mark'!E8:E14,GPA!D5)</f>
        <v>#REF!</v>
      </c>
      <c r="F5" s="67" t="e">
        <f>SUMIFS('Attendance status'!CC14:CC21,'Attendance status'!D14:D32,GPA!D5)</f>
        <v>#VALUE!</v>
      </c>
      <c r="G5" s="67">
        <f>MIN(Parameters!$B$1,SUMIFS('Reward &amp; penalty'!$F$3:$F$20,'Reward &amp; penalty'!$F$3:$F$20,"&gt;0",'Reward &amp; penalty'!$D$3:$D$20,D5, 'Reward &amp; penalty'!$F$3:$F$20,"&gt;0"))/Parameters!$B$1</f>
        <v>0</v>
      </c>
      <c r="H5" s="67">
        <f>MIN(Parameters!$B$1,SUMIFS('Reward &amp; penalty'!$G$3:$G$20,'Reward &amp; penalty'!$G$3:$G$20,"&gt;0",'Reward &amp; penalty'!$D$3:$D$20,D5, 'Reward &amp; penalty'!$G$3:$G$20,"&gt;0"))/Parameters!$B$1</f>
        <v>0</v>
      </c>
      <c r="I5" s="67" t="e">
        <f>SUMPRODUCT(E$3:H$3,E5:H5)</f>
        <v>#REF!</v>
      </c>
      <c r="J5" s="166" t="e">
        <f>IF(I5&gt;100%,"A+",IF(I5&gt;90%,"A",IF(I5&gt;=75%,"B",IF(I5&gt;=60%,"C","D"))))</f>
        <v>#REF!</v>
      </c>
      <c r="K5" s="67" t="e">
        <f>SUMIFS('Topic Mark'!#REF!,'Topic Mark'!E8:E14,GPA!D5)</f>
        <v>#REF!</v>
      </c>
      <c r="L5" s="67" t="e">
        <f>SUMIFS('Attendance status'!CC14:CC21,'Attendance status'!D14:D32,GPA!D5)</f>
        <v>#VALUE!</v>
      </c>
      <c r="M5" s="67">
        <f>MIN(Parameters!$B$1,SUMIFS('Reward &amp; penalty'!$H$3:$H$20,'Reward &amp; penalty'!$H$3:$H$20,"&gt;0",'Reward &amp; penalty'!$D$3:$D$20,D5, 'Reward &amp; penalty'!$H$3:$H$20,"&gt;0"))/Parameters!$B$1</f>
        <v>0</v>
      </c>
      <c r="N5" s="67">
        <f xml:space="preserve"> MAX(Parameters!$B$1 * (-1),SUMIFS('Reward &amp; penalty'!$F:$F,'Reward &amp; penalty'!$F:$F,"&lt;0",'Reward &amp; penalty'!$A:$A,$A5,'Reward &amp; penalty'!$B:$B,$B5,'Reward &amp; penalty'!$G:$G,K$1))/Parameters!$B$1</f>
        <v>0</v>
      </c>
      <c r="O5" s="67" t="e">
        <f>SUMPRODUCT(K$3:N$3,K5:N5)</f>
        <v>#REF!</v>
      </c>
      <c r="P5" s="68" t="e">
        <f>IF(O5&gt;100%,"A+",IF(O5&gt;90%,"A",IF(O5&gt;=75%,"B",IF(O5&gt;=60%,"C","D"))))</f>
        <v>#REF!</v>
      </c>
      <c r="Q5" s="67">
        <f>SUMIFS('Topic Mark'!M8:M14,'Topic Mark'!E8:E14,GPA!D5)</f>
        <v>0.9816666666666668</v>
      </c>
      <c r="R5" s="67" t="e">
        <f>SUMIFS('Attendance status'!#REF!,'Attendance status'!#REF!,GPA!D5)</f>
        <v>#REF!</v>
      </c>
      <c r="S5" s="67">
        <f>MIN(Parameters!$B$1,SUMIFS('Reward &amp; penalty'!$I$3:$I$20,'Reward &amp; penalty'!$I$3:$I$20,"&gt;0",'Reward &amp; penalty'!$D$3:$D$20,D5, 'Reward &amp; penalty'!$I$3:$I$20,"&gt;0"))/Parameters!$B$1</f>
        <v>0</v>
      </c>
      <c r="T5" s="67">
        <f xml:space="preserve"> MAX(Parameters!$B$1*(-1),SUMIFS('Reward &amp; penalty'!$F:$F,'Reward &amp; penalty'!$F:$F,"&lt;0",'Reward &amp; penalty'!$A:$A,$A5,'Reward &amp; penalty'!$B:$B,$B5))/Parameters!$B$1</f>
        <v>0</v>
      </c>
      <c r="U5" s="67">
        <v>0.95499999999999985</v>
      </c>
      <c r="V5" s="166" t="s">
        <v>20</v>
      </c>
      <c r="W5" s="69"/>
      <c r="X5" s="69" t="s">
        <v>693</v>
      </c>
    </row>
    <row r="6" spans="1:24" ht="30">
      <c r="A6" s="201" t="s">
        <v>556</v>
      </c>
      <c r="B6" s="31"/>
      <c r="C6" s="183" t="s">
        <v>575</v>
      </c>
      <c r="D6" s="184" t="s">
        <v>576</v>
      </c>
      <c r="E6" s="67" t="e">
        <f>SUMIFS('Topic Mark'!#REF!,'Topic Mark'!E9:E15,GPA!D6)</f>
        <v>#REF!</v>
      </c>
      <c r="F6" s="67" t="e">
        <f>SUMIFS('Attendance status'!CC14:CC23,'Attendance status'!D14:D34,GPA!D6)</f>
        <v>#VALUE!</v>
      </c>
      <c r="G6" s="67">
        <f>MIN(Parameters!$B$1,SUMIFS('Reward &amp; penalty'!$F$3:$F$20,'Reward &amp; penalty'!$F$3:$F$20,"&gt;0",'Reward &amp; penalty'!$D$3:$D$20,D6, 'Reward &amp; penalty'!$F$3:$F$20,"&gt;0"))/Parameters!$B$1</f>
        <v>0</v>
      </c>
      <c r="H6" s="67">
        <f>MIN(Parameters!$B$1,SUMIFS('Reward &amp; penalty'!$G$3:$G$20,'Reward &amp; penalty'!$G$3:$G$20,"&gt;0",'Reward &amp; penalty'!$D$3:$D$20,D6, 'Reward &amp; penalty'!$G$3:$G$20,"&gt;0"))/Parameters!$B$1</f>
        <v>0</v>
      </c>
      <c r="I6" s="67" t="e">
        <f t="shared" ref="I6:I12" si="1">SUMPRODUCT(E$3:H$3,E6:H6)</f>
        <v>#REF!</v>
      </c>
      <c r="J6" s="166" t="e">
        <f t="shared" ref="J6:J12" si="2">IF(I6&gt;100%,"A+",IF(I6&gt;90%,"A",IF(I6&gt;=75%,"B",IF(I6&gt;=60%,"C","D"))))</f>
        <v>#REF!</v>
      </c>
      <c r="K6" s="67" t="e">
        <f>SUMIFS('Topic Mark'!#REF!,'Topic Mark'!E9:E15,GPA!D6)</f>
        <v>#REF!</v>
      </c>
      <c r="L6" s="67" t="e">
        <f>SUMIFS('Attendance status'!CC14:CC23,'Attendance status'!D14:D34,GPA!D6)</f>
        <v>#VALUE!</v>
      </c>
      <c r="M6" s="67">
        <f>MIN(Parameters!$B$1,SUMIFS('Reward &amp; penalty'!$H$3:$H$20,'Reward &amp; penalty'!$H$3:$H$20,"&gt;0",'Reward &amp; penalty'!$D$3:$D$20,D6, 'Reward &amp; penalty'!$H$3:$H$20,"&gt;0"))/Parameters!$B$1</f>
        <v>0</v>
      </c>
      <c r="N6" s="67">
        <f xml:space="preserve"> MAX(Parameters!$B$1 * (-1),SUMIFS('Reward &amp; penalty'!$F:$F,'Reward &amp; penalty'!$F:$F,"&lt;0",'Reward &amp; penalty'!$A:$A,$A6,'Reward &amp; penalty'!$B:$B,$B6,'Reward &amp; penalty'!$G:$G,K$1))/Parameters!$B$1</f>
        <v>0</v>
      </c>
      <c r="O6" s="67" t="e">
        <f t="shared" ref="O6:O12" si="3">SUMPRODUCT(K$3:N$3,K6:N6)</f>
        <v>#REF!</v>
      </c>
      <c r="P6" s="68" t="e">
        <f t="shared" ref="P6:P12" si="4">IF(O6&gt;100%,"A+",IF(O6&gt;90%,"A",IF(O6&gt;=75%,"B",IF(O6&gt;=60%,"C","D"))))</f>
        <v>#REF!</v>
      </c>
      <c r="Q6" s="67">
        <f>SUMIFS('Topic Mark'!M9:M15,'Topic Mark'!E9:E15,GPA!D6)</f>
        <v>0.89166666666666672</v>
      </c>
      <c r="R6" s="67" t="e">
        <f>SUMIFS('Attendance status'!CC14:CC21,'Attendance status'!D14:D32,GPA!D6)</f>
        <v>#VALUE!</v>
      </c>
      <c r="S6" s="67">
        <f>MIN(Parameters!$B$1,SUMIFS('Reward &amp; penalty'!$I$3:$I$20,'Reward &amp; penalty'!$I$3:$I$20,"&gt;0",'Reward &amp; penalty'!$D$3:$D$20,D6, 'Reward &amp; penalty'!$I$3:$I$20,"&gt;0"))/Parameters!$B$1</f>
        <v>0</v>
      </c>
      <c r="T6" s="67">
        <f xml:space="preserve"> MAX(Parameters!$B$1*(-1),SUMIFS('Reward &amp; penalty'!$F:$F,'Reward &amp; penalty'!$F:$F,"&lt;0",'Reward &amp; penalty'!$A:$A,$A6,'Reward &amp; penalty'!$B:$B,$B6))/Parameters!$B$1</f>
        <v>0</v>
      </c>
      <c r="U6" s="67">
        <v>0.88716666666666666</v>
      </c>
      <c r="V6" s="166" t="s">
        <v>21</v>
      </c>
      <c r="W6" s="69"/>
      <c r="X6" s="69" t="s">
        <v>693</v>
      </c>
    </row>
    <row r="7" spans="1:24" ht="15">
      <c r="A7" s="201" t="s">
        <v>557</v>
      </c>
      <c r="B7" s="31"/>
      <c r="C7" s="183" t="s">
        <v>577</v>
      </c>
      <c r="D7" s="184" t="s">
        <v>578</v>
      </c>
      <c r="E7" s="67" t="e">
        <f>SUMIFS('Topic Mark'!#REF!,'Topic Mark'!E10:E16,GPA!D7)</f>
        <v>#REF!</v>
      </c>
      <c r="F7" s="67" t="e">
        <f>SUMIFS('Attendance status'!CC14:CC24,'Attendance status'!D14:D35,GPA!D7)</f>
        <v>#VALUE!</v>
      </c>
      <c r="G7" s="67">
        <f>MIN(Parameters!$B$1,SUMIFS('Reward &amp; penalty'!$F$3:$F$20,'Reward &amp; penalty'!$F$3:$F$20,"&gt;0",'Reward &amp; penalty'!$D$3:$D$20,D7, 'Reward &amp; penalty'!$F$3:$F$20,"&gt;0"))/Parameters!$B$1</f>
        <v>0</v>
      </c>
      <c r="H7" s="67">
        <f>MIN(Parameters!$B$1,SUMIFS('Reward &amp; penalty'!$G$3:$G$20,'Reward &amp; penalty'!$G$3:$G$20,"&gt;0",'Reward &amp; penalty'!$D$3:$D$20,D7, 'Reward &amp; penalty'!$G$3:$G$20,"&gt;0"))/Parameters!$B$1</f>
        <v>0</v>
      </c>
      <c r="I7" s="67" t="e">
        <f t="shared" si="1"/>
        <v>#REF!</v>
      </c>
      <c r="J7" s="166" t="e">
        <f t="shared" si="2"/>
        <v>#REF!</v>
      </c>
      <c r="K7" s="67" t="e">
        <f>SUMIFS('Topic Mark'!#REF!,'Topic Mark'!E10:E16,GPA!D7)</f>
        <v>#REF!</v>
      </c>
      <c r="L7" s="67" t="e">
        <f>SUMIFS('Attendance status'!CC14:CC24,'Attendance status'!D14:D35,GPA!D7)</f>
        <v>#VALUE!</v>
      </c>
      <c r="M7" s="67">
        <f>MIN(Parameters!$B$1,SUMIFS('Reward &amp; penalty'!$H$3:$H$20,'Reward &amp; penalty'!$H$3:$H$20,"&gt;0",'Reward &amp; penalty'!$D$3:$D$20,D7, 'Reward &amp; penalty'!$H$3:$H$20,"&gt;0"))/Parameters!$B$1</f>
        <v>0</v>
      </c>
      <c r="N7" s="67">
        <f xml:space="preserve"> MAX(Parameters!$B$1 * (-1),SUMIFS('Reward &amp; penalty'!$F:$F,'Reward &amp; penalty'!$F:$F,"&lt;0",'Reward &amp; penalty'!$A:$A,$A7,'Reward &amp; penalty'!$B:$B,$B7,'Reward &amp; penalty'!$G:$G,K$1))/Parameters!$B$1</f>
        <v>0</v>
      </c>
      <c r="O7" s="67" t="e">
        <f t="shared" si="3"/>
        <v>#REF!</v>
      </c>
      <c r="P7" s="68" t="e">
        <f t="shared" si="4"/>
        <v>#REF!</v>
      </c>
      <c r="Q7" s="67">
        <f>SUMIFS('Topic Mark'!M10:M16,'Topic Mark'!E10:E16,GPA!D7)</f>
        <v>0.91499999999999992</v>
      </c>
      <c r="R7" s="67" t="e">
        <f>SUMIFS('Attendance status'!CC14:CC23,'Attendance status'!D14:D34,GPA!D7)</f>
        <v>#VALUE!</v>
      </c>
      <c r="S7" s="67">
        <f>MIN(Parameters!$B$1,SUMIFS('Reward &amp; penalty'!$I$3:$I$20,'Reward &amp; penalty'!$I$3:$I$20,"&gt;0",'Reward &amp; penalty'!$D$3:$D$20,D7, 'Reward &amp; penalty'!$I$3:$I$20,"&gt;0"))/Parameters!$B$1</f>
        <v>0</v>
      </c>
      <c r="T7" s="67">
        <f xml:space="preserve"> MAX(Parameters!$B$1*(-1),SUMIFS('Reward &amp; penalty'!$F:$F,'Reward &amp; penalty'!$F:$F,"&lt;0",'Reward &amp; penalty'!$A:$A,$A7,'Reward &amp; penalty'!$B:$B,$B7))/Parameters!$B$1</f>
        <v>0</v>
      </c>
      <c r="U7" s="67">
        <v>0.89833333333333332</v>
      </c>
      <c r="V7" s="166" t="s">
        <v>21</v>
      </c>
      <c r="W7" s="69"/>
      <c r="X7" s="69" t="s">
        <v>693</v>
      </c>
    </row>
    <row r="8" spans="1:24" ht="15">
      <c r="A8" s="201" t="s">
        <v>558</v>
      </c>
      <c r="B8" s="31"/>
      <c r="C8" s="183" t="s">
        <v>579</v>
      </c>
      <c r="D8" s="184" t="s">
        <v>580</v>
      </c>
      <c r="E8" s="67" t="e">
        <f>SUMIFS('Topic Mark'!#REF!,'Topic Mark'!E11:E17,GPA!D8)</f>
        <v>#REF!</v>
      </c>
      <c r="F8" s="67" t="e">
        <f>SUMIFS('Attendance status'!CC14:CC24,'Attendance status'!D14:D35,GPA!D8)</f>
        <v>#VALUE!</v>
      </c>
      <c r="G8" s="67">
        <f>MIN(Parameters!$B$1,SUMIFS('Reward &amp; penalty'!$F$3:$F$20,'Reward &amp; penalty'!$F$3:$F$20,"&gt;0",'Reward &amp; penalty'!$D$3:$D$20,D8, 'Reward &amp; penalty'!$F$3:$F$20,"&gt;0"))/Parameters!$B$1</f>
        <v>0</v>
      </c>
      <c r="H8" s="67">
        <f>MIN(Parameters!$B$1,SUMIFS('Reward &amp; penalty'!$G$3:$G$20,'Reward &amp; penalty'!$G$3:$G$20,"&gt;0",'Reward &amp; penalty'!$D$3:$D$20,D8, 'Reward &amp; penalty'!$G$3:$G$20,"&gt;0"))/Parameters!$B$1</f>
        <v>0</v>
      </c>
      <c r="I8" s="67" t="e">
        <f t="shared" si="1"/>
        <v>#REF!</v>
      </c>
      <c r="J8" s="166" t="e">
        <f t="shared" si="2"/>
        <v>#REF!</v>
      </c>
      <c r="K8" s="67" t="e">
        <f>SUMIFS('Topic Mark'!#REF!,'Topic Mark'!E11:E17,GPA!D8)</f>
        <v>#REF!</v>
      </c>
      <c r="L8" s="67" t="e">
        <f>SUMIFS('Attendance status'!CC14:CC24,'Attendance status'!D14:D35,GPA!D8)</f>
        <v>#VALUE!</v>
      </c>
      <c r="M8" s="67">
        <f>MIN(Parameters!$B$1,SUMIFS('Reward &amp; penalty'!$H$3:$H$20,'Reward &amp; penalty'!$H$3:$H$20,"&gt;0",'Reward &amp; penalty'!$D$3:$D$20,D8, 'Reward &amp; penalty'!$H$3:$H$20,"&gt;0"))/Parameters!$B$1</f>
        <v>0</v>
      </c>
      <c r="N8" s="67">
        <f xml:space="preserve"> MAX(Parameters!$B$1 * (-1),SUMIFS('Reward &amp; penalty'!$F:$F,'Reward &amp; penalty'!$F:$F,"&lt;0",'Reward &amp; penalty'!$A:$A,$A8,'Reward &amp; penalty'!$B:$B,$B8,'Reward &amp; penalty'!$G:$G,K$1))/Parameters!$B$1</f>
        <v>0</v>
      </c>
      <c r="O8" s="67" t="e">
        <f t="shared" si="3"/>
        <v>#REF!</v>
      </c>
      <c r="P8" s="68" t="e">
        <f t="shared" si="4"/>
        <v>#REF!</v>
      </c>
      <c r="Q8" s="67">
        <f>SUMIFS('Topic Mark'!M11:M17,'Topic Mark'!E11:E17,GPA!D8)</f>
        <v>0.89</v>
      </c>
      <c r="R8" s="67" t="e">
        <f>SUMIFS('Attendance status'!CC14:CC24,'Attendance status'!D14:D35,GPA!D8)</f>
        <v>#VALUE!</v>
      </c>
      <c r="S8" s="67">
        <f>MIN(Parameters!$B$1,SUMIFS('Reward &amp; penalty'!$I$3:$I$20,'Reward &amp; penalty'!$I$3:$I$20,"&gt;0",'Reward &amp; penalty'!$D$3:$D$20,D8, 'Reward &amp; penalty'!$I$3:$I$20,"&gt;0"))/Parameters!$B$1</f>
        <v>0</v>
      </c>
      <c r="T8" s="67">
        <f xml:space="preserve"> MAX(Parameters!$B$1*(-1),SUMIFS('Reward &amp; penalty'!$F:$F,'Reward &amp; penalty'!$F:$F,"&lt;0",'Reward &amp; penalty'!$A:$A,$A8,'Reward &amp; penalty'!$B:$B,$B8))/Parameters!$B$1</f>
        <v>0</v>
      </c>
      <c r="U8" s="67">
        <v>0.87</v>
      </c>
      <c r="V8" s="166" t="s">
        <v>21</v>
      </c>
      <c r="W8" s="69"/>
      <c r="X8" s="69" t="s">
        <v>693</v>
      </c>
    </row>
    <row r="9" spans="1:24" ht="30">
      <c r="A9" s="201" t="s">
        <v>559</v>
      </c>
      <c r="B9" s="31"/>
      <c r="C9" s="183" t="s">
        <v>581</v>
      </c>
      <c r="D9" s="184" t="s">
        <v>582</v>
      </c>
      <c r="E9" s="67" t="e">
        <f>SUMIFS('Topic Mark'!#REF!,'Topic Mark'!E12:E18,GPA!D9)</f>
        <v>#REF!</v>
      </c>
      <c r="F9" s="67" t="e">
        <f>SUMIFS('Attendance status'!CC14:CC25,'Attendance status'!D14:D36,GPA!D9)</f>
        <v>#VALUE!</v>
      </c>
      <c r="G9" s="67">
        <f>MIN(Parameters!$B$1,SUMIFS('Reward &amp; penalty'!$F$3:$F$20,'Reward &amp; penalty'!$F$3:$F$20,"&gt;0",'Reward &amp; penalty'!$D$3:$D$20,D9, 'Reward &amp; penalty'!$F$3:$F$20,"&gt;0"))/Parameters!$B$1</f>
        <v>0</v>
      </c>
      <c r="H9" s="67">
        <f>MIN(Parameters!$B$1,SUMIFS('Reward &amp; penalty'!$G$3:$G$20,'Reward &amp; penalty'!$G$3:$G$20,"&gt;0",'Reward &amp; penalty'!$D$3:$D$20,D9, 'Reward &amp; penalty'!$G$3:$G$20,"&gt;0"))/Parameters!$B$1</f>
        <v>0</v>
      </c>
      <c r="I9" s="67" t="e">
        <f t="shared" si="1"/>
        <v>#REF!</v>
      </c>
      <c r="J9" s="166" t="e">
        <f t="shared" si="2"/>
        <v>#REF!</v>
      </c>
      <c r="K9" s="67" t="e">
        <f>SUMIFS('Topic Mark'!#REF!,'Topic Mark'!E12:E18,GPA!D9)</f>
        <v>#REF!</v>
      </c>
      <c r="L9" s="67" t="e">
        <f>SUMIFS('Attendance status'!CC14:CC25,'Attendance status'!D14:D36,GPA!D9)</f>
        <v>#VALUE!</v>
      </c>
      <c r="M9" s="67">
        <f>MIN(Parameters!$B$1,SUMIFS('Reward &amp; penalty'!$H$3:$H$20,'Reward &amp; penalty'!$H$3:$H$20,"&gt;0",'Reward &amp; penalty'!$D$3:$D$20,D9, 'Reward &amp; penalty'!$H$3:$H$20,"&gt;0"))/Parameters!$B$1</f>
        <v>0</v>
      </c>
      <c r="N9" s="67">
        <f xml:space="preserve"> MAX(Parameters!$B$1 * (-1),SUMIFS('Reward &amp; penalty'!$F:$F,'Reward &amp; penalty'!$F:$F,"&lt;0",'Reward &amp; penalty'!$A:$A,$A9,'Reward &amp; penalty'!$B:$B,$B9,'Reward &amp; penalty'!$G:$G,K$1))/Parameters!$B$1</f>
        <v>0</v>
      </c>
      <c r="O9" s="67" t="e">
        <f t="shared" si="3"/>
        <v>#REF!</v>
      </c>
      <c r="P9" s="68" t="e">
        <f t="shared" si="4"/>
        <v>#REF!</v>
      </c>
      <c r="Q9" s="67">
        <f>SUMIFS('Topic Mark'!M12:M18,'Topic Mark'!E12:E18,GPA!D9)</f>
        <v>0.85</v>
      </c>
      <c r="R9" s="67" t="e">
        <f>SUMIFS('Attendance status'!CC14:CC24,'Attendance status'!D14:D35,GPA!D9)</f>
        <v>#VALUE!</v>
      </c>
      <c r="S9" s="67">
        <f>MIN(Parameters!$B$1,SUMIFS('Reward &amp; penalty'!$I$3:$I$20,'Reward &amp; penalty'!$I$3:$I$20,"&gt;0",'Reward &amp; penalty'!$D$3:$D$20,D9, 'Reward &amp; penalty'!$I$3:$I$20,"&gt;0"))/Parameters!$B$1</f>
        <v>0</v>
      </c>
      <c r="T9" s="67">
        <f xml:space="preserve"> MAX(Parameters!$B$1*(-1),SUMIFS('Reward &amp; penalty'!$F:$F,'Reward &amp; penalty'!$F:$F,"&lt;0",'Reward &amp; penalty'!$A:$A,$A9,'Reward &amp; penalty'!$B:$B,$B9))/Parameters!$B$1</f>
        <v>0</v>
      </c>
      <c r="U9" s="67">
        <v>0.8873333333333332</v>
      </c>
      <c r="V9" s="166" t="s">
        <v>21</v>
      </c>
      <c r="W9" s="69"/>
      <c r="X9" s="69" t="s">
        <v>693</v>
      </c>
    </row>
    <row r="10" spans="1:24" ht="15">
      <c r="A10" s="201" t="s">
        <v>560</v>
      </c>
      <c r="B10" s="31"/>
      <c r="C10" s="183" t="s">
        <v>583</v>
      </c>
      <c r="D10" s="184" t="s">
        <v>584</v>
      </c>
      <c r="E10" s="67" t="e">
        <f>SUMIFS('Topic Mark'!#REF!,'Topic Mark'!E13:E19,GPA!D10)</f>
        <v>#REF!</v>
      </c>
      <c r="F10" s="67" t="e">
        <f>SUMIFS('Attendance status'!CC14:CC27,'Attendance status'!D14:D37,GPA!D10)</f>
        <v>#VALUE!</v>
      </c>
      <c r="G10" s="67">
        <f>MIN(Parameters!$B$1,SUMIFS('Reward &amp; penalty'!$F$3:$F$20,'Reward &amp; penalty'!$F$3:$F$20,"&gt;0",'Reward &amp; penalty'!$D$3:$D$20,D10, 'Reward &amp; penalty'!$F$3:$F$20,"&gt;0"))/Parameters!$B$1</f>
        <v>0</v>
      </c>
      <c r="H10" s="67">
        <f>MIN(Parameters!$B$1,SUMIFS('Reward &amp; penalty'!$G$3:$G$20,'Reward &amp; penalty'!$G$3:$G$20,"&gt;0",'Reward &amp; penalty'!$D$3:$D$20,D10, 'Reward &amp; penalty'!$G$3:$G$20,"&gt;0"))/Parameters!$B$1</f>
        <v>0</v>
      </c>
      <c r="I10" s="67" t="e">
        <f t="shared" si="1"/>
        <v>#REF!</v>
      </c>
      <c r="J10" s="166" t="e">
        <f t="shared" si="2"/>
        <v>#REF!</v>
      </c>
      <c r="K10" s="67" t="e">
        <f>SUMIFS('Topic Mark'!#REF!,'Topic Mark'!E13:E19,GPA!D10)</f>
        <v>#REF!</v>
      </c>
      <c r="L10" s="67" t="e">
        <f>SUMIFS('Attendance status'!CC14:CC27,'Attendance status'!D14:D37,GPA!D10)</f>
        <v>#VALUE!</v>
      </c>
      <c r="M10" s="67">
        <f>MIN(Parameters!$B$1,SUMIFS('Reward &amp; penalty'!$H$3:$H$20,'Reward &amp; penalty'!$H$3:$H$20,"&gt;0",'Reward &amp; penalty'!$D$3:$D$20,D10, 'Reward &amp; penalty'!$H$3:$H$20,"&gt;0"))/Parameters!$B$1</f>
        <v>0</v>
      </c>
      <c r="N10" s="67">
        <f xml:space="preserve"> MAX(Parameters!$B$1 * (-1),SUMIFS('Reward &amp; penalty'!$F:$F,'Reward &amp; penalty'!$F:$F,"&lt;0",'Reward &amp; penalty'!$A:$A,$A10,'Reward &amp; penalty'!$B:$B,$B10,'Reward &amp; penalty'!$G:$G,K$1))/Parameters!$B$1</f>
        <v>0</v>
      </c>
      <c r="O10" s="67" t="e">
        <f t="shared" si="3"/>
        <v>#REF!</v>
      </c>
      <c r="P10" s="68" t="e">
        <f t="shared" si="4"/>
        <v>#REF!</v>
      </c>
      <c r="Q10" s="67">
        <f>SUMIFS('Topic Mark'!M13:M19,'Topic Mark'!E13:E19,GPA!D10)</f>
        <v>0.92333333333333334</v>
      </c>
      <c r="R10" s="67" t="e">
        <f>SUMIFS('Attendance status'!CC14:CC25,'Attendance status'!D14:D36,GPA!D10)</f>
        <v>#VALUE!</v>
      </c>
      <c r="S10" s="67">
        <f>MIN(Parameters!$B$1,SUMIFS('Reward &amp; penalty'!$I$3:$I$20,'Reward &amp; penalty'!$I$3:$I$20,"&gt;0",'Reward &amp; penalty'!$D$3:$D$20,D10, 'Reward &amp; penalty'!$I$3:$I$20,"&gt;0"))/Parameters!$B$1</f>
        <v>0</v>
      </c>
      <c r="T10" s="67">
        <f xml:space="preserve"> MAX(Parameters!$B$1*(-1),SUMIFS('Reward &amp; penalty'!$F:$F,'Reward &amp; penalty'!$F:$F,"&lt;0",'Reward &amp; penalty'!$A:$A,$A10,'Reward &amp; penalty'!$B:$B,$B10))/Parameters!$B$1</f>
        <v>0</v>
      </c>
      <c r="U10" s="67">
        <v>0.96649999999999991</v>
      </c>
      <c r="V10" s="166" t="s">
        <v>20</v>
      </c>
      <c r="W10" s="69"/>
      <c r="X10" s="69" t="s">
        <v>693</v>
      </c>
    </row>
    <row r="11" spans="1:24" ht="15">
      <c r="A11" s="201" t="s">
        <v>561</v>
      </c>
      <c r="B11" s="31"/>
      <c r="C11" s="183" t="s">
        <v>585</v>
      </c>
      <c r="D11" s="184" t="s">
        <v>586</v>
      </c>
      <c r="E11" s="67" t="e">
        <f>SUMIFS('Topic Mark'!#REF!,'Topic Mark'!E14:E20,GPA!D11)</f>
        <v>#REF!</v>
      </c>
      <c r="F11" s="67" t="e">
        <f>SUMIFS('Attendance status'!CC14:CC39,'Attendance status'!D14:D38,GPA!D11)</f>
        <v>#VALUE!</v>
      </c>
      <c r="G11" s="67">
        <f>MIN(Parameters!$B$1,SUMIFS('Reward &amp; penalty'!$F$3:$F$20,'Reward &amp; penalty'!$F$3:$F$20,"&gt;0",'Reward &amp; penalty'!$D$3:$D$20,D11, 'Reward &amp; penalty'!$F$3:$F$20,"&gt;0"))/Parameters!$B$1</f>
        <v>0</v>
      </c>
      <c r="H11" s="67">
        <f>MIN(Parameters!$B$1,SUMIFS('Reward &amp; penalty'!$G$3:$G$20,'Reward &amp; penalty'!$G$3:$G$20,"&gt;0",'Reward &amp; penalty'!$D$3:$D$20,D11, 'Reward &amp; penalty'!$G$3:$G$20,"&gt;0"))/Parameters!$B$1</f>
        <v>0</v>
      </c>
      <c r="I11" s="67" t="e">
        <f t="shared" si="1"/>
        <v>#REF!</v>
      </c>
      <c r="J11" s="166" t="e">
        <f t="shared" si="2"/>
        <v>#REF!</v>
      </c>
      <c r="K11" s="67" t="e">
        <f>SUMIFS('Topic Mark'!#REF!,'Topic Mark'!E14:E20,GPA!D11)</f>
        <v>#REF!</v>
      </c>
      <c r="L11" s="67" t="e">
        <f>SUMIFS('Attendance status'!CC14:CC39,'Attendance status'!D14:D38,GPA!D11)</f>
        <v>#VALUE!</v>
      </c>
      <c r="M11" s="67">
        <f>MIN(Parameters!$B$1,SUMIFS('Reward &amp; penalty'!$H$3:$H$20,'Reward &amp; penalty'!$H$3:$H$20,"&gt;0",'Reward &amp; penalty'!$D$3:$D$20,D11, 'Reward &amp; penalty'!$H$3:$H$20,"&gt;0"))/Parameters!$B$1</f>
        <v>0</v>
      </c>
      <c r="N11" s="67">
        <f xml:space="preserve"> MAX(Parameters!$B$1 * (-1),SUMIFS('Reward &amp; penalty'!$F:$F,'Reward &amp; penalty'!$F:$F,"&lt;0",'Reward &amp; penalty'!$A:$A,$A11,'Reward &amp; penalty'!$B:$B,$B11,'Reward &amp; penalty'!$G:$G,K$1))/Parameters!$B$1</f>
        <v>0</v>
      </c>
      <c r="O11" s="67" t="e">
        <f t="shared" si="3"/>
        <v>#REF!</v>
      </c>
      <c r="P11" s="68" t="e">
        <f t="shared" si="4"/>
        <v>#REF!</v>
      </c>
      <c r="Q11" s="67">
        <f>SUMIFS('Topic Mark'!M14:M20,'Topic Mark'!E14:E20,GPA!D11)</f>
        <v>0.92</v>
      </c>
      <c r="R11" s="67" t="e">
        <f>SUMIFS('Attendance status'!CC14:CC27,'Attendance status'!D14:D37,GPA!D11)</f>
        <v>#VALUE!</v>
      </c>
      <c r="S11" s="67">
        <f>MIN(Parameters!$B$1,SUMIFS('Reward &amp; penalty'!$I$3:$I$20,'Reward &amp; penalty'!$I$3:$I$20,"&gt;0",'Reward &amp; penalty'!$D$3:$D$20,D11, 'Reward &amp; penalty'!$I$3:$I$20,"&gt;0"))/Parameters!$B$1</f>
        <v>0</v>
      </c>
      <c r="T11" s="67">
        <f xml:space="preserve"> MAX(Parameters!$B$1*(-1),SUMIFS('Reward &amp; penalty'!$F:$F,'Reward &amp; penalty'!$F:$F,"&lt;0",'Reward &amp; penalty'!$A:$A,$A11,'Reward &amp; penalty'!$B:$B,$B11))/Parameters!$B$1</f>
        <v>0</v>
      </c>
      <c r="U11" s="67">
        <v>0.85833333333333339</v>
      </c>
      <c r="V11" s="166" t="s">
        <v>21</v>
      </c>
      <c r="W11" s="69"/>
      <c r="X11" s="69" t="s">
        <v>693</v>
      </c>
    </row>
    <row r="12" spans="1:24" ht="30">
      <c r="A12" s="201" t="s">
        <v>562</v>
      </c>
      <c r="B12" s="31"/>
      <c r="C12" s="183" t="s">
        <v>587</v>
      </c>
      <c r="D12" s="184" t="s">
        <v>588</v>
      </c>
      <c r="E12" s="67" t="e">
        <f>SUMIFS('Topic Mark'!#REF!,'Topic Mark'!E15:E21,GPA!D12)</f>
        <v>#REF!</v>
      </c>
      <c r="F12" s="67" t="e">
        <f>SUMIFS('Attendance status'!CC21:CC39,'Attendance status'!D33:D38,GPA!D12)</f>
        <v>#VALUE!</v>
      </c>
      <c r="G12" s="67">
        <f>MIN(Parameters!$B$1,SUMIFS('Reward &amp; penalty'!$F$3:$F$20,'Reward &amp; penalty'!$F$3:$F$20,"&gt;0",'Reward &amp; penalty'!$D$3:$D$20,D12, 'Reward &amp; penalty'!$F$3:$F$20,"&gt;0"))/Parameters!$B$1</f>
        <v>0</v>
      </c>
      <c r="H12" s="67">
        <f>MIN(Parameters!$B$1,SUMIFS('Reward &amp; penalty'!$G$3:$G$20,'Reward &amp; penalty'!$G$3:$G$20,"&gt;0",'Reward &amp; penalty'!$D$3:$D$20,D12, 'Reward &amp; penalty'!$G$3:$G$20,"&gt;0"))/Parameters!$B$1</f>
        <v>0</v>
      </c>
      <c r="I12" s="67" t="e">
        <f t="shared" si="1"/>
        <v>#REF!</v>
      </c>
      <c r="J12" s="166" t="e">
        <f t="shared" si="2"/>
        <v>#REF!</v>
      </c>
      <c r="K12" s="67" t="e">
        <f>SUMIFS('Topic Mark'!#REF!,'Topic Mark'!E15:E21,GPA!D12)</f>
        <v>#REF!</v>
      </c>
      <c r="L12" s="67" t="e">
        <f>SUMIFS('Attendance status'!CC21:CC39,'Attendance status'!D33:D38,GPA!D12)</f>
        <v>#VALUE!</v>
      </c>
      <c r="M12" s="67">
        <f>MIN(Parameters!$B$1,SUMIFS('Reward &amp; penalty'!$H$3:$H$20,'Reward &amp; penalty'!$H$3:$H$20,"&gt;0",'Reward &amp; penalty'!$D$3:$D$20,D12, 'Reward &amp; penalty'!$H$3:$H$20,"&gt;0"))/Parameters!$B$1</f>
        <v>0</v>
      </c>
      <c r="N12" s="67">
        <f xml:space="preserve"> MAX(Parameters!$B$1 * (-1),SUMIFS('Reward &amp; penalty'!$F:$F,'Reward &amp; penalty'!$F:$F,"&lt;0",'Reward &amp; penalty'!$A:$A,$A12,'Reward &amp; penalty'!$B:$B,$B12,'Reward &amp; penalty'!$G:$G,K$1))/Parameters!$B$1</f>
        <v>0</v>
      </c>
      <c r="O12" s="67" t="e">
        <f t="shared" si="3"/>
        <v>#REF!</v>
      </c>
      <c r="P12" s="68" t="e">
        <f t="shared" si="4"/>
        <v>#REF!</v>
      </c>
      <c r="Q12" s="67">
        <f>SUMIFS('Topic Mark'!M15:M21,'Topic Mark'!E15:E21,GPA!D12)</f>
        <v>1.1166666666666667</v>
      </c>
      <c r="R12" s="67" t="e">
        <f>SUMIFS('Attendance status'!CC21:CC39,'Attendance status'!D33:D38,GPA!D12)</f>
        <v>#VALUE!</v>
      </c>
      <c r="S12" s="67">
        <f>MIN(Parameters!$B$1,SUMIFS('Reward &amp; penalty'!$I$3:$I$20,'Reward &amp; penalty'!$I$3:$I$20,"&gt;0",'Reward &amp; penalty'!$D$3:$D$20,D12, 'Reward &amp; penalty'!$I$3:$I$20,"&gt;0"))/Parameters!$B$1</f>
        <v>0</v>
      </c>
      <c r="T12" s="67">
        <f xml:space="preserve"> MAX(Parameters!$B$1*(-1),SUMIFS('Reward &amp; penalty'!$F:$F,'Reward &amp; penalty'!$F:$F,"&lt;0",'Reward &amp; penalty'!$A:$A,$A12,'Reward &amp; penalty'!$B:$B,$B12))/Parameters!$B$1</f>
        <v>0</v>
      </c>
      <c r="U12" s="67">
        <v>0.88290476190476197</v>
      </c>
      <c r="V12" s="166" t="s">
        <v>20</v>
      </c>
      <c r="W12" s="69"/>
      <c r="X12" s="69" t="s">
        <v>693</v>
      </c>
    </row>
    <row r="13" spans="1:24" ht="15">
      <c r="A13" s="201" t="s">
        <v>563</v>
      </c>
      <c r="B13" s="31"/>
      <c r="C13" s="183" t="s">
        <v>589</v>
      </c>
      <c r="D13" s="184" t="s">
        <v>590</v>
      </c>
      <c r="E13" s="67" t="e">
        <f>SUMIFS('Topic Mark'!#REF!,'Topic Mark'!E16:E22,GPA!D13)</f>
        <v>#REF!</v>
      </c>
      <c r="F13" s="67" t="e">
        <f>SUMIFS('Attendance status'!CC23:CC39,'Attendance status'!D34:D38,GPA!D13)</f>
        <v>#VALUE!</v>
      </c>
      <c r="G13" s="67">
        <f>MIN(Parameters!$B$1,SUMIFS('Reward &amp; penalty'!$F$3:$F$20,'Reward &amp; penalty'!$F$3:$F$20,"&gt;0",'Reward &amp; penalty'!$D$3:$D$20,D13, 'Reward &amp; penalty'!$F$3:$F$20,"&gt;0"))/Parameters!$B$1</f>
        <v>0</v>
      </c>
      <c r="H13" s="67">
        <f>MIN(Parameters!$B$1,SUMIFS('Reward &amp; penalty'!$G$3:$G$20,'Reward &amp; penalty'!$G$3:$G$20,"&gt;0",'Reward &amp; penalty'!$D$3:$D$20,D13, 'Reward &amp; penalty'!$G$3:$G$20,"&gt;0"))/Parameters!$B$1</f>
        <v>0</v>
      </c>
      <c r="I13" s="67" t="e">
        <f t="shared" ref="I13:I22" si="5">SUMPRODUCT(E$3:H$3,E13:H13)</f>
        <v>#REF!</v>
      </c>
      <c r="J13" s="166" t="e">
        <f t="shared" ref="J13:J22" si="6">IF(I13&gt;100%,"A+",IF(I13&gt;90%,"A",IF(I13&gt;=75%,"B",IF(I13&gt;=60%,"C","D"))))</f>
        <v>#REF!</v>
      </c>
      <c r="K13" s="67" t="e">
        <f>SUMIFS('Topic Mark'!#REF!,'Topic Mark'!E16:E22,GPA!D13)</f>
        <v>#REF!</v>
      </c>
      <c r="L13" s="67" t="e">
        <f>SUMIFS('Attendance status'!CC23:CC39,'Attendance status'!D34:D38,GPA!D13)</f>
        <v>#VALUE!</v>
      </c>
      <c r="M13" s="67">
        <f>MIN(Parameters!$B$1,SUMIFS('Reward &amp; penalty'!$H$3:$H$20,'Reward &amp; penalty'!$H$3:$H$20,"&gt;0",'Reward &amp; penalty'!$D$3:$D$20,D13, 'Reward &amp; penalty'!$H$3:$H$20,"&gt;0"))/Parameters!$B$1</f>
        <v>0</v>
      </c>
      <c r="N13" s="67">
        <f xml:space="preserve"> MAX(Parameters!$B$1 * (-1),SUMIFS('Reward &amp; penalty'!$F:$F,'Reward &amp; penalty'!$F:$F,"&lt;0",'Reward &amp; penalty'!$A:$A,$A13,'Reward &amp; penalty'!$B:$B,$B13,'Reward &amp; penalty'!$G:$G,K$1))/Parameters!$B$1</f>
        <v>0</v>
      </c>
      <c r="O13" s="67" t="e">
        <f t="shared" ref="O13:O22" si="7">SUMPRODUCT(K$3:N$3,K13:N13)</f>
        <v>#REF!</v>
      </c>
      <c r="P13" s="68" t="e">
        <f t="shared" ref="P13:P22" si="8">IF(O13&gt;100%,"A+",IF(O13&gt;90%,"A",IF(O13&gt;=75%,"B",IF(O13&gt;=60%,"C","D"))))</f>
        <v>#REF!</v>
      </c>
      <c r="Q13" s="67">
        <f>SUMIFS('Topic Mark'!M16:M22,'Topic Mark'!E16:E22,GPA!D13)</f>
        <v>0.95</v>
      </c>
      <c r="R13" s="67" t="e">
        <f>SUMIFS('Attendance status'!CC23:CC39,'Attendance status'!D34:D38,GPA!D13)</f>
        <v>#VALUE!</v>
      </c>
      <c r="S13" s="67">
        <f>MIN(Parameters!$B$1,SUMIFS('Reward &amp; penalty'!$I$3:$I$20,'Reward &amp; penalty'!$I$3:$I$20,"&gt;0",'Reward &amp; penalty'!$D$3:$D$20,D13, 'Reward &amp; penalty'!$I$3:$I$20,"&gt;0"))/Parameters!$B$1</f>
        <v>0</v>
      </c>
      <c r="T13" s="67">
        <f xml:space="preserve"> MAX(Parameters!$B$1*(-1),SUMIFS('Reward &amp; penalty'!$F:$F,'Reward &amp; penalty'!$F:$F,"&lt;0",'Reward &amp; penalty'!$A:$A,$A13,'Reward &amp; penalty'!$B:$B,$B13))/Parameters!$B$1</f>
        <v>0</v>
      </c>
      <c r="U13" s="67">
        <v>0.87782142857142897</v>
      </c>
      <c r="V13" s="166" t="s">
        <v>21</v>
      </c>
      <c r="W13" s="69"/>
      <c r="X13" s="69" t="s">
        <v>693</v>
      </c>
    </row>
    <row r="14" spans="1:24" ht="30">
      <c r="A14" s="201" t="s">
        <v>564</v>
      </c>
      <c r="B14" s="31"/>
      <c r="C14" s="183" t="s">
        <v>591</v>
      </c>
      <c r="D14" s="184" t="s">
        <v>592</v>
      </c>
      <c r="E14" s="67" t="e">
        <f>SUMIFS('Topic Mark'!#REF!,'Topic Mark'!E17:E23,GPA!D14)</f>
        <v>#REF!</v>
      </c>
      <c r="F14" s="67" t="e">
        <f>SUMIFS('Attendance status'!CC24:CC39,'Attendance status'!D35:D38,GPA!D14)</f>
        <v>#VALUE!</v>
      </c>
      <c r="G14" s="67">
        <f>MIN(Parameters!$B$1,SUMIFS('Reward &amp; penalty'!$F$3:$F$20,'Reward &amp; penalty'!$F$3:$F$20,"&gt;0",'Reward &amp; penalty'!$D$3:$D$20,D14, 'Reward &amp; penalty'!$F$3:$F$20,"&gt;0"))/Parameters!$B$1</f>
        <v>0</v>
      </c>
      <c r="H14" s="67">
        <f>MIN(Parameters!$B$1,SUMIFS('Reward &amp; penalty'!$G$3:$G$20,'Reward &amp; penalty'!$G$3:$G$20,"&gt;0",'Reward &amp; penalty'!$D$3:$D$20,D14, 'Reward &amp; penalty'!$G$3:$G$20,"&gt;0"))/Parameters!$B$1</f>
        <v>0</v>
      </c>
      <c r="I14" s="67" t="e">
        <f t="shared" si="5"/>
        <v>#REF!</v>
      </c>
      <c r="J14" s="166" t="e">
        <f t="shared" si="6"/>
        <v>#REF!</v>
      </c>
      <c r="K14" s="67" t="e">
        <f>SUMIFS('Topic Mark'!#REF!,'Topic Mark'!E17:E23,GPA!D14)</f>
        <v>#REF!</v>
      </c>
      <c r="L14" s="67" t="e">
        <f>SUMIFS('Attendance status'!CC24:CC39,'Attendance status'!D35:D38,GPA!D14)</f>
        <v>#VALUE!</v>
      </c>
      <c r="M14" s="67">
        <f>MIN(Parameters!$B$1,SUMIFS('Reward &amp; penalty'!$H$3:$H$20,'Reward &amp; penalty'!$H$3:$H$20,"&gt;0",'Reward &amp; penalty'!$D$3:$D$20,D14, 'Reward &amp; penalty'!$H$3:$H$20,"&gt;0"))/Parameters!$B$1</f>
        <v>0</v>
      </c>
      <c r="N14" s="67">
        <f xml:space="preserve"> MAX(Parameters!$B$1 * (-1),SUMIFS('Reward &amp; penalty'!$F:$F,'Reward &amp; penalty'!$F:$F,"&lt;0",'Reward &amp; penalty'!$A:$A,$A14,'Reward &amp; penalty'!$B:$B,$B14,'Reward &amp; penalty'!$G:$G,K$1))/Parameters!$B$1</f>
        <v>0</v>
      </c>
      <c r="O14" s="67" t="e">
        <f t="shared" si="7"/>
        <v>#REF!</v>
      </c>
      <c r="P14" s="68" t="e">
        <f t="shared" si="8"/>
        <v>#REF!</v>
      </c>
      <c r="Q14" s="67">
        <f>SUMIFS('Topic Mark'!M17:M23,'Topic Mark'!E17:E23,GPA!D14)</f>
        <v>0.8</v>
      </c>
      <c r="R14" s="67" t="e">
        <f>SUMIFS('Attendance status'!CC24:CC39,'Attendance status'!D35:D38,GPA!D14)</f>
        <v>#VALUE!</v>
      </c>
      <c r="S14" s="67">
        <f>MIN(Parameters!$B$1,SUMIFS('Reward &amp; penalty'!$I$3:$I$20,'Reward &amp; penalty'!$I$3:$I$20,"&gt;0",'Reward &amp; penalty'!$D$3:$D$20,D14, 'Reward &amp; penalty'!$I$3:$I$20,"&gt;0"))/Parameters!$B$1</f>
        <v>0</v>
      </c>
      <c r="T14" s="67">
        <f xml:space="preserve"> MAX(Parameters!$B$1*(-1),SUMIFS('Reward &amp; penalty'!$F:$F,'Reward &amp; penalty'!$F:$F,"&lt;0",'Reward &amp; penalty'!$A:$A,$A14,'Reward &amp; penalty'!$B:$B,$B14))/Parameters!$B$1</f>
        <v>0</v>
      </c>
      <c r="U14" s="67">
        <v>0.87273809523809498</v>
      </c>
      <c r="V14" s="166" t="s">
        <v>21</v>
      </c>
      <c r="W14" s="69"/>
      <c r="X14" s="69" t="s">
        <v>693</v>
      </c>
    </row>
    <row r="15" spans="1:24" ht="15">
      <c r="A15" s="201" t="s">
        <v>565</v>
      </c>
      <c r="B15" s="31"/>
      <c r="C15" s="183" t="s">
        <v>593</v>
      </c>
      <c r="D15" s="184" t="s">
        <v>594</v>
      </c>
      <c r="E15" s="67" t="e">
        <f>SUMIFS('Topic Mark'!#REF!,'Topic Mark'!E18:E24,GPA!D15)</f>
        <v>#REF!</v>
      </c>
      <c r="F15" s="67" t="e">
        <f>SUMIFS('Attendance status'!CC25:CC39,'Attendance status'!D36:D38,GPA!D15)</f>
        <v>#VALUE!</v>
      </c>
      <c r="G15" s="67">
        <f>MIN(Parameters!$B$1,SUMIFS('Reward &amp; penalty'!$F$3:$F$20,'Reward &amp; penalty'!$F$3:$F$20,"&gt;0",'Reward &amp; penalty'!$D$3:$D$20,D15, 'Reward &amp; penalty'!$F$3:$F$20,"&gt;0"))/Parameters!$B$1</f>
        <v>0</v>
      </c>
      <c r="H15" s="67">
        <f>MIN(Parameters!$B$1,SUMIFS('Reward &amp; penalty'!$G$3:$G$20,'Reward &amp; penalty'!$G$3:$G$20,"&gt;0",'Reward &amp; penalty'!$D$3:$D$20,D15, 'Reward &amp; penalty'!$G$3:$G$20,"&gt;0"))/Parameters!$B$1</f>
        <v>0</v>
      </c>
      <c r="I15" s="67" t="e">
        <f t="shared" si="5"/>
        <v>#REF!</v>
      </c>
      <c r="J15" s="166" t="e">
        <f t="shared" si="6"/>
        <v>#REF!</v>
      </c>
      <c r="K15" s="67" t="e">
        <f>SUMIFS('Topic Mark'!#REF!,'Topic Mark'!E18:E24,GPA!D15)</f>
        <v>#REF!</v>
      </c>
      <c r="L15" s="67" t="e">
        <f>SUMIFS('Attendance status'!CC25:CC39,'Attendance status'!D36:D38,GPA!D15)</f>
        <v>#VALUE!</v>
      </c>
      <c r="M15" s="67">
        <f>MIN(Parameters!$B$1,SUMIFS('Reward &amp; penalty'!$H$3:$H$20,'Reward &amp; penalty'!$H$3:$H$20,"&gt;0",'Reward &amp; penalty'!$D$3:$D$20,D15, 'Reward &amp; penalty'!$H$3:$H$20,"&gt;0"))/Parameters!$B$1</f>
        <v>0</v>
      </c>
      <c r="N15" s="67">
        <f xml:space="preserve"> MAX(Parameters!$B$1 * (-1),SUMIFS('Reward &amp; penalty'!$F:$F,'Reward &amp; penalty'!$F:$F,"&lt;0",'Reward &amp; penalty'!$A:$A,$A15,'Reward &amp; penalty'!$B:$B,$B15,'Reward &amp; penalty'!$G:$G,K$1))/Parameters!$B$1</f>
        <v>0</v>
      </c>
      <c r="O15" s="67" t="e">
        <f t="shared" si="7"/>
        <v>#REF!</v>
      </c>
      <c r="P15" s="68" t="e">
        <f t="shared" si="8"/>
        <v>#REF!</v>
      </c>
      <c r="Q15" s="67">
        <f>SUMIFS('Topic Mark'!M18:M24,'Topic Mark'!E18:E24,GPA!D15)</f>
        <v>0.8</v>
      </c>
      <c r="R15" s="67" t="e">
        <f>SUMIFS('Attendance status'!CC25:CC39,'Attendance status'!D36:D38,GPA!D15)</f>
        <v>#VALUE!</v>
      </c>
      <c r="S15" s="67">
        <f>MIN(Parameters!$B$1,SUMIFS('Reward &amp; penalty'!$I$3:$I$20,'Reward &amp; penalty'!$I$3:$I$20,"&gt;0",'Reward &amp; penalty'!$D$3:$D$20,D15, 'Reward &amp; penalty'!$I$3:$I$20,"&gt;0"))/Parameters!$B$1</f>
        <v>0</v>
      </c>
      <c r="T15" s="67">
        <f xml:space="preserve"> MAX(Parameters!$B$1*(-1),SUMIFS('Reward &amp; penalty'!$F:$F,'Reward &amp; penalty'!$F:$F,"&lt;0",'Reward &amp; penalty'!$A:$A,$A15,'Reward &amp; penalty'!$B:$B,$B15))/Parameters!$B$1</f>
        <v>0</v>
      </c>
      <c r="U15" s="67">
        <v>0.86765476190476198</v>
      </c>
      <c r="V15" s="166" t="s">
        <v>21</v>
      </c>
      <c r="W15" s="69"/>
      <c r="X15" s="69" t="s">
        <v>693</v>
      </c>
    </row>
    <row r="16" spans="1:24" ht="15">
      <c r="A16" s="201" t="s">
        <v>566</v>
      </c>
      <c r="B16" s="31"/>
      <c r="C16" s="183" t="s">
        <v>595</v>
      </c>
      <c r="D16" s="184" t="s">
        <v>596</v>
      </c>
      <c r="E16" s="67" t="e">
        <f>SUMIFS('Topic Mark'!#REF!,'Topic Mark'!E19:E25,GPA!D16)</f>
        <v>#REF!</v>
      </c>
      <c r="F16" s="67" t="e">
        <f>SUMIFS('Attendance status'!CC25:CC39,'Attendance status'!D36:D38,GPA!D16)</f>
        <v>#VALUE!</v>
      </c>
      <c r="G16" s="67">
        <f>MIN(Parameters!$B$1,SUMIFS('Reward &amp; penalty'!$F$3:$F$20,'Reward &amp; penalty'!$F$3:$F$20,"&gt;0",'Reward &amp; penalty'!$D$3:$D$20,D16, 'Reward &amp; penalty'!$F$3:$F$20,"&gt;0"))/Parameters!$B$1</f>
        <v>0</v>
      </c>
      <c r="H16" s="67">
        <f>MIN(Parameters!$B$1,SUMIFS('Reward &amp; penalty'!$G$3:$G$20,'Reward &amp; penalty'!$G$3:$G$20,"&gt;0",'Reward &amp; penalty'!$D$3:$D$20,D16, 'Reward &amp; penalty'!$G$3:$G$20,"&gt;0"))/Parameters!$B$1</f>
        <v>0</v>
      </c>
      <c r="I16" s="67" t="e">
        <f t="shared" si="5"/>
        <v>#REF!</v>
      </c>
      <c r="J16" s="166" t="e">
        <f t="shared" si="6"/>
        <v>#REF!</v>
      </c>
      <c r="K16" s="67" t="e">
        <f>SUMIFS('Topic Mark'!#REF!,'Topic Mark'!E19:E25,GPA!D16)</f>
        <v>#REF!</v>
      </c>
      <c r="L16" s="67" t="e">
        <f>SUMIFS('Attendance status'!CC25:CC39,'Attendance status'!D36:D38,GPA!D16)</f>
        <v>#VALUE!</v>
      </c>
      <c r="M16" s="67">
        <f>MIN(Parameters!$B$1,SUMIFS('Reward &amp; penalty'!$H$3:$H$20,'Reward &amp; penalty'!$H$3:$H$20,"&gt;0",'Reward &amp; penalty'!$D$3:$D$20,D16, 'Reward &amp; penalty'!$H$3:$H$20,"&gt;0"))/Parameters!$B$1</f>
        <v>0</v>
      </c>
      <c r="N16" s="67">
        <f xml:space="preserve"> MAX(Parameters!$B$1 * (-1),SUMIFS('Reward &amp; penalty'!$F:$F,'Reward &amp; penalty'!$F:$F,"&lt;0",'Reward &amp; penalty'!$A:$A,$A16,'Reward &amp; penalty'!$B:$B,$B16,'Reward &amp; penalty'!$G:$G,K$1))/Parameters!$B$1</f>
        <v>0</v>
      </c>
      <c r="O16" s="67" t="e">
        <f t="shared" si="7"/>
        <v>#REF!</v>
      </c>
      <c r="P16" s="68" t="e">
        <f t="shared" si="8"/>
        <v>#REF!</v>
      </c>
      <c r="Q16" s="67">
        <f>SUMIFS('Topic Mark'!M19:M25,'Topic Mark'!E19:E25,GPA!D16)</f>
        <v>0.95</v>
      </c>
      <c r="R16" s="67" t="e">
        <f>SUMIFS('Attendance status'!CC25:CC39,'Attendance status'!D36:D38,GPA!D16)</f>
        <v>#VALUE!</v>
      </c>
      <c r="S16" s="67">
        <f>MIN(Parameters!$B$1,SUMIFS('Reward &amp; penalty'!$I$3:$I$20,'Reward &amp; penalty'!$I$3:$I$20,"&gt;0",'Reward &amp; penalty'!$D$3:$D$20,D16, 'Reward &amp; penalty'!$I$3:$I$20,"&gt;0"))/Parameters!$B$1</f>
        <v>0</v>
      </c>
      <c r="T16" s="67">
        <f xml:space="preserve"> MAX(Parameters!$B$1*(-1),SUMIFS('Reward &amp; penalty'!$F:$F,'Reward &amp; penalty'!$F:$F,"&lt;0",'Reward &amp; penalty'!$A:$A,$A16,'Reward &amp; penalty'!$B:$B,$B16))/Parameters!$B$1</f>
        <v>0</v>
      </c>
      <c r="U16" s="67">
        <v>0.86257142857142899</v>
      </c>
      <c r="V16" s="166" t="s">
        <v>21</v>
      </c>
      <c r="W16" s="69"/>
      <c r="X16" s="69" t="s">
        <v>693</v>
      </c>
    </row>
    <row r="17" spans="1:24" ht="30">
      <c r="A17" s="201" t="s">
        <v>567</v>
      </c>
      <c r="B17" s="31"/>
      <c r="C17" s="183" t="s">
        <v>599</v>
      </c>
      <c r="D17" s="184" t="s">
        <v>600</v>
      </c>
      <c r="E17" s="67" t="e">
        <f>SUMIFS('Topic Mark'!#REF!,'Topic Mark'!E20:E26,GPA!D17)</f>
        <v>#REF!</v>
      </c>
      <c r="F17" s="67" t="e">
        <f>SUMIFS('Attendance status'!CC27:CC39,'Attendance status'!D37:D38,GPA!D17)</f>
        <v>#VALUE!</v>
      </c>
      <c r="G17" s="67">
        <f>MIN(Parameters!$B$1,SUMIFS('Reward &amp; penalty'!$F$3:$F$20,'Reward &amp; penalty'!$F$3:$F$20,"&gt;0",'Reward &amp; penalty'!$D$3:$D$20,D17, 'Reward &amp; penalty'!$F$3:$F$20,"&gt;0"))/Parameters!$B$1</f>
        <v>0</v>
      </c>
      <c r="H17" s="67">
        <f>MIN(Parameters!$B$1,SUMIFS('Reward &amp; penalty'!$G$3:$G$20,'Reward &amp; penalty'!$G$3:$G$20,"&gt;0",'Reward &amp; penalty'!$D$3:$D$20,D17, 'Reward &amp; penalty'!$G$3:$G$20,"&gt;0"))/Parameters!$B$1</f>
        <v>0</v>
      </c>
      <c r="I17" s="67" t="e">
        <f t="shared" si="5"/>
        <v>#REF!</v>
      </c>
      <c r="J17" s="166" t="e">
        <f t="shared" si="6"/>
        <v>#REF!</v>
      </c>
      <c r="K17" s="67" t="e">
        <f>SUMIFS('Topic Mark'!#REF!,'Topic Mark'!E20:E26,GPA!D17)</f>
        <v>#REF!</v>
      </c>
      <c r="L17" s="67" t="e">
        <f>SUMIFS('Attendance status'!CC27:CC39,'Attendance status'!D37:D38,GPA!D17)</f>
        <v>#VALUE!</v>
      </c>
      <c r="M17" s="67">
        <f>MIN(Parameters!$B$1,SUMIFS('Reward &amp; penalty'!$H$3:$H$20,'Reward &amp; penalty'!$H$3:$H$20,"&gt;0",'Reward &amp; penalty'!$D$3:$D$20,D17, 'Reward &amp; penalty'!$H$3:$H$20,"&gt;0"))/Parameters!$B$1</f>
        <v>0</v>
      </c>
      <c r="N17" s="67">
        <f xml:space="preserve"> MAX(Parameters!$B$1 * (-1),SUMIFS('Reward &amp; penalty'!$F:$F,'Reward &amp; penalty'!$F:$F,"&lt;0",'Reward &amp; penalty'!$A:$A,$A17,'Reward &amp; penalty'!$B:$B,$B17,'Reward &amp; penalty'!$G:$G,K$1))/Parameters!$B$1</f>
        <v>0</v>
      </c>
      <c r="O17" s="67" t="e">
        <f t="shared" si="7"/>
        <v>#REF!</v>
      </c>
      <c r="P17" s="68" t="e">
        <f t="shared" si="8"/>
        <v>#REF!</v>
      </c>
      <c r="Q17" s="67">
        <f>SUMIFS('Topic Mark'!M20:M26,'Topic Mark'!E20:E26,GPA!D17)</f>
        <v>0.85</v>
      </c>
      <c r="R17" s="67" t="e">
        <f>SUMIFS('Attendance status'!CC27:CC39,'Attendance status'!D37:D38,GPA!D17)</f>
        <v>#VALUE!</v>
      </c>
      <c r="S17" s="67">
        <f>MIN(Parameters!$B$1,SUMIFS('Reward &amp; penalty'!$I$3:$I$20,'Reward &amp; penalty'!$I$3:$I$20,"&gt;0",'Reward &amp; penalty'!$D$3:$D$20,D17, 'Reward &amp; penalty'!$I$3:$I$20,"&gt;0"))/Parameters!$B$1</f>
        <v>0</v>
      </c>
      <c r="T17" s="67">
        <f xml:space="preserve"> MAX(Parameters!$B$1*(-1),SUMIFS('Reward &amp; penalty'!$F:$F,'Reward &amp; penalty'!$F:$F,"&lt;0",'Reward &amp; penalty'!$A:$A,$A17,'Reward &amp; penalty'!$B:$B,$B17))/Parameters!$B$1</f>
        <v>0</v>
      </c>
      <c r="U17" s="67">
        <v>0.85748809523809499</v>
      </c>
      <c r="V17" s="166" t="s">
        <v>20</v>
      </c>
      <c r="W17" s="69"/>
      <c r="X17" s="69" t="s">
        <v>693</v>
      </c>
    </row>
    <row r="18" spans="1:24" ht="15">
      <c r="A18" s="201" t="s">
        <v>568</v>
      </c>
      <c r="B18" s="31"/>
      <c r="C18" s="183" t="s">
        <v>601</v>
      </c>
      <c r="D18" s="184" t="s">
        <v>602</v>
      </c>
      <c r="E18" s="67" t="e">
        <f>SUMIFS('Topic Mark'!#REF!,'Topic Mark'!E21:E27,GPA!D18)</f>
        <v>#REF!</v>
      </c>
      <c r="F18" s="67" t="e">
        <f>SUMIFS('Attendance status'!#REF!,'Attendance status'!D38:D38,GPA!D18)</f>
        <v>#REF!</v>
      </c>
      <c r="G18" s="67">
        <f>MIN(Parameters!$B$1,SUMIFS('Reward &amp; penalty'!$F$3:$F$20,'Reward &amp; penalty'!$F$3:$F$20,"&gt;0",'Reward &amp; penalty'!$D$3:$D$20,D18, 'Reward &amp; penalty'!$F$3:$F$20,"&gt;0"))/Parameters!$B$1</f>
        <v>0</v>
      </c>
      <c r="H18" s="67">
        <f>MIN(Parameters!$B$1,SUMIFS('Reward &amp; penalty'!$G$3:$G$20,'Reward &amp; penalty'!$G$3:$G$20,"&gt;0",'Reward &amp; penalty'!$D$3:$D$20,D18, 'Reward &amp; penalty'!$G$3:$G$20,"&gt;0"))/Parameters!$B$1</f>
        <v>0</v>
      </c>
      <c r="I18" s="67" t="e">
        <f t="shared" si="5"/>
        <v>#REF!</v>
      </c>
      <c r="J18" s="166" t="e">
        <f t="shared" si="6"/>
        <v>#REF!</v>
      </c>
      <c r="K18" s="67" t="e">
        <f>SUMIFS('Topic Mark'!#REF!,'Topic Mark'!E21:E27,GPA!D18)</f>
        <v>#REF!</v>
      </c>
      <c r="L18" s="67" t="e">
        <f>SUMIFS('Attendance status'!#REF!,'Attendance status'!D38:D38,GPA!D18)</f>
        <v>#REF!</v>
      </c>
      <c r="M18" s="67">
        <f>MIN(Parameters!$B$1,SUMIFS('Reward &amp; penalty'!$H$3:$H$20,'Reward &amp; penalty'!$H$3:$H$20,"&gt;0",'Reward &amp; penalty'!$D$3:$D$20,D18, 'Reward &amp; penalty'!$H$3:$H$20,"&gt;0"))/Parameters!$B$1</f>
        <v>0</v>
      </c>
      <c r="N18" s="67">
        <f xml:space="preserve"> MAX(Parameters!$B$1 * (-1),SUMIFS('Reward &amp; penalty'!$F:$F,'Reward &amp; penalty'!$F:$F,"&lt;0",'Reward &amp; penalty'!$A:$A,$A18,'Reward &amp; penalty'!$B:$B,$B18,'Reward &amp; penalty'!$G:$G,K$1))/Parameters!$B$1</f>
        <v>0</v>
      </c>
      <c r="O18" s="67" t="e">
        <f t="shared" si="7"/>
        <v>#REF!</v>
      </c>
      <c r="P18" s="68" t="e">
        <f t="shared" si="8"/>
        <v>#REF!</v>
      </c>
      <c r="Q18" s="67">
        <f>SUMIFS('Topic Mark'!M21:M27,'Topic Mark'!E21:E27,GPA!D18)</f>
        <v>1.1166666666666667</v>
      </c>
      <c r="R18" s="67" t="e">
        <f>SUMIFS('Attendance status'!#REF!,'Attendance status'!D38:D38,GPA!D18)</f>
        <v>#REF!</v>
      </c>
      <c r="S18" s="67">
        <f>MIN(Parameters!$B$1,SUMIFS('Reward &amp; penalty'!$I$3:$I$20,'Reward &amp; penalty'!$I$3:$I$20,"&gt;0",'Reward &amp; penalty'!$D$3:$D$20,D18, 'Reward &amp; penalty'!$I$3:$I$20,"&gt;0"))/Parameters!$B$1</f>
        <v>0</v>
      </c>
      <c r="T18" s="67">
        <f xml:space="preserve"> MAX(Parameters!$B$1*(-1),SUMIFS('Reward &amp; penalty'!$F:$F,'Reward &amp; penalty'!$F:$F,"&lt;0",'Reward &amp; penalty'!$A:$A,$A18,'Reward &amp; penalty'!$B:$B,$B18))/Parameters!$B$1</f>
        <v>0</v>
      </c>
      <c r="U18" s="67">
        <v>0.852404761904762</v>
      </c>
      <c r="V18" s="166" t="s">
        <v>21</v>
      </c>
      <c r="W18" s="69"/>
      <c r="X18" s="69" t="s">
        <v>693</v>
      </c>
    </row>
    <row r="19" spans="1:24" ht="30">
      <c r="A19" s="201" t="s">
        <v>569</v>
      </c>
      <c r="B19" s="31"/>
      <c r="C19" s="183" t="s">
        <v>603</v>
      </c>
      <c r="D19" s="184" t="s">
        <v>604</v>
      </c>
      <c r="E19" s="67" t="e">
        <f>SUMIFS('Topic Mark'!#REF!,'Topic Mark'!E22:E28,GPA!D19)</f>
        <v>#REF!</v>
      </c>
      <c r="F19" s="67" t="e">
        <f>SUMIFS('Attendance status'!#REF!,'Attendance status'!#REF!,GPA!D19)</f>
        <v>#REF!</v>
      </c>
      <c r="G19" s="67">
        <f>MIN(Parameters!$B$1,SUMIFS('Reward &amp; penalty'!$F$3:$F$20,'Reward &amp; penalty'!$F$3:$F$20,"&gt;0",'Reward &amp; penalty'!$D$3:$D$20,D19, 'Reward &amp; penalty'!$F$3:$F$20,"&gt;0"))/Parameters!$B$1</f>
        <v>0</v>
      </c>
      <c r="H19" s="67">
        <f>MIN(Parameters!$B$1,SUMIFS('Reward &amp; penalty'!$G$3:$G$20,'Reward &amp; penalty'!$G$3:$G$20,"&gt;0",'Reward &amp; penalty'!$D$3:$D$20,D19, 'Reward &amp; penalty'!$G$3:$G$20,"&gt;0"))/Parameters!$B$1</f>
        <v>0</v>
      </c>
      <c r="I19" s="67" t="e">
        <f t="shared" si="5"/>
        <v>#REF!</v>
      </c>
      <c r="J19" s="166" t="e">
        <f t="shared" si="6"/>
        <v>#REF!</v>
      </c>
      <c r="K19" s="67" t="e">
        <f>SUMIFS('Topic Mark'!#REF!,'Topic Mark'!E22:E28,GPA!D19)</f>
        <v>#REF!</v>
      </c>
      <c r="L19" s="67" t="e">
        <f>SUMIFS('Attendance status'!#REF!,'Attendance status'!#REF!,GPA!D19)</f>
        <v>#REF!</v>
      </c>
      <c r="M19" s="67">
        <f>MIN(Parameters!$B$1,SUMIFS('Reward &amp; penalty'!$H$3:$H$20,'Reward &amp; penalty'!$H$3:$H$20,"&gt;0",'Reward &amp; penalty'!$D$3:$D$20,D19, 'Reward &amp; penalty'!$H$3:$H$20,"&gt;0"))/Parameters!$B$1</f>
        <v>0</v>
      </c>
      <c r="N19" s="67">
        <f xml:space="preserve"> MAX(Parameters!$B$1 * (-1),SUMIFS('Reward &amp; penalty'!$F:$F,'Reward &amp; penalty'!$F:$F,"&lt;0",'Reward &amp; penalty'!$A:$A,$A19,'Reward &amp; penalty'!$B:$B,$B19,'Reward &amp; penalty'!$G:$G,K$1))/Parameters!$B$1</f>
        <v>0</v>
      </c>
      <c r="O19" s="67" t="e">
        <f t="shared" si="7"/>
        <v>#REF!</v>
      </c>
      <c r="P19" s="68" t="e">
        <f t="shared" si="8"/>
        <v>#REF!</v>
      </c>
      <c r="Q19" s="67">
        <f>SUMIFS('Topic Mark'!M22:M28,'Topic Mark'!E22:E28,GPA!D19)</f>
        <v>0.95</v>
      </c>
      <c r="R19" s="67" t="e">
        <f>SUMIFS('Attendance status'!#REF!,'Attendance status'!#REF!,GPA!D19)</f>
        <v>#REF!</v>
      </c>
      <c r="S19" s="67">
        <f>MIN(Parameters!$B$1,SUMIFS('Reward &amp; penalty'!$I$3:$I$20,'Reward &amp; penalty'!$I$3:$I$20,"&gt;0",'Reward &amp; penalty'!$D$3:$D$20,D19, 'Reward &amp; penalty'!$I$3:$I$20,"&gt;0"))/Parameters!$B$1</f>
        <v>0</v>
      </c>
      <c r="T19" s="67">
        <f xml:space="preserve"> MAX(Parameters!$B$1*(-1),SUMIFS('Reward &amp; penalty'!$F:$F,'Reward &amp; penalty'!$F:$F,"&lt;0",'Reward &amp; penalty'!$A:$A,$A19,'Reward &amp; penalty'!$B:$B,$B19))/Parameters!$B$1</f>
        <v>0</v>
      </c>
      <c r="U19" s="67">
        <v>0.847321428571429</v>
      </c>
      <c r="V19" s="166" t="s">
        <v>20</v>
      </c>
      <c r="W19" s="69"/>
      <c r="X19" s="69" t="s">
        <v>693</v>
      </c>
    </row>
    <row r="20" spans="1:24" ht="15">
      <c r="A20" s="201" t="s">
        <v>570</v>
      </c>
      <c r="B20" s="31"/>
      <c r="C20" s="183" t="s">
        <v>605</v>
      </c>
      <c r="D20" s="184" t="s">
        <v>606</v>
      </c>
      <c r="E20" s="67" t="e">
        <f>SUMIFS('Topic Mark'!#REF!,'Topic Mark'!E23:E29,GPA!D20)</f>
        <v>#REF!</v>
      </c>
      <c r="F20" s="67" t="e">
        <f>SUMIFS('Attendance status'!#REF!,'Attendance status'!#REF!,GPA!D20)</f>
        <v>#REF!</v>
      </c>
      <c r="G20" s="67">
        <f>MIN(Parameters!$B$1,SUMIFS('Reward &amp; penalty'!$F$3:$F$20,'Reward &amp; penalty'!$F$3:$F$20,"&gt;0",'Reward &amp; penalty'!$D$3:$D$20,D20, 'Reward &amp; penalty'!$F$3:$F$20,"&gt;0"))/Parameters!$B$1</f>
        <v>0</v>
      </c>
      <c r="H20" s="67">
        <f>MIN(Parameters!$B$1,SUMIFS('Reward &amp; penalty'!$G$3:$G$20,'Reward &amp; penalty'!$G$3:$G$20,"&gt;0",'Reward &amp; penalty'!$D$3:$D$20,D20, 'Reward &amp; penalty'!$G$3:$G$20,"&gt;0"))/Parameters!$B$1</f>
        <v>0</v>
      </c>
      <c r="I20" s="67" t="e">
        <f t="shared" si="5"/>
        <v>#REF!</v>
      </c>
      <c r="J20" s="166" t="e">
        <f t="shared" si="6"/>
        <v>#REF!</v>
      </c>
      <c r="K20" s="67" t="e">
        <f>SUMIFS('Topic Mark'!#REF!,'Topic Mark'!E23:E29,GPA!D20)</f>
        <v>#REF!</v>
      </c>
      <c r="L20" s="67" t="e">
        <f>SUMIFS('Attendance status'!#REF!,'Attendance status'!#REF!,GPA!D20)</f>
        <v>#REF!</v>
      </c>
      <c r="M20" s="67">
        <f>MIN(Parameters!$B$1,SUMIFS('Reward &amp; penalty'!$H$3:$H$20,'Reward &amp; penalty'!$H$3:$H$20,"&gt;0",'Reward &amp; penalty'!$D$3:$D$20,D20, 'Reward &amp; penalty'!$H$3:$H$20,"&gt;0"))/Parameters!$B$1</f>
        <v>0</v>
      </c>
      <c r="N20" s="67">
        <f xml:space="preserve"> MAX(Parameters!$B$1 * (-1),SUMIFS('Reward &amp; penalty'!$F:$F,'Reward &amp; penalty'!$F:$F,"&lt;0",'Reward &amp; penalty'!$A:$A,$A20,'Reward &amp; penalty'!$B:$B,$B20,'Reward &amp; penalty'!$G:$G,K$1))/Parameters!$B$1</f>
        <v>0</v>
      </c>
      <c r="O20" s="67" t="e">
        <f t="shared" si="7"/>
        <v>#REF!</v>
      </c>
      <c r="P20" s="68" t="e">
        <f t="shared" si="8"/>
        <v>#REF!</v>
      </c>
      <c r="Q20" s="67">
        <f>SUMIFS('Topic Mark'!M23:M29,'Topic Mark'!E23:E29,GPA!D20)</f>
        <v>0.8</v>
      </c>
      <c r="R20" s="67" t="e">
        <f>SUMIFS('Attendance status'!#REF!,'Attendance status'!#REF!,GPA!D20)</f>
        <v>#REF!</v>
      </c>
      <c r="S20" s="67">
        <f>MIN(Parameters!$B$1,SUMIFS('Reward &amp; penalty'!$I$3:$I$20,'Reward &amp; penalty'!$I$3:$I$20,"&gt;0",'Reward &amp; penalty'!$D$3:$D$20,D20, 'Reward &amp; penalty'!$I$3:$I$20,"&gt;0"))/Parameters!$B$1</f>
        <v>0</v>
      </c>
      <c r="T20" s="67">
        <f xml:space="preserve"> MAX(Parameters!$B$1*(-1),SUMIFS('Reward &amp; penalty'!$F:$F,'Reward &amp; penalty'!$F:$F,"&lt;0",'Reward &amp; penalty'!$A:$A,$A20,'Reward &amp; penalty'!$B:$B,$B20))/Parameters!$B$1</f>
        <v>0</v>
      </c>
      <c r="U20" s="67">
        <v>0.84223809523809501</v>
      </c>
      <c r="V20" s="166" t="s">
        <v>21</v>
      </c>
      <c r="W20" s="69"/>
      <c r="X20" s="69" t="s">
        <v>693</v>
      </c>
    </row>
    <row r="21" spans="1:24" ht="15">
      <c r="A21" s="201" t="s">
        <v>571</v>
      </c>
      <c r="B21" s="31"/>
      <c r="C21" s="183" t="s">
        <v>607</v>
      </c>
      <c r="D21" s="184" t="s">
        <v>608</v>
      </c>
      <c r="E21" s="67" t="e">
        <f>SUMIFS('Topic Mark'!#REF!,'Topic Mark'!E24:E30,GPA!D21)</f>
        <v>#REF!</v>
      </c>
      <c r="F21" s="67" t="e">
        <f>SUMIFS('Attendance status'!#REF!,'Attendance status'!#REF!,GPA!D21)</f>
        <v>#REF!</v>
      </c>
      <c r="G21" s="67">
        <f>MIN(Parameters!$B$1,SUMIFS('Reward &amp; penalty'!$F$3:$F$20,'Reward &amp; penalty'!$F$3:$F$20,"&gt;0",'Reward &amp; penalty'!$D$3:$D$20,D21, 'Reward &amp; penalty'!$F$3:$F$20,"&gt;0"))/Parameters!$B$1</f>
        <v>0</v>
      </c>
      <c r="H21" s="67">
        <f>MIN(Parameters!$B$1,SUMIFS('Reward &amp; penalty'!$G$3:$G$20,'Reward &amp; penalty'!$G$3:$G$20,"&gt;0",'Reward &amp; penalty'!$D$3:$D$20,D21, 'Reward &amp; penalty'!$G$3:$G$20,"&gt;0"))/Parameters!$B$1</f>
        <v>0</v>
      </c>
      <c r="I21" s="67" t="e">
        <f t="shared" si="5"/>
        <v>#REF!</v>
      </c>
      <c r="J21" s="166" t="e">
        <f t="shared" si="6"/>
        <v>#REF!</v>
      </c>
      <c r="K21" s="67" t="e">
        <f>SUMIFS('Topic Mark'!#REF!,'Topic Mark'!E24:E30,GPA!D21)</f>
        <v>#REF!</v>
      </c>
      <c r="L21" s="67" t="e">
        <f>SUMIFS('Attendance status'!#REF!,'Attendance status'!#REF!,GPA!D21)</f>
        <v>#REF!</v>
      </c>
      <c r="M21" s="67">
        <f>MIN(Parameters!$B$1,SUMIFS('Reward &amp; penalty'!$H$3:$H$20,'Reward &amp; penalty'!$H$3:$H$20,"&gt;0",'Reward &amp; penalty'!$D$3:$D$20,D21, 'Reward &amp; penalty'!$H$3:$H$20,"&gt;0"))/Parameters!$B$1</f>
        <v>0</v>
      </c>
      <c r="N21" s="67">
        <f xml:space="preserve"> MAX(Parameters!$B$1 * (-1),SUMIFS('Reward &amp; penalty'!$F:$F,'Reward &amp; penalty'!$F:$F,"&lt;0",'Reward &amp; penalty'!$A:$A,$A21,'Reward &amp; penalty'!$B:$B,$B21,'Reward &amp; penalty'!$G:$G,K$1))/Parameters!$B$1</f>
        <v>0</v>
      </c>
      <c r="O21" s="67" t="e">
        <f t="shared" si="7"/>
        <v>#REF!</v>
      </c>
      <c r="P21" s="68" t="e">
        <f t="shared" si="8"/>
        <v>#REF!</v>
      </c>
      <c r="Q21" s="67">
        <f>SUMIFS('Topic Mark'!M24:M30,'Topic Mark'!E24:E30,GPA!D21)</f>
        <v>0.8</v>
      </c>
      <c r="R21" s="67" t="e">
        <f>SUMIFS('Attendance status'!#REF!,'Attendance status'!#REF!,GPA!D21)</f>
        <v>#REF!</v>
      </c>
      <c r="S21" s="67">
        <f>MIN(Parameters!$B$1,SUMIFS('Reward &amp; penalty'!$I$3:$I$20,'Reward &amp; penalty'!$I$3:$I$20,"&gt;0",'Reward &amp; penalty'!$D$3:$D$20,D21, 'Reward &amp; penalty'!$I$3:$I$20,"&gt;0"))/Parameters!$B$1</f>
        <v>0</v>
      </c>
      <c r="T21" s="67">
        <f xml:space="preserve"> MAX(Parameters!$B$1*(-1),SUMIFS('Reward &amp; penalty'!$F:$F,'Reward &amp; penalty'!$F:$F,"&lt;0",'Reward &amp; penalty'!$A:$A,$A21,'Reward &amp; penalty'!$B:$B,$B21))/Parameters!$B$1</f>
        <v>0</v>
      </c>
      <c r="U21" s="67">
        <v>0.83715476190476201</v>
      </c>
      <c r="V21" s="166" t="s">
        <v>21</v>
      </c>
      <c r="W21" s="69"/>
      <c r="X21" s="69" t="s">
        <v>693</v>
      </c>
    </row>
    <row r="22" spans="1:24" ht="15">
      <c r="A22" s="229" t="s">
        <v>572</v>
      </c>
      <c r="B22" s="31"/>
      <c r="C22" s="187" t="s">
        <v>609</v>
      </c>
      <c r="D22" s="188" t="s">
        <v>610</v>
      </c>
      <c r="E22" s="67" t="e">
        <f>SUMIFS('Topic Mark'!#REF!,'Topic Mark'!E25:E31,GPA!D22)</f>
        <v>#REF!</v>
      </c>
      <c r="F22" s="67" t="e">
        <f>SUMIFS('Attendance status'!#REF!,'Attendance status'!#REF!,GPA!D22)</f>
        <v>#REF!</v>
      </c>
      <c r="G22" s="67">
        <f>MIN(Parameters!$B$1,SUMIFS('Reward &amp; penalty'!$F$3:$F$20,'Reward &amp; penalty'!$F$3:$F$20,"&gt;0",'Reward &amp; penalty'!$D$3:$D$20,D22, 'Reward &amp; penalty'!$F$3:$F$20,"&gt;0"))/Parameters!$B$1</f>
        <v>0</v>
      </c>
      <c r="H22" s="67">
        <f>MIN(Parameters!$B$1,SUMIFS('Reward &amp; penalty'!$G$3:$G$20,'Reward &amp; penalty'!$G$3:$G$20,"&gt;0",'Reward &amp; penalty'!$D$3:$D$20,D22, 'Reward &amp; penalty'!$G$3:$G$20,"&gt;0"))/Parameters!$B$1</f>
        <v>0</v>
      </c>
      <c r="I22" s="67" t="e">
        <f t="shared" si="5"/>
        <v>#REF!</v>
      </c>
      <c r="J22" s="166" t="e">
        <f t="shared" si="6"/>
        <v>#REF!</v>
      </c>
      <c r="K22" s="67" t="e">
        <f>SUMIFS('Topic Mark'!#REF!,'Topic Mark'!E25:E31,GPA!D22)</f>
        <v>#REF!</v>
      </c>
      <c r="L22" s="67" t="e">
        <f>SUMIFS('Attendance status'!#REF!,'Attendance status'!#REF!,GPA!D22)</f>
        <v>#REF!</v>
      </c>
      <c r="M22" s="67">
        <f>MIN(Parameters!$B$1,SUMIFS('Reward &amp; penalty'!$H$3:$H$20,'Reward &amp; penalty'!$H$3:$H$20,"&gt;0",'Reward &amp; penalty'!$D$3:$D$20,D22, 'Reward &amp; penalty'!$H$3:$H$20,"&gt;0"))/Parameters!$B$1</f>
        <v>0</v>
      </c>
      <c r="N22" s="67">
        <f xml:space="preserve"> MAX(Parameters!$B$1 * (-1),SUMIFS('Reward &amp; penalty'!$F:$F,'Reward &amp; penalty'!$F:$F,"&lt;0",'Reward &amp; penalty'!$A:$A,$A22,'Reward &amp; penalty'!$B:$B,$B22,'Reward &amp; penalty'!$G:$G,K$1))/Parameters!$B$1</f>
        <v>0</v>
      </c>
      <c r="O22" s="67" t="e">
        <f t="shared" si="7"/>
        <v>#REF!</v>
      </c>
      <c r="P22" s="68" t="e">
        <f t="shared" si="8"/>
        <v>#REF!</v>
      </c>
      <c r="Q22" s="67">
        <f>SUMIFS('Topic Mark'!M25:M31,'Topic Mark'!E25:E31,GPA!D22)</f>
        <v>0.95</v>
      </c>
      <c r="R22" s="67" t="e">
        <f>SUMIFS('Attendance status'!#REF!,'Attendance status'!#REF!,GPA!D22)</f>
        <v>#REF!</v>
      </c>
      <c r="S22" s="67">
        <f>MIN(Parameters!$B$1,SUMIFS('Reward &amp; penalty'!$I$3:$I$20,'Reward &amp; penalty'!$I$3:$I$20,"&gt;0",'Reward &amp; penalty'!$D$3:$D$20,D22, 'Reward &amp; penalty'!$I$3:$I$20,"&gt;0"))/Parameters!$B$1</f>
        <v>0</v>
      </c>
      <c r="T22" s="67">
        <f xml:space="preserve"> MAX(Parameters!$B$1*(-1),SUMIFS('Reward &amp; penalty'!$F:$F,'Reward &amp; penalty'!$F:$F,"&lt;0",'Reward &amp; penalty'!$A:$A,$A22,'Reward &amp; penalty'!$B:$B,$B22))/Parameters!$B$1</f>
        <v>0</v>
      </c>
      <c r="U22" s="67">
        <v>0.83207142857142902</v>
      </c>
      <c r="V22" s="166" t="s">
        <v>21</v>
      </c>
      <c r="W22" s="69"/>
      <c r="X22" s="69" t="s">
        <v>693</v>
      </c>
    </row>
  </sheetData>
  <conditionalFormatting sqref="A4:B4 B5">
    <cfRule type="duplicateValues" dxfId="49" priority="9"/>
  </conditionalFormatting>
  <conditionalFormatting sqref="A4:B4 B5">
    <cfRule type="duplicateValues" dxfId="48" priority="7"/>
    <cfRule type="duplicateValues" dxfId="47" priority="8"/>
  </conditionalFormatting>
  <conditionalFormatting sqref="B5">
    <cfRule type="duplicateValues" dxfId="46" priority="6"/>
  </conditionalFormatting>
  <conditionalFormatting sqref="B5">
    <cfRule type="duplicateValues" dxfId="45" priority="4"/>
    <cfRule type="duplicateValues" dxfId="44" priority="5"/>
  </conditionalFormatting>
  <conditionalFormatting sqref="C4:D4">
    <cfRule type="duplicateValues" dxfId="43" priority="3"/>
  </conditionalFormatting>
  <conditionalFormatting sqref="C4:D4">
    <cfRule type="duplicateValues" dxfId="42" priority="1"/>
    <cfRule type="duplicateValues" dxfId="41" priority="2"/>
  </conditionalFormatting>
  <conditionalFormatting sqref="B6:B22">
    <cfRule type="duplicateValues" dxfId="40" priority="16"/>
  </conditionalFormatting>
  <conditionalFormatting sqref="B6:B22">
    <cfRule type="duplicateValues" dxfId="39" priority="17"/>
    <cfRule type="duplicateValues" dxfId="38" priority="18"/>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U25"/>
  <sheetViews>
    <sheetView view="pageBreakPreview" zoomScaleSheetLayoutView="100" workbookViewId="0">
      <pane xSplit="4" ySplit="2" topLeftCell="I3" activePane="bottomRight" state="frozen"/>
      <selection pane="topRight" activeCell="E1" sqref="E1"/>
      <selection pane="bottomLeft" activeCell="A3" sqref="A3"/>
      <selection pane="bottomRight" activeCell="R4" sqref="R4:R10"/>
    </sheetView>
  </sheetViews>
  <sheetFormatPr defaultColWidth="9.140625" defaultRowHeight="12.75"/>
  <cols>
    <col min="1" max="1" width="10.140625" style="25" bestFit="1" customWidth="1"/>
    <col min="2" max="2" width="12.85546875" style="25" customWidth="1"/>
    <col min="3" max="3" width="9.140625" style="25"/>
    <col min="4" max="4" width="19.28515625" style="25" bestFit="1" customWidth="1"/>
    <col min="5" max="9" width="16.85546875" style="25" customWidth="1"/>
    <col min="10" max="10" width="10.5703125" style="25" customWidth="1"/>
    <col min="11" max="13" width="9.140625" style="25"/>
    <col min="14" max="14" width="11.28515625" style="25" customWidth="1"/>
    <col min="15" max="15" width="11.42578125" style="25" customWidth="1"/>
    <col min="16" max="16" width="10.85546875" style="25" customWidth="1"/>
    <col min="17" max="18" width="10.5703125" style="25" customWidth="1"/>
    <col min="19" max="19" width="24.5703125" style="25" customWidth="1"/>
    <col min="20" max="16384" width="9.140625" style="25"/>
  </cols>
  <sheetData>
    <row r="1" spans="1:19" ht="45" customHeight="1">
      <c r="A1" s="19"/>
      <c r="B1" s="20"/>
      <c r="C1" s="20"/>
      <c r="D1" s="20"/>
      <c r="E1" s="20"/>
      <c r="F1" s="20"/>
      <c r="G1" s="28"/>
      <c r="H1" s="28"/>
      <c r="I1" s="30"/>
      <c r="J1" s="16" t="s">
        <v>26</v>
      </c>
      <c r="K1" s="17"/>
      <c r="L1" s="17"/>
      <c r="M1" s="17"/>
      <c r="N1" s="18"/>
      <c r="O1" s="16" t="s">
        <v>32</v>
      </c>
      <c r="P1" s="17"/>
      <c r="Q1" s="17"/>
      <c r="R1" s="17"/>
      <c r="S1" s="18"/>
    </row>
    <row r="2" spans="1:19" ht="38.25">
      <c r="A2" s="54" t="s">
        <v>0</v>
      </c>
      <c r="B2" s="54" t="s">
        <v>1</v>
      </c>
      <c r="C2" s="54" t="s">
        <v>2</v>
      </c>
      <c r="D2" s="54" t="s">
        <v>3</v>
      </c>
      <c r="E2" s="49" t="s">
        <v>13</v>
      </c>
      <c r="F2" s="49" t="s">
        <v>72</v>
      </c>
      <c r="G2" s="40" t="s">
        <v>73</v>
      </c>
      <c r="H2" s="40" t="s">
        <v>14</v>
      </c>
      <c r="I2" s="40" t="s">
        <v>15</v>
      </c>
      <c r="J2" s="22" t="s">
        <v>27</v>
      </c>
      <c r="K2" s="22" t="s">
        <v>28</v>
      </c>
      <c r="L2" s="22" t="s">
        <v>29</v>
      </c>
      <c r="M2" s="22" t="s">
        <v>30</v>
      </c>
      <c r="N2" s="22" t="s">
        <v>31</v>
      </c>
      <c r="O2" s="22" t="s">
        <v>33</v>
      </c>
      <c r="P2" s="22" t="s">
        <v>34</v>
      </c>
      <c r="Q2" s="22" t="s">
        <v>77</v>
      </c>
      <c r="R2" s="22" t="s">
        <v>78</v>
      </c>
      <c r="S2" s="22" t="s">
        <v>35</v>
      </c>
    </row>
    <row r="3" spans="1:19" s="149" customFormat="1" ht="15">
      <c r="A3" s="141"/>
      <c r="B3" s="141"/>
      <c r="C3" s="130" t="s">
        <v>525</v>
      </c>
      <c r="D3" s="131" t="s">
        <v>517</v>
      </c>
      <c r="E3" s="150"/>
      <c r="F3" s="150"/>
      <c r="G3" s="150"/>
      <c r="H3" s="150"/>
      <c r="I3" s="150"/>
      <c r="J3" s="151"/>
      <c r="K3" s="152"/>
      <c r="L3" s="152"/>
      <c r="M3" s="151"/>
      <c r="N3" s="139"/>
      <c r="O3" s="147"/>
      <c r="P3" s="148"/>
      <c r="Q3" s="146"/>
      <c r="R3" s="146"/>
      <c r="S3" s="126">
        <v>5500000</v>
      </c>
    </row>
    <row r="4" spans="1:19" ht="15">
      <c r="A4" s="163" t="s">
        <v>544</v>
      </c>
      <c r="B4" s="55"/>
      <c r="C4" s="125" t="s">
        <v>526</v>
      </c>
      <c r="D4" s="124" t="s">
        <v>518</v>
      </c>
      <c r="E4" s="31"/>
      <c r="F4" s="31"/>
      <c r="G4" s="31"/>
      <c r="H4" s="31"/>
      <c r="I4" s="31"/>
      <c r="J4" s="101"/>
      <c r="K4" s="102"/>
      <c r="L4" s="102"/>
      <c r="M4" s="101"/>
      <c r="N4" s="33"/>
      <c r="O4" s="178">
        <v>30000000</v>
      </c>
      <c r="P4" s="33">
        <v>8</v>
      </c>
      <c r="Q4" s="179">
        <v>42736</v>
      </c>
      <c r="R4" s="101">
        <v>42979</v>
      </c>
      <c r="S4" s="126">
        <v>5500000</v>
      </c>
    </row>
    <row r="5" spans="1:19" ht="15">
      <c r="A5" s="163" t="s">
        <v>543</v>
      </c>
      <c r="B5" s="31"/>
      <c r="C5" s="125" t="s">
        <v>527</v>
      </c>
      <c r="D5" s="124" t="s">
        <v>519</v>
      </c>
      <c r="E5" s="31"/>
      <c r="F5" s="31"/>
      <c r="G5" s="31"/>
      <c r="H5" s="31"/>
      <c r="I5" s="31"/>
      <c r="J5" s="101"/>
      <c r="K5" s="102"/>
      <c r="L5" s="102"/>
      <c r="M5" s="101"/>
      <c r="N5" s="33"/>
      <c r="O5" s="178">
        <v>30000000</v>
      </c>
      <c r="P5" s="33">
        <v>8</v>
      </c>
      <c r="Q5" s="179">
        <v>42736</v>
      </c>
      <c r="R5" s="101">
        <v>42979</v>
      </c>
      <c r="S5" s="126">
        <v>6000000</v>
      </c>
    </row>
    <row r="6" spans="1:19" ht="15">
      <c r="A6" s="163" t="s">
        <v>542</v>
      </c>
      <c r="B6" s="31"/>
      <c r="C6" s="125" t="s">
        <v>528</v>
      </c>
      <c r="D6" s="124" t="s">
        <v>520</v>
      </c>
      <c r="E6" s="31"/>
      <c r="F6" s="31"/>
      <c r="G6" s="31"/>
      <c r="H6" s="31"/>
      <c r="I6" s="31"/>
      <c r="J6" s="101"/>
      <c r="K6" s="102"/>
      <c r="L6" s="102"/>
      <c r="M6" s="101"/>
      <c r="N6" s="33"/>
      <c r="O6" s="178">
        <v>30000000</v>
      </c>
      <c r="P6" s="33">
        <v>8</v>
      </c>
      <c r="Q6" s="179">
        <v>42736</v>
      </c>
      <c r="R6" s="101">
        <v>42979</v>
      </c>
      <c r="S6" s="126">
        <v>6000000</v>
      </c>
    </row>
    <row r="7" spans="1:19" ht="15">
      <c r="A7" s="163" t="s">
        <v>541</v>
      </c>
      <c r="B7" s="31"/>
      <c r="C7" s="125" t="s">
        <v>529</v>
      </c>
      <c r="D7" s="124" t="s">
        <v>521</v>
      </c>
      <c r="E7" s="31"/>
      <c r="F7" s="31"/>
      <c r="G7" s="31"/>
      <c r="H7" s="31"/>
      <c r="I7" s="31"/>
      <c r="J7" s="101"/>
      <c r="K7" s="102"/>
      <c r="L7" s="102"/>
      <c r="M7" s="101"/>
      <c r="N7" s="33"/>
      <c r="O7" s="178">
        <v>30000000</v>
      </c>
      <c r="P7" s="33">
        <v>8</v>
      </c>
      <c r="Q7" s="179">
        <v>42736</v>
      </c>
      <c r="R7" s="101">
        <v>42979</v>
      </c>
      <c r="S7" s="126">
        <v>5500000</v>
      </c>
    </row>
    <row r="8" spans="1:19" ht="15">
      <c r="A8" s="163" t="s">
        <v>540</v>
      </c>
      <c r="B8" s="31"/>
      <c r="C8" s="125" t="s">
        <v>530</v>
      </c>
      <c r="D8" s="124" t="s">
        <v>522</v>
      </c>
      <c r="E8" s="31"/>
      <c r="F8" s="31"/>
      <c r="G8" s="31"/>
      <c r="H8" s="31"/>
      <c r="I8" s="31"/>
      <c r="J8" s="101"/>
      <c r="K8" s="102"/>
      <c r="L8" s="102"/>
      <c r="M8" s="101"/>
      <c r="N8" s="33"/>
      <c r="O8" s="178">
        <v>30000000</v>
      </c>
      <c r="P8" s="33">
        <v>8</v>
      </c>
      <c r="Q8" s="179">
        <v>42736</v>
      </c>
      <c r="R8" s="101">
        <v>42979</v>
      </c>
      <c r="S8" s="126">
        <v>5500000</v>
      </c>
    </row>
    <row r="9" spans="1:19" ht="15">
      <c r="A9" s="163" t="s">
        <v>539</v>
      </c>
      <c r="B9" s="31"/>
      <c r="C9" s="125" t="s">
        <v>531</v>
      </c>
      <c r="D9" s="124" t="s">
        <v>523</v>
      </c>
      <c r="E9" s="31"/>
      <c r="F9" s="31"/>
      <c r="G9" s="31"/>
      <c r="H9" s="31"/>
      <c r="I9" s="31"/>
      <c r="J9" s="101"/>
      <c r="K9" s="102"/>
      <c r="L9" s="102"/>
      <c r="M9" s="101"/>
      <c r="N9" s="33"/>
      <c r="O9" s="178">
        <v>30000000</v>
      </c>
      <c r="P9" s="33">
        <v>8</v>
      </c>
      <c r="Q9" s="179">
        <v>42736</v>
      </c>
      <c r="R9" s="101">
        <v>42979</v>
      </c>
      <c r="S9" s="126">
        <v>6000000</v>
      </c>
    </row>
    <row r="10" spans="1:19" ht="15">
      <c r="A10" s="163" t="s">
        <v>538</v>
      </c>
      <c r="B10" s="31"/>
      <c r="C10" s="125" t="s">
        <v>532</v>
      </c>
      <c r="D10" s="124" t="s">
        <v>524</v>
      </c>
      <c r="E10" s="31"/>
      <c r="F10" s="31"/>
      <c r="G10" s="31"/>
      <c r="H10" s="31"/>
      <c r="I10" s="31"/>
      <c r="J10" s="101"/>
      <c r="K10" s="102"/>
      <c r="L10" s="102"/>
      <c r="M10" s="101"/>
      <c r="N10" s="33"/>
      <c r="O10" s="178">
        <v>30000000</v>
      </c>
      <c r="P10" s="33">
        <v>8</v>
      </c>
      <c r="Q10" s="179">
        <v>42736</v>
      </c>
      <c r="R10" s="101">
        <v>42979</v>
      </c>
      <c r="S10" s="126">
        <v>5500000</v>
      </c>
    </row>
    <row r="11" spans="1:19">
      <c r="A11" s="31"/>
      <c r="B11" s="31"/>
      <c r="C11" s="31"/>
      <c r="D11" s="31"/>
      <c r="E11" s="31"/>
      <c r="F11" s="31"/>
      <c r="G11" s="31"/>
      <c r="H11" s="31"/>
      <c r="I11" s="31"/>
      <c r="J11" s="101"/>
      <c r="K11" s="102"/>
      <c r="L11" s="102"/>
      <c r="M11" s="101"/>
      <c r="N11" s="33"/>
      <c r="O11" s="102"/>
      <c r="P11" s="33"/>
      <c r="Q11" s="101"/>
      <c r="R11" s="101"/>
      <c r="S11" s="33"/>
    </row>
    <row r="12" spans="1:19">
      <c r="A12" s="31"/>
      <c r="B12" s="31"/>
      <c r="C12" s="31"/>
      <c r="D12" s="31"/>
      <c r="E12" s="31"/>
      <c r="F12" s="31"/>
      <c r="G12" s="31"/>
      <c r="H12" s="31"/>
      <c r="I12" s="31"/>
      <c r="J12" s="101"/>
      <c r="K12" s="102"/>
      <c r="L12" s="102"/>
      <c r="M12" s="101"/>
      <c r="N12" s="33"/>
      <c r="O12" s="102"/>
      <c r="P12" s="33"/>
      <c r="Q12" s="101"/>
      <c r="R12" s="101"/>
      <c r="S12" s="33"/>
    </row>
    <row r="13" spans="1:19">
      <c r="A13" s="31"/>
      <c r="B13" s="31"/>
      <c r="C13" s="31"/>
      <c r="D13" s="31"/>
      <c r="E13" s="31"/>
      <c r="F13" s="31"/>
      <c r="G13" s="31"/>
      <c r="H13" s="31"/>
      <c r="I13" s="31"/>
      <c r="J13" s="101"/>
      <c r="K13" s="102"/>
      <c r="L13" s="102"/>
      <c r="M13" s="101"/>
      <c r="N13" s="33"/>
      <c r="O13" s="102"/>
      <c r="P13" s="33"/>
      <c r="Q13" s="101"/>
      <c r="R13" s="101"/>
      <c r="S13" s="33"/>
    </row>
    <row r="14" spans="1:19">
      <c r="A14" s="31"/>
      <c r="B14" s="31"/>
      <c r="C14" s="31"/>
      <c r="D14" s="31"/>
      <c r="E14" s="31"/>
      <c r="F14" s="31"/>
      <c r="G14" s="31"/>
      <c r="H14" s="31"/>
      <c r="I14" s="31"/>
      <c r="J14" s="101"/>
      <c r="K14" s="102"/>
      <c r="L14" s="102"/>
      <c r="M14" s="101"/>
      <c r="N14" s="33"/>
      <c r="O14" s="102"/>
      <c r="P14" s="33"/>
      <c r="Q14" s="101"/>
      <c r="R14" s="101"/>
      <c r="S14" s="33"/>
    </row>
    <row r="15" spans="1:19">
      <c r="A15" s="31"/>
      <c r="B15" s="31"/>
      <c r="C15" s="31"/>
      <c r="D15" s="31"/>
      <c r="E15" s="31"/>
      <c r="F15" s="31"/>
      <c r="G15" s="31"/>
      <c r="H15" s="31"/>
      <c r="I15" s="31"/>
      <c r="J15" s="101"/>
      <c r="K15" s="102"/>
      <c r="L15" s="102"/>
      <c r="M15" s="101"/>
      <c r="N15" s="33"/>
      <c r="O15" s="102"/>
      <c r="P15" s="33"/>
      <c r="Q15" s="101"/>
      <c r="R15" s="101"/>
      <c r="S15" s="33"/>
    </row>
    <row r="16" spans="1:19">
      <c r="A16" s="31"/>
      <c r="B16" s="31"/>
      <c r="C16" s="31"/>
      <c r="D16" s="31"/>
      <c r="E16" s="31"/>
      <c r="F16" s="31"/>
      <c r="G16" s="31"/>
      <c r="H16" s="31"/>
      <c r="I16" s="31"/>
      <c r="J16" s="101"/>
      <c r="K16" s="102"/>
      <c r="L16" s="102"/>
      <c r="M16" s="101"/>
      <c r="N16" s="33"/>
      <c r="O16" s="102"/>
      <c r="P16" s="33"/>
      <c r="Q16" s="101"/>
      <c r="R16" s="101"/>
      <c r="S16" s="33"/>
    </row>
    <row r="17" spans="1:21">
      <c r="A17" s="31"/>
      <c r="B17" s="31"/>
      <c r="C17" s="31"/>
      <c r="D17" s="31"/>
      <c r="E17" s="31"/>
      <c r="F17" s="31"/>
      <c r="G17" s="31"/>
      <c r="H17" s="31"/>
      <c r="I17" s="31"/>
      <c r="J17" s="101"/>
      <c r="K17" s="102"/>
      <c r="L17" s="102"/>
      <c r="M17" s="101"/>
      <c r="N17" s="33"/>
      <c r="O17" s="102"/>
      <c r="P17" s="33"/>
      <c r="Q17" s="101"/>
      <c r="R17" s="101"/>
      <c r="S17" s="33"/>
    </row>
    <row r="18" spans="1:21">
      <c r="A18" s="31"/>
      <c r="B18" s="31"/>
      <c r="C18" s="31"/>
      <c r="D18" s="31"/>
      <c r="E18" s="31"/>
      <c r="F18" s="31"/>
      <c r="G18" s="31"/>
      <c r="H18" s="31"/>
      <c r="I18" s="31"/>
      <c r="J18" s="101"/>
      <c r="K18" s="102"/>
      <c r="L18" s="102"/>
      <c r="M18" s="101"/>
      <c r="N18" s="33"/>
      <c r="O18" s="102"/>
      <c r="P18" s="33"/>
      <c r="Q18" s="101"/>
      <c r="R18" s="101"/>
      <c r="S18" s="33"/>
    </row>
    <row r="19" spans="1:21">
      <c r="A19" s="31"/>
      <c r="B19" s="31"/>
      <c r="C19" s="31"/>
      <c r="D19" s="31"/>
      <c r="E19" s="31"/>
      <c r="F19" s="31"/>
      <c r="G19" s="31"/>
      <c r="H19" s="31"/>
      <c r="I19" s="31"/>
      <c r="J19" s="101"/>
      <c r="K19" s="102"/>
      <c r="L19" s="102"/>
      <c r="M19" s="101"/>
      <c r="N19" s="33"/>
      <c r="O19" s="102"/>
      <c r="P19" s="33"/>
      <c r="Q19" s="101"/>
      <c r="R19" s="101"/>
      <c r="S19" s="33"/>
    </row>
    <row r="20" spans="1:21">
      <c r="S20" s="3"/>
      <c r="T20" s="4"/>
      <c r="U20" s="5"/>
    </row>
    <row r="21" spans="1:21">
      <c r="S21" s="3"/>
      <c r="T21" s="4"/>
      <c r="U21" s="5"/>
    </row>
    <row r="22" spans="1:21">
      <c r="S22" s="3"/>
      <c r="T22" s="4"/>
      <c r="U22" s="5"/>
    </row>
    <row r="23" spans="1:21">
      <c r="S23" s="3"/>
      <c r="T23" s="4"/>
      <c r="U23" s="5"/>
    </row>
    <row r="24" spans="1:21">
      <c r="S24" s="3"/>
      <c r="T24" s="4"/>
      <c r="U24" s="5"/>
    </row>
    <row r="25" spans="1:21">
      <c r="S25" s="24"/>
      <c r="T25" s="24"/>
      <c r="U25" s="24"/>
    </row>
  </sheetData>
  <conditionalFormatting sqref="A11:I18 B3 B5:B10 E3:I10">
    <cfRule type="duplicateValues" dxfId="37" priority="36"/>
  </conditionalFormatting>
  <conditionalFormatting sqref="A11:I18 B3 B5:B10 E3:I10">
    <cfRule type="duplicateValues" dxfId="36" priority="34"/>
    <cfRule type="duplicateValues" dxfId="35" priority="35"/>
  </conditionalFormatting>
  <conditionalFormatting sqref="A19:I19">
    <cfRule type="duplicateValues" dxfId="34" priority="33"/>
  </conditionalFormatting>
  <conditionalFormatting sqref="A19:I19">
    <cfRule type="duplicateValues" dxfId="33" priority="31"/>
    <cfRule type="duplicateValues" dxfId="32" priority="32"/>
  </conditionalFormatting>
  <conditionalFormatting sqref="E4:I4">
    <cfRule type="duplicateValues" dxfId="31" priority="30"/>
  </conditionalFormatting>
  <conditionalFormatting sqref="E4:I4">
    <cfRule type="duplicateValues" dxfId="30" priority="28"/>
    <cfRule type="duplicateValues" dxfId="29" priority="29"/>
  </conditionalFormatting>
  <conditionalFormatting sqref="A3:B3 B3:B4">
    <cfRule type="duplicateValues" dxfId="28" priority="27"/>
  </conditionalFormatting>
  <conditionalFormatting sqref="A3:B3 B3:B4">
    <cfRule type="duplicateValues" dxfId="27" priority="25"/>
    <cfRule type="duplicateValues" dxfId="26" priority="26"/>
  </conditionalFormatting>
  <conditionalFormatting sqref="B4">
    <cfRule type="duplicateValues" dxfId="25" priority="24"/>
  </conditionalFormatting>
  <conditionalFormatting sqref="B4">
    <cfRule type="duplicateValues" dxfId="24" priority="22"/>
    <cfRule type="duplicateValues" dxfId="23" priority="23"/>
  </conditionalFormatting>
  <conditionalFormatting sqref="C3:D3">
    <cfRule type="duplicateValues" dxfId="22" priority="21"/>
  </conditionalFormatting>
  <conditionalFormatting sqref="C3:D3">
    <cfRule type="duplicateValues" dxfId="21" priority="19"/>
    <cfRule type="duplicateValues" dxfId="20" priority="20"/>
  </conditionalFormatting>
  <conditionalFormatting sqref="A6:B6">
    <cfRule type="duplicateValues" dxfId="19" priority="18"/>
  </conditionalFormatting>
  <conditionalFormatting sqref="A6:B6">
    <cfRule type="duplicateValues" dxfId="18" priority="16"/>
    <cfRule type="duplicateValues" dxfId="17" priority="17"/>
  </conditionalFormatting>
  <conditionalFormatting sqref="C6:D6">
    <cfRule type="duplicateValues" dxfId="16" priority="15"/>
  </conditionalFormatting>
  <conditionalFormatting sqref="C6:D6">
    <cfRule type="duplicateValues" dxfId="15" priority="13"/>
    <cfRule type="duplicateValues" dxfId="14" priority="14"/>
  </conditionalFormatting>
  <conditionalFormatting sqref="E3:I3">
    <cfRule type="duplicateValues" dxfId="13" priority="12"/>
  </conditionalFormatting>
  <conditionalFormatting sqref="E3:I3">
    <cfRule type="duplicateValues" dxfId="12" priority="10"/>
    <cfRule type="duplicateValues" dxfId="11" priority="11"/>
  </conditionalFormatting>
  <conditionalFormatting sqref="B3">
    <cfRule type="duplicateValues" dxfId="10" priority="9"/>
  </conditionalFormatting>
  <conditionalFormatting sqref="B3">
    <cfRule type="duplicateValues" dxfId="9" priority="7"/>
    <cfRule type="duplicateValues" dxfId="8" priority="8"/>
  </conditionalFormatting>
  <conditionalFormatting sqref="A3:B3">
    <cfRule type="duplicateValues" dxfId="7" priority="6"/>
  </conditionalFormatting>
  <conditionalFormatting sqref="A3:B3">
    <cfRule type="duplicateValues" dxfId="6" priority="4"/>
    <cfRule type="duplicateValues" dxfId="5" priority="5"/>
  </conditionalFormatting>
  <conditionalFormatting sqref="C3:D3">
    <cfRule type="duplicateValues" dxfId="4" priority="3"/>
  </conditionalFormatting>
  <conditionalFormatting sqref="C3:D3">
    <cfRule type="duplicateValues" dxfId="3" priority="1"/>
    <cfRule type="duplicateValues" dxfId="2" priority="2"/>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39"/>
  <sheetViews>
    <sheetView topLeftCell="A19" workbookViewId="0">
      <selection activeCell="A33" sqref="A33:A37"/>
    </sheetView>
  </sheetViews>
  <sheetFormatPr defaultColWidth="9.140625" defaultRowHeight="15"/>
  <cols>
    <col min="1" max="1" width="27.85546875" style="62" customWidth="1"/>
    <col min="2" max="2" width="14.5703125" style="62" customWidth="1"/>
    <col min="3" max="3" width="77.42578125" style="62" customWidth="1"/>
    <col min="4" max="4" width="9.42578125" style="62" customWidth="1"/>
    <col min="5" max="16384" width="9.140625" style="62"/>
  </cols>
  <sheetData>
    <row r="1" spans="1:3" s="61" customFormat="1">
      <c r="A1" s="100" t="s">
        <v>98</v>
      </c>
      <c r="B1" s="61">
        <v>10</v>
      </c>
    </row>
    <row r="2" spans="1:3">
      <c r="A2" s="63" t="s">
        <v>116</v>
      </c>
    </row>
    <row r="3" spans="1:3">
      <c r="A3" s="62" t="s">
        <v>99</v>
      </c>
    </row>
    <row r="4" spans="1:3">
      <c r="A4" s="62" t="s">
        <v>100</v>
      </c>
    </row>
    <row r="5" spans="1:3">
      <c r="A5" s="64" t="s">
        <v>97</v>
      </c>
    </row>
    <row r="6" spans="1:3">
      <c r="A6" s="62" t="s">
        <v>216</v>
      </c>
    </row>
    <row r="7" spans="1:3">
      <c r="A7" s="62" t="s">
        <v>215</v>
      </c>
    </row>
    <row r="8" spans="1:3">
      <c r="A8" s="62" t="s">
        <v>101</v>
      </c>
    </row>
    <row r="10" spans="1:3">
      <c r="A10" s="65" t="s">
        <v>117</v>
      </c>
    </row>
    <row r="11" spans="1:3">
      <c r="A11" s="66" t="s">
        <v>102</v>
      </c>
    </row>
    <row r="12" spans="1:3">
      <c r="A12" s="66" t="s">
        <v>103</v>
      </c>
    </row>
    <row r="13" spans="1:3">
      <c r="A13" s="66" t="s">
        <v>104</v>
      </c>
      <c r="C13" s="61"/>
    </row>
    <row r="14" spans="1:3">
      <c r="A14" s="66" t="s">
        <v>105</v>
      </c>
      <c r="C14" s="61"/>
    </row>
    <row r="15" spans="1:3">
      <c r="A15" s="66" t="s">
        <v>106</v>
      </c>
    </row>
    <row r="16" spans="1:3">
      <c r="A16" s="66" t="s">
        <v>107</v>
      </c>
    </row>
    <row r="18" spans="1:1">
      <c r="A18" s="63" t="s">
        <v>118</v>
      </c>
    </row>
    <row r="21" spans="1:1">
      <c r="A21" s="62" t="s">
        <v>92</v>
      </c>
    </row>
    <row r="22" spans="1:1" ht="18.75">
      <c r="A22" s="62" t="s">
        <v>93</v>
      </c>
    </row>
    <row r="23" spans="1:1" ht="18.75">
      <c r="A23" s="62" t="s">
        <v>94</v>
      </c>
    </row>
    <row r="24" spans="1:1" ht="18.75">
      <c r="A24" s="62" t="s">
        <v>95</v>
      </c>
    </row>
    <row r="25" spans="1:1">
      <c r="A25" s="62" t="s">
        <v>96</v>
      </c>
    </row>
    <row r="27" spans="1:1">
      <c r="A27" s="63" t="s">
        <v>119</v>
      </c>
    </row>
    <row r="28" spans="1:1">
      <c r="A28" s="62" t="s">
        <v>108</v>
      </c>
    </row>
    <row r="29" spans="1:1">
      <c r="A29" s="62" t="s">
        <v>114</v>
      </c>
    </row>
    <row r="30" spans="1:1">
      <c r="A30" s="62" t="s">
        <v>115</v>
      </c>
    </row>
    <row r="32" spans="1:1">
      <c r="A32" s="63" t="s">
        <v>120</v>
      </c>
    </row>
    <row r="33" spans="1:2">
      <c r="A33" s="62" t="s">
        <v>109</v>
      </c>
      <c r="B33" s="62" t="s">
        <v>19</v>
      </c>
    </row>
    <row r="34" spans="1:2">
      <c r="A34" s="62" t="s">
        <v>110</v>
      </c>
      <c r="B34" s="62" t="s">
        <v>20</v>
      </c>
    </row>
    <row r="35" spans="1:2">
      <c r="A35" s="62" t="s">
        <v>111</v>
      </c>
      <c r="B35" s="62" t="s">
        <v>21</v>
      </c>
    </row>
    <row r="36" spans="1:2">
      <c r="A36" s="62" t="s">
        <v>112</v>
      </c>
      <c r="B36" s="62" t="s">
        <v>22</v>
      </c>
    </row>
    <row r="37" spans="1:2">
      <c r="A37" s="62" t="s">
        <v>113</v>
      </c>
      <c r="B37" s="62" t="s">
        <v>23</v>
      </c>
    </row>
    <row r="39" spans="1:2">
      <c r="A39" s="63"/>
    </row>
  </sheetData>
  <pageMargins left="0.7" right="0.7" top="0.75" bottom="0.75" header="0.3" footer="0.3"/>
  <pageSetup paperSize="0" orientation="portrait" horizontalDpi="0" verticalDpi="0" copies="0"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50"/>
  <sheetViews>
    <sheetView topLeftCell="C1" workbookViewId="0">
      <selection activeCell="AL9" sqref="AL9"/>
    </sheetView>
  </sheetViews>
  <sheetFormatPr defaultColWidth="9.140625" defaultRowHeight="15"/>
  <cols>
    <col min="1" max="1" width="15.5703125" style="108" hidden="1" customWidth="1"/>
    <col min="2" max="2" width="30" style="108" hidden="1" customWidth="1"/>
    <col min="3" max="3" width="15.5703125" style="108" customWidth="1"/>
    <col min="4" max="4" width="9.85546875" style="108" customWidth="1"/>
    <col min="5" max="5" width="21.5703125" style="108" customWidth="1"/>
    <col min="6" max="6" width="15.140625" style="108" customWidth="1"/>
    <col min="7" max="7" width="9.140625" style="108" customWidth="1"/>
    <col min="8" max="8" width="15.140625" style="108" customWidth="1"/>
    <col min="9" max="9" width="17.28515625" style="108" customWidth="1"/>
    <col min="10" max="10" width="9.140625" style="108" customWidth="1"/>
    <col min="11" max="11" width="17.28515625" style="108" customWidth="1"/>
    <col min="12" max="12" width="28.140625" style="108" customWidth="1"/>
    <col min="13" max="13" width="9.140625" style="108" customWidth="1"/>
    <col min="14" max="14" width="29.85546875" style="108" bestFit="1" customWidth="1"/>
    <col min="15" max="15" width="14.85546875" style="108" bestFit="1" customWidth="1"/>
    <col min="16" max="16" width="10.28515625" style="108" customWidth="1"/>
    <col min="17" max="17" width="16.28515625" style="108" bestFit="1" customWidth="1"/>
    <col min="18" max="18" width="10.85546875" style="108" bestFit="1" customWidth="1"/>
    <col min="19" max="19" width="9.140625" style="108" customWidth="1"/>
    <col min="20" max="20" width="39.140625" style="108" bestFit="1" customWidth="1"/>
    <col min="21" max="21" width="18.42578125" style="108" bestFit="1" customWidth="1"/>
    <col min="22" max="22" width="9.140625" style="108" customWidth="1"/>
    <col min="23" max="23" width="44.85546875" style="108" customWidth="1"/>
    <col min="24" max="24" width="18.42578125" style="108" bestFit="1" customWidth="1"/>
    <col min="25" max="25" width="11.85546875" style="108" customWidth="1"/>
    <col min="26" max="26" width="39.140625" style="108" bestFit="1" customWidth="1"/>
    <col min="27" max="27" width="18.42578125" style="108" bestFit="1" customWidth="1"/>
    <col min="28" max="28" width="9.140625" style="108" customWidth="1"/>
    <col min="29" max="29" width="39.140625" style="108" bestFit="1" customWidth="1"/>
    <col min="30" max="30" width="18.42578125" style="108" bestFit="1" customWidth="1"/>
    <col min="31" max="31" width="9.140625" style="108" customWidth="1"/>
    <col min="32" max="32" width="13.5703125" style="108" bestFit="1" customWidth="1"/>
    <col min="33" max="33" width="18" style="118" customWidth="1"/>
    <col min="34" max="34" width="13.5703125" style="118" customWidth="1"/>
    <col min="35" max="35" width="13.5703125" style="108" bestFit="1" customWidth="1"/>
    <col min="36" max="36" width="13.5703125" style="118" customWidth="1"/>
    <col min="37" max="37" width="16.28515625" style="108" bestFit="1" customWidth="1"/>
    <col min="38" max="38" width="13.5703125" style="118" customWidth="1"/>
    <col min="39" max="39" width="16.28515625" style="108" bestFit="1" customWidth="1"/>
    <col min="40" max="41" width="13.5703125" style="118" customWidth="1"/>
    <col min="42" max="42" width="28.28515625" style="108" bestFit="1" customWidth="1"/>
    <col min="43" max="43" width="39.140625" style="108" bestFit="1" customWidth="1"/>
    <col min="44" max="16384" width="9.140625" style="108"/>
  </cols>
  <sheetData>
    <row r="1" spans="1:43" ht="30">
      <c r="A1" s="103"/>
      <c r="B1" s="103" t="s">
        <v>217</v>
      </c>
      <c r="C1" s="103" t="s">
        <v>218</v>
      </c>
      <c r="D1" s="104"/>
      <c r="E1" s="105"/>
      <c r="F1" s="103" t="s">
        <v>219</v>
      </c>
      <c r="G1" s="104"/>
      <c r="H1" s="105"/>
      <c r="I1" s="103" t="s">
        <v>220</v>
      </c>
      <c r="J1" s="104"/>
      <c r="K1" s="105"/>
      <c r="L1" s="103" t="s">
        <v>221</v>
      </c>
      <c r="M1" s="104"/>
      <c r="N1" s="105"/>
      <c r="O1" s="104" t="s">
        <v>222</v>
      </c>
      <c r="P1" s="104"/>
      <c r="Q1" s="105"/>
      <c r="R1" s="103" t="s">
        <v>223</v>
      </c>
      <c r="S1" s="104"/>
      <c r="T1" s="105"/>
      <c r="U1" s="103" t="s">
        <v>224</v>
      </c>
      <c r="V1" s="104"/>
      <c r="W1" s="105"/>
      <c r="X1" s="103" t="s">
        <v>225</v>
      </c>
      <c r="Y1" s="104"/>
      <c r="Z1" s="105"/>
      <c r="AA1" s="103" t="s">
        <v>226</v>
      </c>
      <c r="AB1" s="104"/>
      <c r="AC1" s="105"/>
      <c r="AD1" s="103" t="s">
        <v>227</v>
      </c>
      <c r="AE1" s="104"/>
      <c r="AF1" s="105"/>
      <c r="AG1" s="106" t="s">
        <v>228</v>
      </c>
      <c r="AH1" s="106"/>
      <c r="AI1" s="105"/>
      <c r="AJ1" s="107" t="s">
        <v>229</v>
      </c>
      <c r="AK1" s="105"/>
      <c r="AL1" s="106" t="s">
        <v>230</v>
      </c>
      <c r="AM1" s="105"/>
      <c r="AN1" s="106" t="s">
        <v>231</v>
      </c>
      <c r="AO1" s="106"/>
      <c r="AP1" s="103" t="s">
        <v>232</v>
      </c>
      <c r="AQ1" s="104"/>
    </row>
    <row r="2" spans="1:43" ht="30">
      <c r="A2" s="103" t="s">
        <v>233</v>
      </c>
      <c r="B2" s="105" t="s">
        <v>234</v>
      </c>
      <c r="C2" s="103" t="s">
        <v>235</v>
      </c>
      <c r="D2" s="104" t="s">
        <v>236</v>
      </c>
      <c r="E2" s="105" t="s">
        <v>124</v>
      </c>
      <c r="F2" s="103" t="s">
        <v>237</v>
      </c>
      <c r="G2" s="104" t="s">
        <v>236</v>
      </c>
      <c r="H2" s="105" t="s">
        <v>124</v>
      </c>
      <c r="I2" s="103" t="s">
        <v>238</v>
      </c>
      <c r="J2" s="104" t="s">
        <v>236</v>
      </c>
      <c r="K2" s="105" t="s">
        <v>124</v>
      </c>
      <c r="L2" s="103" t="s">
        <v>239</v>
      </c>
      <c r="M2" s="104" t="s">
        <v>236</v>
      </c>
      <c r="N2" s="105" t="s">
        <v>124</v>
      </c>
      <c r="O2" s="104" t="s">
        <v>240</v>
      </c>
      <c r="P2" s="104" t="s">
        <v>236</v>
      </c>
      <c r="Q2" s="105" t="s">
        <v>239</v>
      </c>
      <c r="R2" s="103" t="s">
        <v>241</v>
      </c>
      <c r="S2" s="104" t="s">
        <v>236</v>
      </c>
      <c r="T2" s="105" t="s">
        <v>124</v>
      </c>
      <c r="U2" s="103" t="s">
        <v>242</v>
      </c>
      <c r="V2" s="104" t="s">
        <v>236</v>
      </c>
      <c r="W2" s="105" t="s">
        <v>124</v>
      </c>
      <c r="X2" s="103" t="s">
        <v>243</v>
      </c>
      <c r="Y2" s="104" t="s">
        <v>236</v>
      </c>
      <c r="Z2" s="105" t="s">
        <v>124</v>
      </c>
      <c r="AA2" s="103" t="s">
        <v>244</v>
      </c>
      <c r="AB2" s="104" t="s">
        <v>236</v>
      </c>
      <c r="AC2" s="105" t="s">
        <v>124</v>
      </c>
      <c r="AD2" s="103" t="s">
        <v>245</v>
      </c>
      <c r="AE2" s="104" t="s">
        <v>236</v>
      </c>
      <c r="AF2" s="105" t="s">
        <v>124</v>
      </c>
      <c r="AG2" s="106" t="s">
        <v>246</v>
      </c>
      <c r="AH2" s="106" t="s">
        <v>247</v>
      </c>
      <c r="AI2" s="105" t="s">
        <v>124</v>
      </c>
      <c r="AJ2" s="106" t="s">
        <v>147</v>
      </c>
      <c r="AK2" s="105" t="s">
        <v>124</v>
      </c>
      <c r="AL2" s="106" t="s">
        <v>248</v>
      </c>
      <c r="AM2" s="105" t="s">
        <v>124</v>
      </c>
      <c r="AN2" s="106" t="s">
        <v>249</v>
      </c>
      <c r="AO2" s="105" t="s">
        <v>124</v>
      </c>
      <c r="AP2" s="103" t="s">
        <v>250</v>
      </c>
      <c r="AQ2" s="104" t="s">
        <v>124</v>
      </c>
    </row>
    <row r="3" spans="1:43" ht="90">
      <c r="A3" s="109" t="s">
        <v>251</v>
      </c>
      <c r="B3" s="108" t="s">
        <v>252</v>
      </c>
      <c r="C3" s="109" t="s">
        <v>253</v>
      </c>
      <c r="D3" s="110" t="s">
        <v>254</v>
      </c>
      <c r="E3" s="111" t="s">
        <v>255</v>
      </c>
      <c r="F3" s="109" t="s">
        <v>256</v>
      </c>
      <c r="G3" s="112" t="s">
        <v>257</v>
      </c>
      <c r="H3" s="111" t="s">
        <v>258</v>
      </c>
      <c r="I3" s="109" t="s">
        <v>259</v>
      </c>
      <c r="J3" s="112" t="s">
        <v>260</v>
      </c>
      <c r="K3" s="111" t="s">
        <v>261</v>
      </c>
      <c r="L3" s="109" t="s">
        <v>262</v>
      </c>
      <c r="M3" s="112" t="s">
        <v>263</v>
      </c>
      <c r="N3" s="111" t="s">
        <v>264</v>
      </c>
      <c r="O3" s="112" t="s">
        <v>265</v>
      </c>
      <c r="P3" s="112" t="s">
        <v>266</v>
      </c>
      <c r="Q3" s="112" t="s">
        <v>267</v>
      </c>
      <c r="R3" s="109" t="s">
        <v>268</v>
      </c>
      <c r="S3" s="112" t="s">
        <v>269</v>
      </c>
      <c r="T3" s="111" t="s">
        <v>270</v>
      </c>
      <c r="U3" s="109" t="s">
        <v>271</v>
      </c>
      <c r="V3" s="112" t="s">
        <v>272</v>
      </c>
      <c r="W3" s="111" t="s">
        <v>273</v>
      </c>
      <c r="X3" s="109" t="s">
        <v>274</v>
      </c>
      <c r="Y3" s="112" t="s">
        <v>275</v>
      </c>
      <c r="Z3" s="113" t="s">
        <v>276</v>
      </c>
      <c r="AA3" s="109" t="s">
        <v>277</v>
      </c>
      <c r="AB3" s="112" t="s">
        <v>278</v>
      </c>
      <c r="AC3" s="113" t="s">
        <v>279</v>
      </c>
      <c r="AD3" s="109" t="s">
        <v>280</v>
      </c>
      <c r="AE3" s="112" t="s">
        <v>280</v>
      </c>
      <c r="AF3" s="113" t="s">
        <v>281</v>
      </c>
      <c r="AG3" s="114" t="s">
        <v>282</v>
      </c>
      <c r="AH3" s="114" t="s">
        <v>282</v>
      </c>
      <c r="AI3" s="113" t="s">
        <v>283</v>
      </c>
      <c r="AJ3" s="114" t="s">
        <v>284</v>
      </c>
      <c r="AK3" s="113" t="s">
        <v>285</v>
      </c>
      <c r="AL3" s="114" t="s">
        <v>286</v>
      </c>
      <c r="AM3" s="113" t="s">
        <v>287</v>
      </c>
      <c r="AN3" s="114" t="s">
        <v>288</v>
      </c>
      <c r="AO3" s="114" t="s">
        <v>289</v>
      </c>
      <c r="AP3" s="109" t="s">
        <v>290</v>
      </c>
      <c r="AQ3" s="110" t="s">
        <v>291</v>
      </c>
    </row>
    <row r="4" spans="1:43" ht="45">
      <c r="A4" s="109" t="s">
        <v>292</v>
      </c>
      <c r="B4" s="108" t="s">
        <v>293</v>
      </c>
      <c r="C4" s="109" t="s">
        <v>292</v>
      </c>
      <c r="D4" s="112" t="s">
        <v>294</v>
      </c>
      <c r="E4" s="111" t="s">
        <v>292</v>
      </c>
      <c r="F4" s="109" t="s">
        <v>295</v>
      </c>
      <c r="G4" s="112" t="s">
        <v>296</v>
      </c>
      <c r="H4" s="111" t="s">
        <v>297</v>
      </c>
      <c r="I4" s="109" t="s">
        <v>298</v>
      </c>
      <c r="J4" s="112" t="s">
        <v>298</v>
      </c>
      <c r="K4" s="111" t="s">
        <v>299</v>
      </c>
      <c r="L4" s="109" t="s">
        <v>300</v>
      </c>
      <c r="M4" s="112" t="s">
        <v>301</v>
      </c>
      <c r="N4" s="111" t="s">
        <v>302</v>
      </c>
      <c r="O4" s="112" t="s">
        <v>303</v>
      </c>
      <c r="P4" s="112" t="s">
        <v>304</v>
      </c>
      <c r="Q4" s="112" t="s">
        <v>267</v>
      </c>
      <c r="R4" s="109" t="s">
        <v>305</v>
      </c>
      <c r="S4" s="112" t="s">
        <v>306</v>
      </c>
      <c r="T4" s="111" t="s">
        <v>307</v>
      </c>
      <c r="U4" s="109" t="s">
        <v>308</v>
      </c>
      <c r="V4" s="112" t="s">
        <v>309</v>
      </c>
      <c r="W4" s="111" t="s">
        <v>310</v>
      </c>
      <c r="X4" s="109" t="s">
        <v>311</v>
      </c>
      <c r="Y4" s="112" t="s">
        <v>312</v>
      </c>
      <c r="Z4" s="113" t="s">
        <v>313</v>
      </c>
      <c r="AA4" s="109" t="s">
        <v>314</v>
      </c>
      <c r="AB4" s="112" t="s">
        <v>315</v>
      </c>
      <c r="AC4" s="113" t="s">
        <v>316</v>
      </c>
      <c r="AD4" s="109" t="s">
        <v>251</v>
      </c>
      <c r="AE4" s="112" t="s">
        <v>317</v>
      </c>
      <c r="AF4" s="113" t="s">
        <v>318</v>
      </c>
      <c r="AG4" s="114" t="s">
        <v>319</v>
      </c>
      <c r="AH4" s="115" t="s">
        <v>320</v>
      </c>
      <c r="AI4" s="113" t="s">
        <v>321</v>
      </c>
      <c r="AJ4" s="114" t="s">
        <v>322</v>
      </c>
      <c r="AK4" s="113" t="s">
        <v>323</v>
      </c>
      <c r="AL4" s="114" t="s">
        <v>324</v>
      </c>
      <c r="AM4" s="113" t="s">
        <v>325</v>
      </c>
      <c r="AN4" s="114" t="s">
        <v>326</v>
      </c>
      <c r="AO4" s="114" t="s">
        <v>327</v>
      </c>
      <c r="AP4" s="109" t="s">
        <v>328</v>
      </c>
      <c r="AQ4" s="110" t="s">
        <v>329</v>
      </c>
    </row>
    <row r="5" spans="1:43" ht="45">
      <c r="A5" s="109" t="s">
        <v>330</v>
      </c>
      <c r="B5" s="108" t="s">
        <v>331</v>
      </c>
      <c r="C5" s="109" t="s">
        <v>330</v>
      </c>
      <c r="D5" s="112" t="s">
        <v>332</v>
      </c>
      <c r="E5" s="111" t="s">
        <v>330</v>
      </c>
      <c r="F5" s="109"/>
      <c r="G5" s="110"/>
      <c r="H5" s="111"/>
      <c r="I5" s="109" t="s">
        <v>333</v>
      </c>
      <c r="J5" s="112" t="s">
        <v>334</v>
      </c>
      <c r="K5" s="111" t="s">
        <v>335</v>
      </c>
      <c r="L5" s="109" t="s">
        <v>336</v>
      </c>
      <c r="M5" s="112" t="s">
        <v>337</v>
      </c>
      <c r="N5" s="111" t="s">
        <v>338</v>
      </c>
      <c r="O5" s="112" t="s">
        <v>339</v>
      </c>
      <c r="P5" s="112" t="s">
        <v>340</v>
      </c>
      <c r="Q5" s="112" t="s">
        <v>267</v>
      </c>
      <c r="R5" s="109" t="s">
        <v>341</v>
      </c>
      <c r="S5" s="112" t="s">
        <v>342</v>
      </c>
      <c r="T5" s="111" t="s">
        <v>343</v>
      </c>
      <c r="U5" s="109" t="s">
        <v>344</v>
      </c>
      <c r="V5" s="112" t="s">
        <v>345</v>
      </c>
      <c r="W5" s="111" t="s">
        <v>346</v>
      </c>
      <c r="X5" s="109" t="s">
        <v>347</v>
      </c>
      <c r="Y5" s="112" t="s">
        <v>348</v>
      </c>
      <c r="Z5" s="113" t="s">
        <v>349</v>
      </c>
      <c r="AA5" s="109" t="s">
        <v>350</v>
      </c>
      <c r="AB5" s="112" t="s">
        <v>351</v>
      </c>
      <c r="AC5" s="113" t="s">
        <v>352</v>
      </c>
      <c r="AD5" s="109" t="s">
        <v>353</v>
      </c>
      <c r="AE5" s="112" t="s">
        <v>354</v>
      </c>
      <c r="AF5" s="113" t="s">
        <v>355</v>
      </c>
      <c r="AG5" s="114" t="s">
        <v>356</v>
      </c>
      <c r="AH5" s="115" t="s">
        <v>357</v>
      </c>
      <c r="AI5" s="113" t="s">
        <v>358</v>
      </c>
      <c r="AJ5" s="114" t="s">
        <v>359</v>
      </c>
      <c r="AK5" s="113" t="s">
        <v>360</v>
      </c>
      <c r="AL5" s="114" t="s">
        <v>361</v>
      </c>
      <c r="AM5" s="113" t="s">
        <v>362</v>
      </c>
      <c r="AN5" s="114" t="s">
        <v>363</v>
      </c>
      <c r="AO5" s="114" t="s">
        <v>364</v>
      </c>
      <c r="AP5" s="109" t="s">
        <v>365</v>
      </c>
      <c r="AQ5" s="110" t="s">
        <v>366</v>
      </c>
    </row>
    <row r="6" spans="1:43" ht="45">
      <c r="A6" s="109"/>
      <c r="B6" s="111"/>
      <c r="C6" s="109"/>
      <c r="D6" s="110"/>
      <c r="E6" s="111"/>
      <c r="F6" s="109"/>
      <c r="G6" s="110"/>
      <c r="H6" s="111"/>
      <c r="I6" s="109"/>
      <c r="J6" s="110"/>
      <c r="K6" s="111"/>
      <c r="L6" s="109" t="s">
        <v>367</v>
      </c>
      <c r="M6" s="112" t="s">
        <v>368</v>
      </c>
      <c r="N6" s="111" t="s">
        <v>369</v>
      </c>
      <c r="O6" s="110" t="s">
        <v>370</v>
      </c>
      <c r="P6" s="110" t="s">
        <v>370</v>
      </c>
      <c r="Q6" s="112" t="s">
        <v>267</v>
      </c>
      <c r="R6" s="109"/>
      <c r="S6" s="112"/>
      <c r="T6" s="111"/>
      <c r="U6" s="109" t="s">
        <v>371</v>
      </c>
      <c r="V6" s="112" t="s">
        <v>351</v>
      </c>
      <c r="W6" s="111" t="s">
        <v>372</v>
      </c>
      <c r="X6" s="109" t="s">
        <v>373</v>
      </c>
      <c r="Y6" s="112" t="s">
        <v>374</v>
      </c>
      <c r="Z6" s="113" t="s">
        <v>375</v>
      </c>
      <c r="AA6" s="109"/>
      <c r="AB6" s="112"/>
      <c r="AC6" s="113"/>
      <c r="AD6" s="109"/>
      <c r="AE6" s="112"/>
      <c r="AF6" s="113"/>
      <c r="AG6" s="114" t="s">
        <v>376</v>
      </c>
      <c r="AH6" s="114" t="s">
        <v>376</v>
      </c>
      <c r="AI6" s="113" t="s">
        <v>377</v>
      </c>
      <c r="AJ6" s="114" t="s">
        <v>378</v>
      </c>
      <c r="AK6" s="113" t="s">
        <v>379</v>
      </c>
      <c r="AL6" s="114"/>
      <c r="AM6" s="113"/>
      <c r="AN6" s="114"/>
      <c r="AO6" s="114"/>
      <c r="AP6" s="109" t="s">
        <v>380</v>
      </c>
      <c r="AQ6" s="110" t="s">
        <v>381</v>
      </c>
    </row>
    <row r="7" spans="1:43" ht="45">
      <c r="A7" s="109"/>
      <c r="B7" s="111"/>
      <c r="C7" s="109"/>
      <c r="D7" s="110"/>
      <c r="E7" s="111"/>
      <c r="F7" s="109"/>
      <c r="G7" s="110"/>
      <c r="H7" s="111"/>
      <c r="I7" s="109"/>
      <c r="J7" s="110"/>
      <c r="K7" s="111"/>
      <c r="L7" s="109" t="s">
        <v>382</v>
      </c>
      <c r="M7" s="112" t="s">
        <v>383</v>
      </c>
      <c r="N7" s="111" t="s">
        <v>384</v>
      </c>
      <c r="O7" s="110" t="s">
        <v>385</v>
      </c>
      <c r="P7" s="112" t="s">
        <v>385</v>
      </c>
      <c r="Q7" s="110" t="s">
        <v>367</v>
      </c>
      <c r="R7" s="109"/>
      <c r="S7" s="112"/>
      <c r="T7" s="111"/>
      <c r="U7" s="109" t="s">
        <v>386</v>
      </c>
      <c r="V7" s="112" t="s">
        <v>387</v>
      </c>
      <c r="W7" s="113" t="s">
        <v>388</v>
      </c>
      <c r="X7" s="109" t="s">
        <v>389</v>
      </c>
      <c r="Y7" s="112" t="s">
        <v>390</v>
      </c>
      <c r="Z7" s="113" t="s">
        <v>391</v>
      </c>
      <c r="AA7" s="109"/>
      <c r="AB7" s="112"/>
      <c r="AC7" s="111"/>
      <c r="AD7" s="109"/>
      <c r="AE7" s="112"/>
      <c r="AF7" s="111"/>
      <c r="AG7" s="116" t="s">
        <v>392</v>
      </c>
      <c r="AH7" s="117" t="s">
        <v>393</v>
      </c>
      <c r="AI7" s="111" t="s">
        <v>394</v>
      </c>
      <c r="AJ7" s="116" t="s">
        <v>395</v>
      </c>
      <c r="AK7" s="111" t="s">
        <v>396</v>
      </c>
      <c r="AL7" s="116"/>
      <c r="AM7" s="111"/>
      <c r="AN7" s="116"/>
      <c r="AO7" s="116"/>
      <c r="AP7" s="109" t="s">
        <v>397</v>
      </c>
      <c r="AQ7" s="110" t="s">
        <v>398</v>
      </c>
    </row>
    <row r="8" spans="1:43" ht="45">
      <c r="A8" s="109"/>
      <c r="B8" s="111"/>
      <c r="C8" s="109"/>
      <c r="D8" s="110"/>
      <c r="E8" s="111"/>
      <c r="F8" s="109"/>
      <c r="G8" s="110"/>
      <c r="H8" s="111"/>
      <c r="I8" s="109"/>
      <c r="J8" s="110"/>
      <c r="K8" s="111"/>
      <c r="L8" s="109" t="s">
        <v>267</v>
      </c>
      <c r="M8" s="112" t="s">
        <v>399</v>
      </c>
      <c r="N8" s="111" t="s">
        <v>400</v>
      </c>
      <c r="O8" s="110" t="s">
        <v>401</v>
      </c>
      <c r="P8" s="112" t="s">
        <v>401</v>
      </c>
      <c r="Q8" s="110" t="s">
        <v>367</v>
      </c>
      <c r="R8" s="109"/>
      <c r="S8" s="112"/>
      <c r="T8" s="111"/>
      <c r="U8" s="109" t="s">
        <v>402</v>
      </c>
      <c r="V8" s="112" t="s">
        <v>403</v>
      </c>
      <c r="W8" s="111" t="s">
        <v>402</v>
      </c>
      <c r="X8" s="109" t="s">
        <v>404</v>
      </c>
      <c r="Y8" s="112" t="s">
        <v>405</v>
      </c>
      <c r="Z8" s="113" t="s">
        <v>406</v>
      </c>
      <c r="AA8" s="109"/>
      <c r="AB8" s="112"/>
      <c r="AC8" s="111"/>
      <c r="AD8" s="109"/>
      <c r="AE8" s="112"/>
      <c r="AF8" s="111"/>
      <c r="AG8" s="116" t="s">
        <v>407</v>
      </c>
      <c r="AH8" s="116" t="s">
        <v>407</v>
      </c>
      <c r="AI8" s="111" t="s">
        <v>408</v>
      </c>
      <c r="AJ8" s="116"/>
      <c r="AK8" s="111"/>
      <c r="AL8" s="116"/>
      <c r="AM8" s="111"/>
      <c r="AN8" s="116"/>
      <c r="AO8" s="116"/>
      <c r="AP8" s="109" t="s">
        <v>409</v>
      </c>
      <c r="AQ8" s="110" t="s">
        <v>410</v>
      </c>
    </row>
    <row r="9" spans="1:43">
      <c r="A9" s="109"/>
      <c r="B9" s="111"/>
      <c r="C9" s="109"/>
      <c r="D9" s="110"/>
      <c r="E9" s="111"/>
      <c r="F9" s="109"/>
      <c r="G9" s="110"/>
      <c r="H9" s="111"/>
      <c r="I9" s="109"/>
      <c r="J9" s="110"/>
      <c r="K9" s="111"/>
      <c r="L9" s="109" t="s">
        <v>411</v>
      </c>
      <c r="M9" s="112" t="s">
        <v>412</v>
      </c>
      <c r="N9" s="111" t="s">
        <v>413</v>
      </c>
      <c r="O9" s="110" t="s">
        <v>414</v>
      </c>
      <c r="P9" s="112" t="s">
        <v>414</v>
      </c>
      <c r="Q9" s="110" t="s">
        <v>367</v>
      </c>
      <c r="R9" s="109"/>
      <c r="S9" s="112"/>
      <c r="T9" s="111"/>
      <c r="U9" s="109" t="s">
        <v>415</v>
      </c>
      <c r="V9" s="112" t="s">
        <v>415</v>
      </c>
      <c r="W9" s="111" t="s">
        <v>416</v>
      </c>
      <c r="X9" s="109"/>
      <c r="Y9" s="110"/>
      <c r="Z9" s="111"/>
      <c r="AA9" s="109"/>
      <c r="AB9" s="112"/>
      <c r="AC9" s="111"/>
      <c r="AD9" s="109"/>
      <c r="AE9" s="112"/>
      <c r="AF9" s="111"/>
      <c r="AG9" s="116"/>
      <c r="AH9" s="116"/>
      <c r="AI9" s="111"/>
      <c r="AJ9" s="116"/>
      <c r="AK9" s="111"/>
      <c r="AL9" s="116"/>
      <c r="AM9" s="111"/>
      <c r="AN9" s="116"/>
      <c r="AO9" s="116"/>
      <c r="AP9" s="109" t="s">
        <v>417</v>
      </c>
      <c r="AQ9" s="110" t="s">
        <v>418</v>
      </c>
    </row>
    <row r="10" spans="1:43">
      <c r="A10" s="109"/>
      <c r="B10" s="111"/>
      <c r="C10" s="109"/>
      <c r="D10" s="110"/>
      <c r="E10" s="111"/>
      <c r="F10" s="109"/>
      <c r="G10" s="110"/>
      <c r="H10" s="111"/>
      <c r="I10" s="109"/>
      <c r="J10" s="110"/>
      <c r="K10" s="111"/>
      <c r="L10" s="109" t="s">
        <v>419</v>
      </c>
      <c r="M10" s="112" t="s">
        <v>420</v>
      </c>
      <c r="N10" s="111" t="s">
        <v>421</v>
      </c>
      <c r="O10" s="110" t="s">
        <v>422</v>
      </c>
      <c r="P10" s="112" t="s">
        <v>422</v>
      </c>
      <c r="Q10" s="110" t="s">
        <v>367</v>
      </c>
      <c r="R10" s="109"/>
      <c r="S10" s="112"/>
      <c r="T10" s="111"/>
      <c r="U10" s="109" t="s">
        <v>113</v>
      </c>
      <c r="V10" s="112" t="s">
        <v>113</v>
      </c>
      <c r="W10" s="111" t="s">
        <v>423</v>
      </c>
      <c r="X10" s="109"/>
      <c r="Y10" s="110"/>
      <c r="Z10" s="111"/>
      <c r="AA10" s="109"/>
      <c r="AB10" s="112"/>
      <c r="AC10" s="111"/>
      <c r="AD10" s="109"/>
      <c r="AE10" s="112"/>
      <c r="AF10" s="111"/>
      <c r="AG10" s="116"/>
      <c r="AH10" s="116"/>
      <c r="AI10" s="111"/>
      <c r="AJ10" s="116"/>
      <c r="AK10" s="111"/>
      <c r="AL10" s="116"/>
      <c r="AM10" s="111"/>
      <c r="AN10" s="116"/>
      <c r="AO10" s="116"/>
      <c r="AP10" s="109" t="s">
        <v>424</v>
      </c>
      <c r="AQ10" s="110" t="s">
        <v>425</v>
      </c>
    </row>
    <row r="11" spans="1:43">
      <c r="A11" s="109"/>
      <c r="B11" s="111"/>
      <c r="C11" s="109"/>
      <c r="D11" s="110"/>
      <c r="E11" s="111"/>
      <c r="F11" s="109"/>
      <c r="G11" s="110"/>
      <c r="H11" s="111"/>
      <c r="I11" s="109"/>
      <c r="J11" s="110"/>
      <c r="K11" s="111"/>
      <c r="L11" s="109"/>
      <c r="M11" s="110"/>
      <c r="N11" s="111"/>
      <c r="O11" s="110" t="s">
        <v>426</v>
      </c>
      <c r="P11" s="110" t="s">
        <v>426</v>
      </c>
      <c r="Q11" s="110" t="s">
        <v>367</v>
      </c>
      <c r="R11" s="109"/>
      <c r="S11" s="110"/>
      <c r="T11" s="111"/>
      <c r="U11" s="109"/>
      <c r="V11" s="110"/>
      <c r="W11" s="111"/>
      <c r="X11" s="109"/>
      <c r="Y11" s="110"/>
      <c r="Z11" s="111"/>
      <c r="AA11" s="109"/>
      <c r="AB11" s="110"/>
      <c r="AC11" s="111"/>
      <c r="AD11" s="109"/>
      <c r="AE11" s="110"/>
      <c r="AF11" s="111"/>
      <c r="AG11" s="116"/>
      <c r="AH11" s="116"/>
      <c r="AI11" s="111"/>
      <c r="AJ11" s="116"/>
      <c r="AK11" s="111"/>
      <c r="AL11" s="116"/>
      <c r="AM11" s="111"/>
      <c r="AN11" s="116"/>
      <c r="AO11" s="116"/>
      <c r="AP11" s="109" t="s">
        <v>427</v>
      </c>
      <c r="AQ11" s="110" t="s">
        <v>428</v>
      </c>
    </row>
    <row r="12" spans="1:43">
      <c r="A12" s="109"/>
      <c r="B12" s="111"/>
      <c r="C12" s="109"/>
      <c r="D12" s="110"/>
      <c r="E12" s="111"/>
      <c r="F12" s="109"/>
      <c r="G12" s="110"/>
      <c r="H12" s="111"/>
      <c r="I12" s="109"/>
      <c r="J12" s="110"/>
      <c r="K12" s="111"/>
      <c r="L12" s="109"/>
      <c r="M12" s="110"/>
      <c r="N12" s="111"/>
      <c r="O12" s="110" t="s">
        <v>429</v>
      </c>
      <c r="P12" s="110" t="s">
        <v>429</v>
      </c>
      <c r="Q12" s="110" t="s">
        <v>367</v>
      </c>
      <c r="R12" s="109"/>
      <c r="S12" s="110"/>
      <c r="T12" s="111"/>
      <c r="U12" s="109"/>
      <c r="V12" s="110"/>
      <c r="W12" s="111"/>
      <c r="X12" s="109"/>
      <c r="Y12" s="110"/>
      <c r="Z12" s="111"/>
      <c r="AA12" s="109"/>
      <c r="AB12" s="110"/>
      <c r="AC12" s="111"/>
      <c r="AD12" s="109"/>
      <c r="AE12" s="110"/>
      <c r="AF12" s="111"/>
      <c r="AG12" s="116"/>
      <c r="AH12" s="116"/>
      <c r="AI12" s="111"/>
      <c r="AJ12" s="116"/>
      <c r="AK12" s="111"/>
      <c r="AL12" s="116"/>
      <c r="AM12" s="111"/>
      <c r="AN12" s="116"/>
      <c r="AO12" s="116"/>
      <c r="AP12" s="109" t="s">
        <v>430</v>
      </c>
      <c r="AQ12" s="110" t="s">
        <v>431</v>
      </c>
    </row>
    <row r="13" spans="1:43">
      <c r="A13" s="109"/>
      <c r="B13" s="111"/>
      <c r="C13" s="109"/>
      <c r="D13" s="110"/>
      <c r="E13" s="111"/>
      <c r="F13" s="109"/>
      <c r="G13" s="110"/>
      <c r="H13" s="111"/>
      <c r="I13" s="109"/>
      <c r="J13" s="110"/>
      <c r="K13" s="111"/>
      <c r="L13" s="109"/>
      <c r="M13" s="110"/>
      <c r="N13" s="111"/>
      <c r="O13" s="110" t="s">
        <v>432</v>
      </c>
      <c r="P13" s="110" t="s">
        <v>432</v>
      </c>
      <c r="Q13" s="110" t="s">
        <v>367</v>
      </c>
      <c r="R13" s="109"/>
      <c r="S13" s="110"/>
      <c r="T13" s="111"/>
      <c r="U13" s="109"/>
      <c r="V13" s="110"/>
      <c r="W13" s="111"/>
      <c r="X13" s="109"/>
      <c r="Y13" s="110"/>
      <c r="Z13" s="111"/>
      <c r="AA13" s="109"/>
      <c r="AB13" s="110"/>
      <c r="AC13" s="111"/>
      <c r="AD13" s="109"/>
      <c r="AE13" s="110"/>
      <c r="AF13" s="111"/>
      <c r="AG13" s="116"/>
      <c r="AH13" s="116"/>
      <c r="AI13" s="111"/>
      <c r="AJ13" s="116"/>
      <c r="AK13" s="111"/>
      <c r="AL13" s="116"/>
      <c r="AM13" s="111"/>
      <c r="AN13" s="116"/>
      <c r="AO13" s="116"/>
      <c r="AP13" s="109" t="s">
        <v>433</v>
      </c>
      <c r="AQ13" s="110" t="s">
        <v>434</v>
      </c>
    </row>
    <row r="14" spans="1:43">
      <c r="A14" s="109"/>
      <c r="B14" s="111"/>
      <c r="C14" s="109"/>
      <c r="D14" s="110"/>
      <c r="E14" s="111"/>
      <c r="F14" s="109"/>
      <c r="G14" s="110"/>
      <c r="H14" s="111"/>
      <c r="I14" s="109"/>
      <c r="J14" s="110"/>
      <c r="K14" s="111"/>
      <c r="L14" s="109"/>
      <c r="M14" s="110"/>
      <c r="N14" s="111"/>
      <c r="O14" s="110" t="s">
        <v>435</v>
      </c>
      <c r="P14" s="110" t="s">
        <v>435</v>
      </c>
      <c r="Q14" s="110" t="s">
        <v>367</v>
      </c>
      <c r="R14" s="109"/>
      <c r="S14" s="110"/>
      <c r="T14" s="111"/>
      <c r="U14" s="109"/>
      <c r="V14" s="110"/>
      <c r="W14" s="111"/>
      <c r="X14" s="109"/>
      <c r="Y14" s="110"/>
      <c r="Z14" s="111"/>
      <c r="AA14" s="109"/>
      <c r="AB14" s="110"/>
      <c r="AC14" s="111"/>
      <c r="AD14" s="109"/>
      <c r="AE14" s="110"/>
      <c r="AF14" s="111"/>
      <c r="AG14" s="116"/>
      <c r="AH14" s="116"/>
      <c r="AI14" s="111"/>
      <c r="AJ14" s="116"/>
      <c r="AK14" s="111"/>
      <c r="AL14" s="116"/>
      <c r="AM14" s="111"/>
      <c r="AN14" s="116"/>
      <c r="AO14" s="116"/>
      <c r="AP14" s="109" t="s">
        <v>436</v>
      </c>
      <c r="AQ14" s="110" t="s">
        <v>437</v>
      </c>
    </row>
    <row r="15" spans="1:43">
      <c r="A15" s="109"/>
      <c r="B15" s="111"/>
      <c r="C15" s="109"/>
      <c r="D15" s="110"/>
      <c r="E15" s="111"/>
      <c r="F15" s="109"/>
      <c r="G15" s="110"/>
      <c r="H15" s="111"/>
      <c r="I15" s="109"/>
      <c r="J15" s="110"/>
      <c r="K15" s="111"/>
      <c r="L15" s="109"/>
      <c r="M15" s="110"/>
      <c r="N15" s="111"/>
      <c r="O15" s="110" t="s">
        <v>438</v>
      </c>
      <c r="P15" s="110" t="s">
        <v>438</v>
      </c>
      <c r="Q15" s="110" t="s">
        <v>367</v>
      </c>
      <c r="R15" s="109"/>
      <c r="S15" s="110"/>
      <c r="T15" s="111"/>
      <c r="U15" s="109"/>
      <c r="V15" s="110"/>
      <c r="W15" s="111"/>
      <c r="X15" s="109"/>
      <c r="Y15" s="110"/>
      <c r="Z15" s="111"/>
      <c r="AA15" s="109"/>
      <c r="AB15" s="110"/>
      <c r="AC15" s="111"/>
      <c r="AD15" s="109"/>
      <c r="AE15" s="110"/>
      <c r="AF15" s="111"/>
      <c r="AG15" s="116"/>
      <c r="AH15" s="116"/>
      <c r="AI15" s="111"/>
      <c r="AJ15" s="116"/>
      <c r="AK15" s="111"/>
      <c r="AL15" s="116"/>
      <c r="AM15" s="111"/>
      <c r="AN15" s="116"/>
      <c r="AO15" s="116"/>
      <c r="AP15" s="109" t="s">
        <v>439</v>
      </c>
      <c r="AQ15" s="110" t="s">
        <v>440</v>
      </c>
    </row>
    <row r="16" spans="1:43">
      <c r="A16" s="109"/>
      <c r="B16" s="111"/>
      <c r="C16" s="109"/>
      <c r="D16" s="110"/>
      <c r="E16" s="111"/>
      <c r="F16" s="109"/>
      <c r="G16" s="110"/>
      <c r="H16" s="111"/>
      <c r="I16" s="109"/>
      <c r="J16" s="110"/>
      <c r="K16" s="111"/>
      <c r="L16" s="109"/>
      <c r="M16" s="110"/>
      <c r="N16" s="111"/>
      <c r="O16" s="110" t="s">
        <v>441</v>
      </c>
      <c r="P16" s="110" t="s">
        <v>441</v>
      </c>
      <c r="Q16" s="110" t="s">
        <v>367</v>
      </c>
      <c r="R16" s="109"/>
      <c r="S16" s="110"/>
      <c r="T16" s="111"/>
      <c r="U16" s="109"/>
      <c r="V16" s="110"/>
      <c r="W16" s="111"/>
      <c r="X16" s="109"/>
      <c r="Y16" s="110"/>
      <c r="Z16" s="111"/>
      <c r="AA16" s="109"/>
      <c r="AB16" s="110"/>
      <c r="AC16" s="111"/>
      <c r="AD16" s="109"/>
      <c r="AE16" s="110"/>
      <c r="AF16" s="111"/>
      <c r="AG16" s="116"/>
      <c r="AH16" s="116"/>
      <c r="AI16" s="111"/>
      <c r="AJ16" s="116"/>
      <c r="AK16" s="111"/>
      <c r="AL16" s="116"/>
      <c r="AM16" s="111"/>
      <c r="AN16" s="116"/>
      <c r="AO16" s="116"/>
      <c r="AP16" s="109" t="s">
        <v>442</v>
      </c>
      <c r="AQ16" s="110" t="s">
        <v>443</v>
      </c>
    </row>
    <row r="17" spans="1:43">
      <c r="A17" s="109"/>
      <c r="B17" s="111"/>
      <c r="C17" s="109"/>
      <c r="D17" s="110"/>
      <c r="E17" s="111"/>
      <c r="F17" s="109"/>
      <c r="G17" s="110"/>
      <c r="H17" s="111"/>
      <c r="I17" s="109"/>
      <c r="J17" s="110"/>
      <c r="K17" s="111"/>
      <c r="L17" s="109"/>
      <c r="M17" s="110"/>
      <c r="N17" s="111"/>
      <c r="O17" s="110" t="s">
        <v>444</v>
      </c>
      <c r="P17" s="110" t="s">
        <v>444</v>
      </c>
      <c r="Q17" s="110" t="s">
        <v>367</v>
      </c>
      <c r="R17" s="109"/>
      <c r="S17" s="110"/>
      <c r="T17" s="111"/>
      <c r="U17" s="109"/>
      <c r="V17" s="110"/>
      <c r="W17" s="111"/>
      <c r="X17" s="109"/>
      <c r="Y17" s="110"/>
      <c r="Z17" s="111"/>
      <c r="AA17" s="109"/>
      <c r="AB17" s="110"/>
      <c r="AC17" s="111"/>
      <c r="AD17" s="109"/>
      <c r="AE17" s="110"/>
      <c r="AF17" s="111"/>
      <c r="AG17" s="116"/>
      <c r="AH17" s="116"/>
      <c r="AI17" s="111"/>
      <c r="AJ17" s="116"/>
      <c r="AK17" s="111"/>
      <c r="AL17" s="116"/>
      <c r="AM17" s="111"/>
      <c r="AN17" s="116"/>
      <c r="AO17" s="116"/>
      <c r="AP17" s="109" t="s">
        <v>445</v>
      </c>
      <c r="AQ17" s="110" t="s">
        <v>446</v>
      </c>
    </row>
    <row r="18" spans="1:43">
      <c r="A18" s="109"/>
      <c r="B18" s="111"/>
      <c r="C18" s="109"/>
      <c r="D18" s="110"/>
      <c r="E18" s="111"/>
      <c r="F18" s="109"/>
      <c r="G18" s="110"/>
      <c r="H18" s="111"/>
      <c r="I18" s="109"/>
      <c r="J18" s="110"/>
      <c r="K18" s="111"/>
      <c r="L18" s="109"/>
      <c r="M18" s="110"/>
      <c r="N18" s="111"/>
      <c r="O18" s="110" t="s">
        <v>447</v>
      </c>
      <c r="P18" s="110" t="s">
        <v>447</v>
      </c>
      <c r="Q18" s="110" t="s">
        <v>367</v>
      </c>
      <c r="R18" s="109"/>
      <c r="S18" s="110"/>
      <c r="T18" s="111"/>
      <c r="U18" s="109"/>
      <c r="V18" s="110"/>
      <c r="W18" s="111"/>
      <c r="X18" s="109"/>
      <c r="Y18" s="110"/>
      <c r="Z18" s="111"/>
      <c r="AA18" s="109"/>
      <c r="AB18" s="110"/>
      <c r="AC18" s="111"/>
      <c r="AD18" s="109"/>
      <c r="AE18" s="110"/>
      <c r="AF18" s="111"/>
      <c r="AG18" s="116"/>
      <c r="AH18" s="116"/>
      <c r="AI18" s="111"/>
      <c r="AJ18" s="116"/>
      <c r="AK18" s="111"/>
      <c r="AL18" s="116"/>
      <c r="AM18" s="111"/>
      <c r="AN18" s="116"/>
      <c r="AO18" s="116"/>
      <c r="AP18" s="109" t="s">
        <v>448</v>
      </c>
      <c r="AQ18" s="110" t="s">
        <v>449</v>
      </c>
    </row>
    <row r="19" spans="1:43">
      <c r="A19" s="109"/>
      <c r="B19" s="111"/>
      <c r="C19" s="109"/>
      <c r="D19" s="110"/>
      <c r="E19" s="111"/>
      <c r="F19" s="109"/>
      <c r="G19" s="110"/>
      <c r="H19" s="111"/>
      <c r="I19" s="109"/>
      <c r="J19" s="110"/>
      <c r="K19" s="111"/>
      <c r="L19" s="109"/>
      <c r="M19" s="110"/>
      <c r="N19" s="111"/>
      <c r="O19" s="110" t="s">
        <v>450</v>
      </c>
      <c r="P19" s="110" t="s">
        <v>450</v>
      </c>
      <c r="Q19" s="110" t="s">
        <v>367</v>
      </c>
      <c r="R19" s="109"/>
      <c r="S19" s="110"/>
      <c r="T19" s="111"/>
      <c r="U19" s="109"/>
      <c r="V19" s="110"/>
      <c r="W19" s="111"/>
      <c r="X19" s="109"/>
      <c r="Y19" s="110"/>
      <c r="Z19" s="111"/>
      <c r="AA19" s="109"/>
      <c r="AB19" s="110"/>
      <c r="AC19" s="111"/>
      <c r="AD19" s="109"/>
      <c r="AE19" s="110"/>
      <c r="AF19" s="111"/>
      <c r="AG19" s="116"/>
      <c r="AH19" s="116"/>
      <c r="AI19" s="111"/>
      <c r="AJ19" s="116"/>
      <c r="AK19" s="111"/>
      <c r="AL19" s="116"/>
      <c r="AM19" s="111"/>
      <c r="AN19" s="116"/>
      <c r="AO19" s="116"/>
      <c r="AP19" s="109" t="s">
        <v>451</v>
      </c>
      <c r="AQ19" s="112" t="s">
        <v>452</v>
      </c>
    </row>
    <row r="20" spans="1:43">
      <c r="A20" s="109"/>
      <c r="B20" s="111"/>
      <c r="C20" s="109"/>
      <c r="D20" s="110"/>
      <c r="E20" s="111"/>
      <c r="F20" s="109"/>
      <c r="G20" s="110"/>
      <c r="H20" s="111"/>
      <c r="I20" s="109"/>
      <c r="J20" s="110"/>
      <c r="K20" s="111"/>
      <c r="L20" s="109"/>
      <c r="M20" s="110"/>
      <c r="N20" s="111"/>
      <c r="O20" s="110" t="s">
        <v>370</v>
      </c>
      <c r="P20" s="110" t="s">
        <v>370</v>
      </c>
      <c r="Q20" s="110" t="s">
        <v>367</v>
      </c>
      <c r="R20" s="109"/>
      <c r="S20" s="110"/>
      <c r="T20" s="111"/>
      <c r="U20" s="109"/>
      <c r="V20" s="110"/>
      <c r="W20" s="111"/>
      <c r="X20" s="109"/>
      <c r="Y20" s="110"/>
      <c r="Z20" s="111"/>
      <c r="AA20" s="109"/>
      <c r="AB20" s="110"/>
      <c r="AC20" s="111"/>
      <c r="AD20" s="109"/>
      <c r="AE20" s="110"/>
      <c r="AF20" s="111"/>
      <c r="AG20" s="116"/>
      <c r="AH20" s="116"/>
      <c r="AI20" s="111"/>
      <c r="AJ20" s="116"/>
      <c r="AK20" s="111"/>
      <c r="AL20" s="116"/>
      <c r="AM20" s="111"/>
      <c r="AN20" s="116"/>
      <c r="AO20" s="116"/>
      <c r="AP20" s="109" t="s">
        <v>453</v>
      </c>
      <c r="AQ20" s="110" t="s">
        <v>454</v>
      </c>
    </row>
    <row r="21" spans="1:43">
      <c r="A21" s="109"/>
      <c r="B21" s="111"/>
      <c r="C21" s="109"/>
      <c r="D21" s="110"/>
      <c r="E21" s="111"/>
      <c r="F21" s="109"/>
      <c r="G21" s="110"/>
      <c r="H21" s="111"/>
      <c r="I21" s="109"/>
      <c r="J21" s="110"/>
      <c r="K21" s="111"/>
      <c r="L21" s="109"/>
      <c r="M21" s="110"/>
      <c r="N21" s="111"/>
      <c r="O21" s="110"/>
      <c r="P21" s="110"/>
      <c r="Q21" s="110"/>
      <c r="R21" s="109"/>
      <c r="S21" s="110"/>
      <c r="T21" s="111"/>
      <c r="U21" s="109"/>
      <c r="V21" s="110"/>
      <c r="W21" s="111"/>
      <c r="X21" s="109"/>
      <c r="Y21" s="110"/>
      <c r="Z21" s="111"/>
      <c r="AA21" s="109"/>
      <c r="AB21" s="110"/>
      <c r="AC21" s="111"/>
      <c r="AD21" s="109"/>
      <c r="AE21" s="110"/>
      <c r="AF21" s="111"/>
      <c r="AG21" s="116"/>
      <c r="AH21" s="116"/>
      <c r="AI21" s="111"/>
      <c r="AJ21" s="116"/>
      <c r="AK21" s="111"/>
      <c r="AL21" s="116"/>
      <c r="AM21" s="111"/>
      <c r="AN21" s="116"/>
      <c r="AO21" s="116"/>
      <c r="AP21" s="109" t="s">
        <v>455</v>
      </c>
      <c r="AQ21" s="110" t="s">
        <v>456</v>
      </c>
    </row>
    <row r="22" spans="1:43">
      <c r="A22" s="109"/>
      <c r="B22" s="111"/>
      <c r="C22" s="109"/>
      <c r="D22" s="110"/>
      <c r="E22" s="111"/>
      <c r="F22" s="109"/>
      <c r="G22" s="110"/>
      <c r="H22" s="111"/>
      <c r="I22" s="109"/>
      <c r="J22" s="110"/>
      <c r="K22" s="111"/>
      <c r="L22" s="109"/>
      <c r="M22" s="110"/>
      <c r="N22" s="111"/>
      <c r="O22" s="110"/>
      <c r="P22" s="110"/>
      <c r="Q22" s="110"/>
      <c r="R22" s="109"/>
      <c r="S22" s="110"/>
      <c r="T22" s="111"/>
      <c r="U22" s="109"/>
      <c r="V22" s="110"/>
      <c r="W22" s="111"/>
      <c r="X22" s="109"/>
      <c r="Y22" s="110"/>
      <c r="Z22" s="111"/>
      <c r="AA22" s="109"/>
      <c r="AB22" s="110"/>
      <c r="AC22" s="111"/>
      <c r="AD22" s="109"/>
      <c r="AE22" s="110"/>
      <c r="AF22" s="111"/>
      <c r="AG22" s="116"/>
      <c r="AH22" s="116"/>
      <c r="AI22" s="111"/>
      <c r="AJ22" s="116"/>
      <c r="AK22" s="111"/>
      <c r="AL22" s="116"/>
      <c r="AM22" s="111"/>
      <c r="AN22" s="116"/>
      <c r="AO22" s="116"/>
      <c r="AP22" s="109" t="s">
        <v>457</v>
      </c>
      <c r="AQ22" s="110" t="s">
        <v>458</v>
      </c>
    </row>
    <row r="23" spans="1:43">
      <c r="A23" s="109"/>
      <c r="B23" s="111"/>
      <c r="C23" s="109"/>
      <c r="D23" s="110"/>
      <c r="E23" s="111"/>
      <c r="F23" s="109"/>
      <c r="G23" s="110"/>
      <c r="H23" s="111"/>
      <c r="I23" s="109"/>
      <c r="J23" s="110"/>
      <c r="K23" s="111"/>
      <c r="L23" s="109"/>
      <c r="M23" s="110"/>
      <c r="N23" s="111"/>
      <c r="O23" s="110"/>
      <c r="P23" s="110"/>
      <c r="Q23" s="110"/>
      <c r="R23" s="109"/>
      <c r="S23" s="110"/>
      <c r="T23" s="111"/>
      <c r="U23" s="109"/>
      <c r="V23" s="110"/>
      <c r="W23" s="111"/>
      <c r="X23" s="109"/>
      <c r="Y23" s="110"/>
      <c r="Z23" s="111"/>
      <c r="AA23" s="109"/>
      <c r="AB23" s="110"/>
      <c r="AC23" s="111"/>
      <c r="AD23" s="109"/>
      <c r="AE23" s="110"/>
      <c r="AF23" s="111"/>
      <c r="AG23" s="116"/>
      <c r="AH23" s="116"/>
      <c r="AI23" s="111"/>
      <c r="AJ23" s="116"/>
      <c r="AK23" s="111"/>
      <c r="AL23" s="116"/>
      <c r="AM23" s="111"/>
      <c r="AN23" s="116"/>
      <c r="AO23" s="116"/>
      <c r="AP23" s="109" t="s">
        <v>459</v>
      </c>
      <c r="AQ23" s="110" t="s">
        <v>460</v>
      </c>
    </row>
    <row r="24" spans="1:43">
      <c r="A24" s="109"/>
      <c r="B24" s="111"/>
      <c r="C24" s="109"/>
      <c r="D24" s="110"/>
      <c r="E24" s="111"/>
      <c r="F24" s="109"/>
      <c r="G24" s="110"/>
      <c r="H24" s="111"/>
      <c r="I24" s="109"/>
      <c r="J24" s="110"/>
      <c r="K24" s="111"/>
      <c r="L24" s="109"/>
      <c r="M24" s="110"/>
      <c r="N24" s="111"/>
      <c r="O24" s="110"/>
      <c r="P24" s="110"/>
      <c r="Q24" s="110"/>
      <c r="R24" s="109"/>
      <c r="S24" s="110"/>
      <c r="T24" s="111"/>
      <c r="U24" s="109"/>
      <c r="V24" s="110"/>
      <c r="W24" s="111"/>
      <c r="X24" s="109"/>
      <c r="Y24" s="110"/>
      <c r="Z24" s="111"/>
      <c r="AA24" s="109"/>
      <c r="AB24" s="110"/>
      <c r="AC24" s="111"/>
      <c r="AD24" s="109"/>
      <c r="AE24" s="110"/>
      <c r="AF24" s="111"/>
      <c r="AG24" s="116"/>
      <c r="AH24" s="116"/>
      <c r="AI24" s="111"/>
      <c r="AJ24" s="116"/>
      <c r="AK24" s="111"/>
      <c r="AL24" s="116"/>
      <c r="AM24" s="111"/>
      <c r="AN24" s="116"/>
      <c r="AO24" s="116"/>
      <c r="AP24" s="109" t="s">
        <v>461</v>
      </c>
      <c r="AQ24" s="110" t="s">
        <v>462</v>
      </c>
    </row>
    <row r="25" spans="1:43">
      <c r="A25" s="109"/>
      <c r="B25" s="111"/>
      <c r="C25" s="109"/>
      <c r="D25" s="110"/>
      <c r="E25" s="111"/>
      <c r="F25" s="109"/>
      <c r="G25" s="110"/>
      <c r="H25" s="111"/>
      <c r="I25" s="109"/>
      <c r="J25" s="110"/>
      <c r="K25" s="111"/>
      <c r="L25" s="109"/>
      <c r="M25" s="110"/>
      <c r="N25" s="111"/>
      <c r="O25" s="110"/>
      <c r="P25" s="110"/>
      <c r="Q25" s="110"/>
      <c r="R25" s="109"/>
      <c r="S25" s="110"/>
      <c r="T25" s="111"/>
      <c r="U25" s="109"/>
      <c r="V25" s="110"/>
      <c r="W25" s="111"/>
      <c r="X25" s="109"/>
      <c r="Y25" s="110"/>
      <c r="Z25" s="111"/>
      <c r="AA25" s="109"/>
      <c r="AB25" s="110"/>
      <c r="AC25" s="111"/>
      <c r="AD25" s="109"/>
      <c r="AE25" s="110"/>
      <c r="AF25" s="111"/>
      <c r="AG25" s="116"/>
      <c r="AH25" s="116"/>
      <c r="AI25" s="111"/>
      <c r="AJ25" s="116"/>
      <c r="AK25" s="111"/>
      <c r="AL25" s="116"/>
      <c r="AM25" s="111"/>
      <c r="AN25" s="116"/>
      <c r="AO25" s="116"/>
      <c r="AP25" s="109" t="s">
        <v>463</v>
      </c>
      <c r="AQ25" s="110" t="s">
        <v>464</v>
      </c>
    </row>
    <row r="26" spans="1:43">
      <c r="A26" s="109"/>
      <c r="B26" s="111"/>
      <c r="C26" s="109"/>
      <c r="D26" s="110"/>
      <c r="E26" s="111"/>
      <c r="F26" s="109"/>
      <c r="G26" s="110"/>
      <c r="H26" s="111"/>
      <c r="I26" s="109"/>
      <c r="J26" s="110"/>
      <c r="K26" s="111"/>
      <c r="L26" s="109"/>
      <c r="M26" s="110"/>
      <c r="N26" s="111"/>
      <c r="O26" s="110"/>
      <c r="P26" s="110"/>
      <c r="Q26" s="110"/>
      <c r="R26" s="109"/>
      <c r="S26" s="110"/>
      <c r="T26" s="111"/>
      <c r="U26" s="109"/>
      <c r="V26" s="110"/>
      <c r="W26" s="111"/>
      <c r="X26" s="109"/>
      <c r="Y26" s="110"/>
      <c r="Z26" s="111"/>
      <c r="AA26" s="109"/>
      <c r="AB26" s="110"/>
      <c r="AC26" s="111"/>
      <c r="AD26" s="109"/>
      <c r="AE26" s="110"/>
      <c r="AF26" s="111"/>
      <c r="AG26" s="116"/>
      <c r="AH26" s="116"/>
      <c r="AI26" s="111"/>
      <c r="AJ26" s="116"/>
      <c r="AK26" s="111"/>
      <c r="AL26" s="116"/>
      <c r="AM26" s="111"/>
      <c r="AN26" s="116"/>
      <c r="AO26" s="116"/>
      <c r="AP26" s="109" t="s">
        <v>465</v>
      </c>
      <c r="AQ26" s="110" t="s">
        <v>466</v>
      </c>
    </row>
    <row r="27" spans="1:43">
      <c r="A27" s="109"/>
      <c r="B27" s="111"/>
      <c r="C27" s="109"/>
      <c r="D27" s="110"/>
      <c r="E27" s="111"/>
      <c r="F27" s="109"/>
      <c r="G27" s="110"/>
      <c r="H27" s="111"/>
      <c r="I27" s="109"/>
      <c r="J27" s="110"/>
      <c r="K27" s="111"/>
      <c r="L27" s="109"/>
      <c r="M27" s="110"/>
      <c r="N27" s="111"/>
      <c r="O27" s="110"/>
      <c r="P27" s="110"/>
      <c r="Q27" s="110"/>
      <c r="R27" s="109"/>
      <c r="S27" s="110"/>
      <c r="T27" s="111"/>
      <c r="U27" s="109"/>
      <c r="V27" s="110"/>
      <c r="W27" s="111"/>
      <c r="X27" s="109"/>
      <c r="Y27" s="110"/>
      <c r="Z27" s="111"/>
      <c r="AA27" s="109"/>
      <c r="AB27" s="110"/>
      <c r="AC27" s="111"/>
      <c r="AD27" s="109"/>
      <c r="AE27" s="110"/>
      <c r="AF27" s="111"/>
      <c r="AG27" s="116"/>
      <c r="AH27" s="116"/>
      <c r="AI27" s="111"/>
      <c r="AJ27" s="116"/>
      <c r="AK27" s="111"/>
      <c r="AL27" s="116"/>
      <c r="AM27" s="111"/>
      <c r="AN27" s="116"/>
      <c r="AO27" s="116"/>
      <c r="AP27" s="109" t="s">
        <v>467</v>
      </c>
      <c r="AQ27" s="110" t="s">
        <v>468</v>
      </c>
    </row>
    <row r="28" spans="1:43">
      <c r="A28" s="109"/>
      <c r="B28" s="111"/>
      <c r="C28" s="109"/>
      <c r="D28" s="110"/>
      <c r="E28" s="111"/>
      <c r="F28" s="109"/>
      <c r="G28" s="110"/>
      <c r="H28" s="111"/>
      <c r="I28" s="109"/>
      <c r="J28" s="110"/>
      <c r="K28" s="111"/>
      <c r="L28" s="109"/>
      <c r="M28" s="110"/>
      <c r="N28" s="111"/>
      <c r="O28" s="110"/>
      <c r="P28" s="110"/>
      <c r="Q28" s="110"/>
      <c r="R28" s="109"/>
      <c r="S28" s="110"/>
      <c r="T28" s="111"/>
      <c r="U28" s="109"/>
      <c r="V28" s="110"/>
      <c r="W28" s="111"/>
      <c r="X28" s="109"/>
      <c r="Y28" s="110"/>
      <c r="Z28" s="111"/>
      <c r="AA28" s="109"/>
      <c r="AB28" s="110"/>
      <c r="AC28" s="111"/>
      <c r="AD28" s="109"/>
      <c r="AE28" s="110"/>
      <c r="AF28" s="111"/>
      <c r="AG28" s="116"/>
      <c r="AH28" s="116"/>
      <c r="AI28" s="111"/>
      <c r="AJ28" s="116"/>
      <c r="AK28" s="111"/>
      <c r="AL28" s="116"/>
      <c r="AM28" s="111"/>
      <c r="AN28" s="116"/>
      <c r="AO28" s="116"/>
      <c r="AP28" s="109" t="s">
        <v>469</v>
      </c>
      <c r="AQ28" s="110" t="s">
        <v>470</v>
      </c>
    </row>
    <row r="29" spans="1:43">
      <c r="A29" s="109"/>
      <c r="B29" s="111"/>
      <c r="C29" s="109"/>
      <c r="D29" s="110"/>
      <c r="E29" s="111"/>
      <c r="F29" s="109"/>
      <c r="G29" s="110"/>
      <c r="H29" s="111"/>
      <c r="I29" s="109"/>
      <c r="J29" s="110"/>
      <c r="K29" s="111"/>
      <c r="L29" s="109"/>
      <c r="M29" s="110"/>
      <c r="N29" s="111"/>
      <c r="O29" s="110"/>
      <c r="P29" s="110"/>
      <c r="Q29" s="110"/>
      <c r="R29" s="109"/>
      <c r="S29" s="110"/>
      <c r="T29" s="111"/>
      <c r="U29" s="109"/>
      <c r="V29" s="110"/>
      <c r="W29" s="111"/>
      <c r="X29" s="109"/>
      <c r="Y29" s="110"/>
      <c r="Z29" s="111"/>
      <c r="AA29" s="109"/>
      <c r="AB29" s="110"/>
      <c r="AC29" s="111"/>
      <c r="AD29" s="109"/>
      <c r="AE29" s="110"/>
      <c r="AF29" s="111"/>
      <c r="AG29" s="116"/>
      <c r="AH29" s="116"/>
      <c r="AI29" s="111"/>
      <c r="AJ29" s="116"/>
      <c r="AK29" s="111"/>
      <c r="AL29" s="116"/>
      <c r="AM29" s="111"/>
      <c r="AN29" s="116"/>
      <c r="AO29" s="116"/>
      <c r="AP29" s="109" t="s">
        <v>471</v>
      </c>
      <c r="AQ29" s="110" t="s">
        <v>472</v>
      </c>
    </row>
    <row r="30" spans="1:43">
      <c r="A30" s="109"/>
      <c r="B30" s="111"/>
      <c r="C30" s="109"/>
      <c r="D30" s="110"/>
      <c r="E30" s="111"/>
      <c r="F30" s="109"/>
      <c r="G30" s="110"/>
      <c r="H30" s="111"/>
      <c r="I30" s="109"/>
      <c r="J30" s="110"/>
      <c r="K30" s="111"/>
      <c r="L30" s="109"/>
      <c r="M30" s="110"/>
      <c r="N30" s="111"/>
      <c r="O30" s="110"/>
      <c r="P30" s="110"/>
      <c r="Q30" s="110"/>
      <c r="R30" s="109"/>
      <c r="S30" s="110"/>
      <c r="T30" s="111"/>
      <c r="U30" s="109"/>
      <c r="V30" s="110"/>
      <c r="W30" s="111"/>
      <c r="X30" s="109"/>
      <c r="Y30" s="110"/>
      <c r="Z30" s="111"/>
      <c r="AA30" s="109"/>
      <c r="AB30" s="110"/>
      <c r="AC30" s="111"/>
      <c r="AD30" s="109"/>
      <c r="AE30" s="110"/>
      <c r="AF30" s="111"/>
      <c r="AG30" s="116"/>
      <c r="AH30" s="116"/>
      <c r="AI30" s="111"/>
      <c r="AJ30" s="116"/>
      <c r="AK30" s="111"/>
      <c r="AL30" s="116"/>
      <c r="AM30" s="111"/>
      <c r="AN30" s="116"/>
      <c r="AO30" s="116"/>
      <c r="AP30" s="109" t="s">
        <v>473</v>
      </c>
      <c r="AQ30" s="110" t="s">
        <v>474</v>
      </c>
    </row>
    <row r="31" spans="1:43">
      <c r="A31" s="109"/>
      <c r="B31" s="111"/>
      <c r="C31" s="109"/>
      <c r="D31" s="110"/>
      <c r="E31" s="111"/>
      <c r="F31" s="109"/>
      <c r="G31" s="110"/>
      <c r="H31" s="111"/>
      <c r="I31" s="109"/>
      <c r="J31" s="110"/>
      <c r="K31" s="111"/>
      <c r="L31" s="109"/>
      <c r="M31" s="110"/>
      <c r="N31" s="111"/>
      <c r="O31" s="110"/>
      <c r="P31" s="110"/>
      <c r="Q31" s="110"/>
      <c r="R31" s="109"/>
      <c r="S31" s="110"/>
      <c r="T31" s="111"/>
      <c r="U31" s="109"/>
      <c r="V31" s="110"/>
      <c r="W31" s="111"/>
      <c r="X31" s="109"/>
      <c r="Y31" s="110"/>
      <c r="Z31" s="111"/>
      <c r="AA31" s="109"/>
      <c r="AB31" s="110"/>
      <c r="AC31" s="111"/>
      <c r="AD31" s="109"/>
      <c r="AE31" s="110"/>
      <c r="AF31" s="111"/>
      <c r="AG31" s="116"/>
      <c r="AH31" s="116"/>
      <c r="AI31" s="111"/>
      <c r="AJ31" s="116"/>
      <c r="AK31" s="111"/>
      <c r="AL31" s="116"/>
      <c r="AM31" s="111"/>
      <c r="AN31" s="116"/>
      <c r="AO31" s="116"/>
      <c r="AP31" s="109" t="s">
        <v>475</v>
      </c>
      <c r="AQ31" s="110" t="s">
        <v>476</v>
      </c>
    </row>
    <row r="32" spans="1:43">
      <c r="A32" s="109"/>
      <c r="B32" s="111"/>
      <c r="C32" s="109"/>
      <c r="D32" s="110"/>
      <c r="E32" s="111"/>
      <c r="F32" s="109"/>
      <c r="G32" s="110"/>
      <c r="H32" s="111"/>
      <c r="I32" s="109"/>
      <c r="J32" s="110"/>
      <c r="K32" s="111"/>
      <c r="L32" s="109"/>
      <c r="M32" s="110"/>
      <c r="N32" s="111"/>
      <c r="O32" s="110"/>
      <c r="P32" s="110"/>
      <c r="Q32" s="110"/>
      <c r="R32" s="109"/>
      <c r="S32" s="110"/>
      <c r="T32" s="111"/>
      <c r="U32" s="109"/>
      <c r="V32" s="110"/>
      <c r="W32" s="111"/>
      <c r="X32" s="109"/>
      <c r="Y32" s="110"/>
      <c r="Z32" s="111"/>
      <c r="AA32" s="109"/>
      <c r="AB32" s="110"/>
      <c r="AC32" s="111"/>
      <c r="AD32" s="109"/>
      <c r="AE32" s="110"/>
      <c r="AF32" s="111"/>
      <c r="AG32" s="116"/>
      <c r="AH32" s="116"/>
      <c r="AI32" s="111"/>
      <c r="AJ32" s="116"/>
      <c r="AK32" s="111"/>
      <c r="AL32" s="116"/>
      <c r="AM32" s="111"/>
      <c r="AN32" s="116"/>
      <c r="AO32" s="116"/>
      <c r="AP32" s="109" t="s">
        <v>477</v>
      </c>
      <c r="AQ32" s="110" t="s">
        <v>478</v>
      </c>
    </row>
    <row r="33" spans="1:43">
      <c r="A33" s="109"/>
      <c r="B33" s="111"/>
      <c r="C33" s="109"/>
      <c r="D33" s="110"/>
      <c r="E33" s="111"/>
      <c r="F33" s="109"/>
      <c r="G33" s="110"/>
      <c r="H33" s="111"/>
      <c r="I33" s="109"/>
      <c r="J33" s="110"/>
      <c r="K33" s="111"/>
      <c r="L33" s="109"/>
      <c r="M33" s="110"/>
      <c r="N33" s="111"/>
      <c r="O33" s="110"/>
      <c r="P33" s="110"/>
      <c r="Q33" s="110"/>
      <c r="R33" s="109"/>
      <c r="S33" s="110"/>
      <c r="T33" s="111"/>
      <c r="U33" s="109"/>
      <c r="V33" s="110"/>
      <c r="W33" s="111"/>
      <c r="X33" s="109"/>
      <c r="Y33" s="110"/>
      <c r="Z33" s="111"/>
      <c r="AA33" s="109"/>
      <c r="AB33" s="110"/>
      <c r="AC33" s="111"/>
      <c r="AD33" s="109"/>
      <c r="AE33" s="110"/>
      <c r="AF33" s="111"/>
      <c r="AG33" s="116"/>
      <c r="AH33" s="116"/>
      <c r="AI33" s="111"/>
      <c r="AJ33" s="116"/>
      <c r="AK33" s="111"/>
      <c r="AL33" s="116"/>
      <c r="AM33" s="111"/>
      <c r="AN33" s="116"/>
      <c r="AO33" s="116"/>
      <c r="AP33" s="109" t="s">
        <v>479</v>
      </c>
      <c r="AQ33" s="110" t="s">
        <v>480</v>
      </c>
    </row>
    <row r="34" spans="1:43">
      <c r="AP34" s="109" t="s">
        <v>481</v>
      </c>
      <c r="AQ34" s="110" t="s">
        <v>482</v>
      </c>
    </row>
    <row r="35" spans="1:43">
      <c r="A35" s="119"/>
      <c r="C35" s="119"/>
      <c r="D35" s="119"/>
      <c r="AP35" s="109" t="s">
        <v>483</v>
      </c>
      <c r="AQ35" s="110" t="s">
        <v>484</v>
      </c>
    </row>
    <row r="36" spans="1:43">
      <c r="AP36" s="109" t="s">
        <v>485</v>
      </c>
      <c r="AQ36" s="110" t="s">
        <v>486</v>
      </c>
    </row>
    <row r="37" spans="1:43">
      <c r="AP37" s="109" t="s">
        <v>487</v>
      </c>
      <c r="AQ37" s="110" t="s">
        <v>482</v>
      </c>
    </row>
    <row r="38" spans="1:43">
      <c r="AP38" s="109" t="s">
        <v>488</v>
      </c>
      <c r="AQ38" s="110" t="s">
        <v>482</v>
      </c>
    </row>
    <row r="39" spans="1:43">
      <c r="AP39" s="109" t="s">
        <v>489</v>
      </c>
      <c r="AQ39" s="110" t="s">
        <v>490</v>
      </c>
    </row>
    <row r="40" spans="1:43">
      <c r="AP40" s="109" t="s">
        <v>491</v>
      </c>
      <c r="AQ40" s="110" t="s">
        <v>492</v>
      </c>
    </row>
    <row r="41" spans="1:43">
      <c r="AP41" s="109" t="s">
        <v>493</v>
      </c>
      <c r="AQ41" s="110" t="s">
        <v>494</v>
      </c>
    </row>
    <row r="42" spans="1:43">
      <c r="AP42" s="109" t="s">
        <v>495</v>
      </c>
      <c r="AQ42" s="110" t="s">
        <v>496</v>
      </c>
    </row>
    <row r="43" spans="1:43">
      <c r="AP43" s="109" t="s">
        <v>497</v>
      </c>
      <c r="AQ43" s="110" t="s">
        <v>498</v>
      </c>
    </row>
    <row r="44" spans="1:43">
      <c r="AP44" s="109" t="s">
        <v>499</v>
      </c>
      <c r="AQ44" s="110" t="s">
        <v>500</v>
      </c>
    </row>
    <row r="45" spans="1:43">
      <c r="AP45" s="109" t="s">
        <v>501</v>
      </c>
      <c r="AQ45" s="110" t="s">
        <v>502</v>
      </c>
    </row>
    <row r="46" spans="1:43">
      <c r="AP46" s="109"/>
      <c r="AQ46" s="110"/>
    </row>
    <row r="47" spans="1:43">
      <c r="AP47" s="109"/>
      <c r="AQ47" s="110"/>
    </row>
    <row r="48" spans="1:43">
      <c r="AP48" s="109"/>
      <c r="AQ48" s="110"/>
    </row>
    <row r="49" spans="42:43">
      <c r="AP49" s="109"/>
      <c r="AQ49" s="110"/>
    </row>
    <row r="50" spans="42:43">
      <c r="AP50" s="109"/>
      <c r="AQ50" s="110"/>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23</vt:i4>
      </vt:variant>
    </vt:vector>
  </HeadingPairs>
  <TitlesOfParts>
    <vt:vector size="33" baseType="lpstr">
      <vt:lpstr>Guideline</vt:lpstr>
      <vt:lpstr>Trainee general info</vt:lpstr>
      <vt:lpstr>Attendance status</vt:lpstr>
      <vt:lpstr>Topic Mark</vt:lpstr>
      <vt:lpstr>Reward &amp; penalty</vt:lpstr>
      <vt:lpstr>GPA</vt:lpstr>
      <vt:lpstr>Finance obligation</vt:lpstr>
      <vt:lpstr>Parameters</vt:lpstr>
      <vt:lpstr>Reference</vt:lpstr>
      <vt:lpstr>Record of changes</vt:lpstr>
      <vt:lpstr>'Attendance status'!Print_Area</vt:lpstr>
      <vt:lpstr>'Finance obligation'!Print_Area</vt:lpstr>
      <vt:lpstr>GPA!Print_Area</vt:lpstr>
      <vt:lpstr>'Reward &amp; penalty'!Print_Area</vt:lpstr>
      <vt:lpstr>'Topic Mark'!Print_Area</vt:lpstr>
      <vt:lpstr>'Trainee general info'!Print_Area</vt:lpstr>
      <vt:lpstr>Ref.Admission</vt:lpstr>
      <vt:lpstr>Ref.Attendee</vt:lpstr>
      <vt:lpstr>Ref.ClassCode</vt:lpstr>
      <vt:lpstr>Ref.Delivery</vt:lpstr>
      <vt:lpstr>Ref.Format</vt:lpstr>
      <vt:lpstr>Ref.IT</vt:lpstr>
      <vt:lpstr>Ref.Lang</vt:lpstr>
      <vt:lpstr>Ref.Neccessity</vt:lpstr>
      <vt:lpstr>Ref.Outcome</vt:lpstr>
      <vt:lpstr>Ref.ProjectCode</vt:lpstr>
      <vt:lpstr>Ref.RegType</vt:lpstr>
      <vt:lpstr>Ref.Scope</vt:lpstr>
      <vt:lpstr>Ref.Subject</vt:lpstr>
      <vt:lpstr>Ref.TraineeStatus</vt:lpstr>
      <vt:lpstr>Ref.Trainer</vt:lpstr>
      <vt:lpstr>Ref.TrainingContribution</vt:lpstr>
      <vt:lpstr>Ref.TrainingNeed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training.dn</dc:creator>
  <cp:lastModifiedBy>ad</cp:lastModifiedBy>
  <dcterms:created xsi:type="dcterms:W3CDTF">2016-01-05T14:09:13Z</dcterms:created>
  <dcterms:modified xsi:type="dcterms:W3CDTF">2017-05-03T04:25:52Z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cb216bc6-1adb-4b83-bc85-afdc6628c553</vt:lpwstr>
  </property>
</Properties>
</file>