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780" tabRatio="500" firstSheet="1" activeTab="1"/>
  </bookViews>
  <sheets>
    <sheet name="data sorted.csv" sheetId="1" r:id="rId1"/>
    <sheet name="the prediction DEMO" sheetId="6" r:id="rId2"/>
    <sheet name="analitics graph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8" i="6" l="1"/>
  <c r="M6" i="6"/>
  <c r="M7" i="6"/>
  <c r="M8" i="6"/>
  <c r="M19" i="6"/>
  <c r="M20" i="6"/>
  <c r="T8" i="6"/>
  <c r="Y17" i="6"/>
  <c r="T7" i="6"/>
  <c r="S18" i="6"/>
  <c r="L6" i="6"/>
  <c r="L7" i="6"/>
  <c r="L8" i="6"/>
  <c r="L19" i="6"/>
  <c r="L20" i="6"/>
  <c r="S8" i="6"/>
  <c r="S17" i="6"/>
  <c r="S7" i="6"/>
  <c r="Y22" i="6"/>
  <c r="Y21" i="6"/>
  <c r="Y20" i="6"/>
  <c r="Y19" i="6"/>
  <c r="Y16" i="6"/>
  <c r="S16" i="6"/>
  <c r="S22" i="6"/>
  <c r="S21" i="6"/>
  <c r="S20" i="6"/>
  <c r="S19" i="6"/>
  <c r="T17" i="6"/>
  <c r="S6" i="6"/>
  <c r="T16" i="6"/>
  <c r="T18" i="6"/>
  <c r="S9" i="6"/>
  <c r="T19" i="6"/>
  <c r="S10" i="6"/>
  <c r="T20" i="6"/>
  <c r="S11" i="6"/>
  <c r="T21" i="6"/>
  <c r="S12" i="6"/>
  <c r="T22" i="6"/>
  <c r="T6" i="6"/>
  <c r="Z16" i="6"/>
  <c r="Z17" i="6"/>
  <c r="Z18" i="6"/>
  <c r="T9" i="6"/>
  <c r="Z19" i="6"/>
  <c r="T10" i="6"/>
  <c r="Z20" i="6"/>
  <c r="T11" i="6"/>
  <c r="Z21" i="6"/>
  <c r="T12" i="6"/>
  <c r="Z22" i="6"/>
  <c r="L9" i="6"/>
  <c r="V12" i="6"/>
  <c r="O18" i="6"/>
  <c r="U12" i="6"/>
  <c r="N18" i="6"/>
  <c r="M18" i="6"/>
  <c r="L18" i="6"/>
  <c r="V11" i="6"/>
  <c r="O17" i="6"/>
  <c r="U11" i="6"/>
  <c r="N17" i="6"/>
  <c r="M17" i="6"/>
  <c r="L17" i="6"/>
  <c r="V10" i="6"/>
  <c r="O16" i="6"/>
  <c r="U10" i="6"/>
  <c r="N16" i="6"/>
  <c r="M16" i="6"/>
  <c r="L16" i="6"/>
  <c r="V9" i="6"/>
  <c r="O15" i="6"/>
  <c r="U9" i="6"/>
  <c r="N15" i="6"/>
  <c r="M15" i="6"/>
  <c r="L15" i="6"/>
  <c r="V8" i="6"/>
  <c r="O14" i="6"/>
  <c r="U8" i="6"/>
  <c r="N14" i="6"/>
  <c r="M14" i="6"/>
  <c r="L14" i="6"/>
  <c r="V7" i="6"/>
  <c r="O13" i="6"/>
  <c r="U7" i="6"/>
  <c r="N13" i="6"/>
  <c r="M13" i="6"/>
  <c r="L13" i="6"/>
  <c r="V6" i="6"/>
  <c r="O12" i="6"/>
  <c r="U6" i="6"/>
  <c r="N12" i="6"/>
  <c r="M12" i="6"/>
  <c r="L12" i="6"/>
  <c r="O11" i="6"/>
  <c r="N11" i="6"/>
  <c r="O10" i="6"/>
  <c r="N10" i="6"/>
  <c r="O9" i="6"/>
  <c r="N9" i="6"/>
  <c r="O8" i="6"/>
  <c r="N8" i="6"/>
  <c r="O7" i="6"/>
  <c r="N7" i="6"/>
  <c r="O6" i="6"/>
  <c r="N6" i="6"/>
  <c r="F18" i="6"/>
  <c r="E7" i="6"/>
  <c r="E8" i="6"/>
  <c r="F8" i="6"/>
  <c r="E18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E25" i="6"/>
  <c r="F23" i="6"/>
  <c r="F22" i="6"/>
  <c r="E22" i="6"/>
  <c r="F21" i="6"/>
  <c r="E21" i="6"/>
  <c r="F20" i="6"/>
  <c r="E20" i="6"/>
  <c r="F19" i="6"/>
  <c r="E19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E9" i="6"/>
  <c r="F7" i="6"/>
  <c r="F6" i="6"/>
  <c r="E6" i="6"/>
  <c r="F5" i="6"/>
  <c r="E5" i="6"/>
  <c r="F4" i="6"/>
  <c r="E4" i="6"/>
  <c r="F3" i="6"/>
  <c r="E3" i="6"/>
  <c r="F2" i="6"/>
  <c r="E2" i="6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3" i="4"/>
  <c r="F22" i="4"/>
  <c r="E22" i="4"/>
  <c r="F21" i="4"/>
  <c r="E21" i="4"/>
  <c r="F20" i="4"/>
  <c r="E20" i="4"/>
  <c r="F19" i="4"/>
  <c r="E19" i="4"/>
  <c r="F18" i="4"/>
  <c r="E18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5" i="4"/>
  <c r="E97" i="4"/>
  <c r="E89" i="4"/>
  <c r="E81" i="4"/>
  <c r="E73" i="4"/>
  <c r="E65" i="4"/>
  <c r="E57" i="4"/>
  <c r="E49" i="4"/>
  <c r="E41" i="4"/>
  <c r="E33" i="4"/>
  <c r="E25" i="4"/>
  <c r="E17" i="4"/>
  <c r="F8" i="4"/>
  <c r="E8" i="4"/>
  <c r="F7" i="4"/>
  <c r="E7" i="4"/>
  <c r="F6" i="4"/>
  <c r="E6" i="4"/>
  <c r="E5" i="4"/>
  <c r="F4" i="4"/>
  <c r="E4" i="4"/>
  <c r="F3" i="4"/>
  <c r="E3" i="4"/>
  <c r="E9" i="4"/>
  <c r="T22" i="4"/>
  <c r="T21" i="4"/>
  <c r="S22" i="4"/>
  <c r="S21" i="4"/>
  <c r="R22" i="4"/>
  <c r="R21" i="4"/>
  <c r="Q22" i="4"/>
  <c r="Q21" i="4"/>
  <c r="P22" i="4"/>
  <c r="P21" i="4"/>
  <c r="O22" i="4"/>
  <c r="O21" i="4"/>
  <c r="N22" i="4"/>
  <c r="N21" i="4"/>
  <c r="M22" i="4"/>
  <c r="M21" i="4"/>
  <c r="L22" i="4"/>
  <c r="L21" i="4"/>
  <c r="K22" i="4"/>
  <c r="K21" i="4"/>
  <c r="J22" i="4"/>
  <c r="J21" i="4"/>
  <c r="I22" i="4"/>
  <c r="I21" i="4"/>
  <c r="I26" i="4"/>
  <c r="I24" i="4"/>
  <c r="I25" i="4"/>
  <c r="M9" i="6"/>
  <c r="M10" i="6"/>
  <c r="O5" i="6"/>
  <c r="N5" i="6"/>
  <c r="F2" i="4"/>
  <c r="E2" i="4"/>
</calcChain>
</file>

<file path=xl/sharedStrings.xml><?xml version="1.0" encoding="utf-8"?>
<sst xmlns="http://schemas.openxmlformats.org/spreadsheetml/2006/main" count="1154" uniqueCount="85">
  <si>
    <t>month</t>
  </si>
  <si>
    <t>day</t>
  </si>
  <si>
    <t>date</t>
  </si>
  <si>
    <t>Jan</t>
  </si>
  <si>
    <t>Sun</t>
  </si>
  <si>
    <t>Mon</t>
  </si>
  <si>
    <t>Tue</t>
  </si>
  <si>
    <t>Wed</t>
  </si>
  <si>
    <t>Thu</t>
  </si>
  <si>
    <t>Fri</t>
  </si>
  <si>
    <t>Sat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</si>
  <si>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</si>
  <si>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</si>
  <si>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</si>
  <si>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</si>
  <si>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</si>
  <si>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</si>
  <si>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</si>
  <si>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</si>
  <si>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</si>
  <si>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</si>
  <si>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</si>
  <si>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turnovernoon</t>
  </si>
  <si>
    <t>turnoverevening</t>
  </si>
  <si>
    <t>averaged</t>
  </si>
  <si>
    <t>modifier_noon</t>
  </si>
  <si>
    <t>modifier_evening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</si>
  <si>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</si>
  <si>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</si>
  <si>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</si>
  <si>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</si>
  <si>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</si>
  <si>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</si>
  <si>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</si>
  <si>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</si>
  <si>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</si>
  <si>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PREDICTION</t>
  </si>
  <si>
    <t>week1</t>
  </si>
  <si>
    <t>week2</t>
  </si>
  <si>
    <t>COEFF</t>
  </si>
  <si>
    <t xml:space="preserve"> </t>
  </si>
  <si>
    <t>morning</t>
  </si>
  <si>
    <t>evening</t>
  </si>
  <si>
    <t>Breakfast</t>
  </si>
  <si>
    <t>Dinner</t>
  </si>
  <si>
    <t>Winter</t>
  </si>
  <si>
    <t>Spring</t>
  </si>
  <si>
    <t>Summer</t>
  </si>
  <si>
    <t>Autumn</t>
  </si>
  <si>
    <t>UNEXPECTED MODIFIER</t>
  </si>
  <si>
    <t>CORRECTED PREDICTION</t>
  </si>
  <si>
    <t>DEMO</t>
  </si>
  <si>
    <t>Holiday</t>
  </si>
  <si>
    <t>type</t>
  </si>
  <si>
    <t>value</t>
  </si>
  <si>
    <t>RUNNING PREDICTION MODEL</t>
  </si>
  <si>
    <t>ACTUAL DATA</t>
  </si>
  <si>
    <t>cloudy</t>
  </si>
  <si>
    <t>rainy</t>
  </si>
  <si>
    <t>v</t>
  </si>
  <si>
    <t>HIDDEN</t>
  </si>
  <si>
    <t>breakfast</t>
  </si>
  <si>
    <t>dinner</t>
  </si>
  <si>
    <t>YearAverage</t>
  </si>
  <si>
    <t>Whole-day</t>
  </si>
  <si>
    <t>CORRECTED AVERAGE</t>
  </si>
  <si>
    <t>SAMPLE WEATHER</t>
  </si>
  <si>
    <t>title</t>
  </si>
  <si>
    <t>CALENDAR SPECIAL</t>
  </si>
  <si>
    <t>business growth</t>
  </si>
  <si>
    <t>COMPANY TRENDS</t>
  </si>
  <si>
    <t>sunny</t>
  </si>
  <si>
    <t>low precipitation</t>
  </si>
  <si>
    <t>manually entered</t>
  </si>
  <si>
    <t>WHAT TO EXPECT NEXT WEEK?</t>
  </si>
  <si>
    <t>day passed</t>
  </si>
  <si>
    <t>next day</t>
  </si>
  <si>
    <t>expected data</t>
  </si>
  <si>
    <t>NEXT PERIOD STARTS</t>
  </si>
  <si>
    <t>Corrected according to rolling window</t>
  </si>
  <si>
    <t>Expected according to static model</t>
  </si>
  <si>
    <t>BREAKFAST</t>
  </si>
  <si>
    <t>DINNER</t>
  </si>
  <si>
    <t>PRECALCULATED MODIFIERS</t>
  </si>
  <si>
    <t>Competitor business 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</si>
</sst>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  <font>
      <sz val="12"/>
      <color rgb="FF0000FF"/>
      <name val="Calibri"/>
      <scheme val="minor"/>
    </font>
    <font>
      <sz val="12"/>
      <color theme="7" tint="-0.249977111117893"/>
      <name val="Calibri"/>
      <scheme val="minor"/>
    </font>
    <font>
      <b/>
      <u/>
      <sz val="12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0" xfId="1" applyFont="1"/>
    <xf numFmtId="43" fontId="2" fillId="0" borderId="0" xfId="0" applyNumberFormat="1" applyFont="1"/>
    <xf numFmtId="43" fontId="0" fillId="0" borderId="0" xfId="0" applyNumberFormat="1"/>
    <xf numFmtId="43" fontId="0" fillId="3" borderId="0" xfId="1" applyFont="1" applyFill="1"/>
    <xf numFmtId="43" fontId="0" fillId="4" borderId="0" xfId="1" applyFont="1" applyFill="1"/>
    <xf numFmtId="0" fontId="0" fillId="0" borderId="0" xfId="0" applyFill="1"/>
    <xf numFmtId="0" fontId="2" fillId="0" borderId="0" xfId="0" applyFont="1" applyFill="1"/>
    <xf numFmtId="43" fontId="0" fillId="0" borderId="0" xfId="1" applyFont="1" applyFill="1"/>
    <xf numFmtId="0" fontId="0" fillId="7" borderId="0" xfId="0" applyFill="1"/>
    <xf numFmtId="43" fontId="0" fillId="7" borderId="0" xfId="1" applyFont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43" fontId="0" fillId="9" borderId="0" xfId="1" applyFont="1" applyFill="1"/>
    <xf numFmtId="0" fontId="2" fillId="10" borderId="0" xfId="0" applyFont="1" applyFill="1"/>
    <xf numFmtId="0" fontId="0" fillId="10" borderId="0" xfId="0" applyFill="1"/>
    <xf numFmtId="43" fontId="0" fillId="10" borderId="0" xfId="1" applyFont="1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43" fontId="0" fillId="5" borderId="0" xfId="1" applyFont="1" applyFill="1"/>
    <xf numFmtId="0" fontId="2" fillId="7" borderId="0" xfId="0" applyFont="1" applyFill="1"/>
    <xf numFmtId="0" fontId="2" fillId="11" borderId="0" xfId="0" applyFont="1" applyFill="1"/>
    <xf numFmtId="0" fontId="0" fillId="11" borderId="0" xfId="0" applyFill="1"/>
    <xf numFmtId="43" fontId="0" fillId="11" borderId="0" xfId="0" applyNumberFormat="1" applyFill="1"/>
    <xf numFmtId="0" fontId="0" fillId="0" borderId="0" xfId="1" applyNumberFormat="1" applyFont="1"/>
    <xf numFmtId="0" fontId="0" fillId="4" borderId="0" xfId="0" applyFill="1"/>
    <xf numFmtId="0" fontId="7" fillId="4" borderId="0" xfId="0" applyFont="1" applyFill="1"/>
    <xf numFmtId="43" fontId="7" fillId="4" borderId="0" xfId="1" applyFont="1" applyFill="1"/>
    <xf numFmtId="43" fontId="2" fillId="4" borderId="0" xfId="1" applyFont="1" applyFill="1"/>
    <xf numFmtId="0" fontId="2" fillId="4" borderId="0" xfId="0" applyFont="1" applyFill="1"/>
    <xf numFmtId="0" fontId="10" fillId="4" borderId="0" xfId="0" applyFont="1" applyFill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43" fontId="0" fillId="2" borderId="0" xfId="1" applyFont="1" applyFill="1" applyBorder="1"/>
    <xf numFmtId="43" fontId="0" fillId="0" borderId="0" xfId="1" applyFont="1" applyBorder="1"/>
    <xf numFmtId="43" fontId="0" fillId="0" borderId="5" xfId="1" applyFont="1" applyBorder="1"/>
    <xf numFmtId="43" fontId="9" fillId="2" borderId="0" xfId="1" applyFont="1" applyFill="1" applyBorder="1"/>
    <xf numFmtId="43" fontId="8" fillId="2" borderId="0" xfId="1" applyFont="1" applyFill="1" applyBorder="1"/>
    <xf numFmtId="0" fontId="0" fillId="0" borderId="6" xfId="0" applyBorder="1"/>
    <xf numFmtId="0" fontId="0" fillId="0" borderId="7" xfId="0" applyBorder="1"/>
    <xf numFmtId="43" fontId="0" fillId="2" borderId="7" xfId="1" applyFont="1" applyFill="1" applyBorder="1"/>
    <xf numFmtId="43" fontId="0" fillId="0" borderId="7" xfId="1" applyFont="1" applyBorder="1"/>
    <xf numFmtId="43" fontId="0" fillId="0" borderId="8" xfId="1" applyFont="1" applyBorder="1"/>
    <xf numFmtId="0" fontId="2" fillId="0" borderId="1" xfId="0" applyFont="1" applyBorder="1"/>
    <xf numFmtId="0" fontId="7" fillId="0" borderId="0" xfId="0" applyFont="1" applyBorder="1"/>
    <xf numFmtId="0" fontId="0" fillId="7" borderId="0" xfId="0" applyFill="1" applyBorder="1"/>
    <xf numFmtId="43" fontId="9" fillId="7" borderId="0" xfId="1" applyFont="1" applyFill="1" applyBorder="1"/>
    <xf numFmtId="43" fontId="8" fillId="7" borderId="0" xfId="1" applyFont="1" applyFill="1" applyBorder="1"/>
    <xf numFmtId="43" fontId="0" fillId="7" borderId="0" xfId="1" applyFont="1" applyFill="1" applyBorder="1"/>
    <xf numFmtId="0" fontId="0" fillId="6" borderId="0" xfId="0" applyFill="1" applyBorder="1"/>
    <xf numFmtId="43" fontId="0" fillId="6" borderId="0" xfId="1" applyFont="1" applyFill="1" applyBorder="1"/>
    <xf numFmtId="0" fontId="2" fillId="0" borderId="7" xfId="0" applyFont="1" applyBorder="1"/>
    <xf numFmtId="0" fontId="6" fillId="0" borderId="7" xfId="0" applyFont="1" applyBorder="1"/>
    <xf numFmtId="43" fontId="2" fillId="0" borderId="7" xfId="0" applyNumberFormat="1" applyFont="1" applyBorder="1"/>
    <xf numFmtId="0" fontId="0" fillId="0" borderId="8" xfId="0" applyBorder="1"/>
    <xf numFmtId="0" fontId="0" fillId="0" borderId="0" xfId="1" applyNumberFormat="1" applyFont="1" applyFill="1"/>
    <xf numFmtId="0" fontId="0" fillId="6" borderId="7" xfId="0" applyFill="1" applyBorder="1"/>
    <xf numFmtId="43" fontId="0" fillId="6" borderId="7" xfId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7" fillId="6" borderId="2" xfId="0" applyFont="1" applyFill="1" applyBorder="1"/>
    <xf numFmtId="43" fontId="1" fillId="0" borderId="2" xfId="1" applyFont="1" applyBorder="1"/>
    <xf numFmtId="43" fontId="1" fillId="0" borderId="3" xfId="1" applyFont="1" applyBorder="1"/>
    <xf numFmtId="0" fontId="5" fillId="0" borderId="2" xfId="0" applyFont="1" applyBorder="1"/>
    <xf numFmtId="43" fontId="5" fillId="0" borderId="2" xfId="0" applyNumberFormat="1" applyFont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43" fontId="0" fillId="12" borderId="0" xfId="0" applyNumberFormat="1" applyFill="1" applyBorder="1"/>
    <xf numFmtId="43" fontId="0" fillId="12" borderId="5" xfId="0" applyNumberFormat="1" applyFill="1" applyBorder="1"/>
    <xf numFmtId="0" fontId="0" fillId="12" borderId="6" xfId="0" applyFill="1" applyBorder="1"/>
    <xf numFmtId="0" fontId="0" fillId="12" borderId="7" xfId="0" applyFill="1" applyBorder="1"/>
    <xf numFmtId="43" fontId="0" fillId="12" borderId="7" xfId="0" applyNumberFormat="1" applyFill="1" applyBorder="1"/>
    <xf numFmtId="43" fontId="0" fillId="12" borderId="8" xfId="0" applyNumberFormat="1" applyFill="1" applyBorder="1"/>
  </cellXfs>
  <cellStyles count="49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prediction DEMO'!$S$14:$S$15</c:f>
              <c:strCache>
                <c:ptCount val="1"/>
                <c:pt idx="0">
                  <c:v>Expected according to static model BREAKFAST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'the prediction DEMO'!$Q$16:$R$22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'the prediction DEMO'!$S$16:$S$22</c:f>
              <c:numCache>
                <c:formatCode>_(* #,##0.00_);_(* \(#,##0.00\);_(* "-"??_);_(@_)</c:formatCode>
                <c:ptCount val="7"/>
                <c:pt idx="0">
                  <c:v>0.0</c:v>
                </c:pt>
                <c:pt idx="1">
                  <c:v>526.5935675</c:v>
                </c:pt>
                <c:pt idx="2">
                  <c:v>1034.873385</c:v>
                </c:pt>
                <c:pt idx="3">
                  <c:v>900.30625</c:v>
                </c:pt>
                <c:pt idx="4">
                  <c:v>818.493333333333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'the prediction DEMO'!$T$14:$T$15</c:f>
              <c:strCache>
                <c:ptCount val="1"/>
                <c:pt idx="0">
                  <c:v>Corrected according to rolling window BREAKFAST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multiLvlStrRef>
              <c:f>'the prediction DEMO'!$Q$16:$R$22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'the prediction DEMO'!$T$16:$T$22</c:f>
              <c:numCache>
                <c:formatCode>_(* #,##0.00_);_(* \(#,##0.00\);_(* "-"??_);_(@_)</c:formatCode>
                <c:ptCount val="7"/>
                <c:pt idx="0">
                  <c:v>0.0</c:v>
                </c:pt>
                <c:pt idx="1">
                  <c:v>399.60278378734</c:v>
                </c:pt>
                <c:pt idx="2">
                  <c:v>785.3082738490299</c:v>
                </c:pt>
                <c:pt idx="3">
                  <c:v>683.1927048959648</c:v>
                </c:pt>
                <c:pt idx="4">
                  <c:v>621.1093995396727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177640"/>
        <c:axId val="-2072147832"/>
      </c:barChart>
      <c:catAx>
        <c:axId val="-209817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47832"/>
        <c:crosses val="autoZero"/>
        <c:auto val="1"/>
        <c:lblAlgn val="ctr"/>
        <c:lblOffset val="100"/>
        <c:noMultiLvlLbl val="0"/>
      </c:catAx>
      <c:valAx>
        <c:axId val="-20721478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98177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prediction DEMO'!$Y$14:$Y$15</c:f>
              <c:strCache>
                <c:ptCount val="1"/>
                <c:pt idx="0">
                  <c:v>Expected according to static model DINNER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multiLvlStrRef>
              <c:f>'the prediction DEMO'!$W$16:$X$22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'the prediction DEMO'!$Y$16:$Y$22</c:f>
              <c:numCache>
                <c:formatCode>_(* #,##0.00_);_(* \(#,##0.00\);_(* "-"??_);_(@_)</c:formatCode>
                <c:ptCount val="7"/>
                <c:pt idx="0">
                  <c:v>0.0</c:v>
                </c:pt>
                <c:pt idx="1">
                  <c:v>1591.4988</c:v>
                </c:pt>
                <c:pt idx="2">
                  <c:v>3633.484799999999</c:v>
                </c:pt>
                <c:pt idx="3">
                  <c:v>2584.754375</c:v>
                </c:pt>
                <c:pt idx="4">
                  <c:v>3672.179999999999</c:v>
                </c:pt>
                <c:pt idx="5">
                  <c:v>2040.2725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'the prediction DEMO'!$Z$14:$Z$15</c:f>
              <c:strCache>
                <c:ptCount val="1"/>
                <c:pt idx="0">
                  <c:v>Corrected according to rolling window DINNER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'the prediction DEMO'!$W$16:$X$22</c:f>
              <c:multiLvlStrCache>
                <c:ptCount val="7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'the prediction DEMO'!$Z$16:$Z$22</c:f>
              <c:numCache>
                <c:formatCode>_(* #,##0.00_);_(* \(#,##0.00\);_(* "-"??_);_(@_)</c:formatCode>
                <c:ptCount val="7"/>
                <c:pt idx="0">
                  <c:v>0.0</c:v>
                </c:pt>
                <c:pt idx="1">
                  <c:v>1327.727285221378</c:v>
                </c:pt>
                <c:pt idx="2">
                  <c:v>3031.279011581498</c:v>
                </c:pt>
                <c:pt idx="3">
                  <c:v>2156.362863285118</c:v>
                </c:pt>
                <c:pt idx="4">
                  <c:v>3063.560954142245</c:v>
                </c:pt>
                <c:pt idx="5">
                  <c:v>1702.122218085765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469928"/>
        <c:axId val="-2122008488"/>
      </c:barChart>
      <c:catAx>
        <c:axId val="-20974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8488"/>
        <c:crosses val="autoZero"/>
        <c:auto val="1"/>
        <c:lblAlgn val="ctr"/>
        <c:lblOffset val="100"/>
        <c:noMultiLvlLbl val="0"/>
      </c:catAx>
      <c:valAx>
        <c:axId val="-212200848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97469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graphs'!$K$1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'analitics graphs'!$H$2:$J$15</c:f>
              <c:multiLvlStrCache>
                <c:ptCount val="14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</c:lvl>
                <c:lvl>
                  <c:pt idx="0">
                    <c:v>Jan</c:v>
                  </c:pt>
                  <c:pt idx="7">
                    <c:v>Feb</c:v>
                  </c:pt>
                </c:lvl>
                <c:lvl>
                  <c:pt idx="0">
                    <c:v>Winter</c:v>
                  </c:pt>
                </c:lvl>
              </c:multiLvlStrCache>
            </c:multiLvlStrRef>
          </c:cat>
          <c:val>
            <c:numRef>
              <c:f>'analitics graphs'!$K$2:$K$15</c:f>
              <c:numCache>
                <c:formatCode>_(* #,##0.00_);_(* \(#,##0.00\);_(* "-"??_);_(@_)</c:formatCode>
                <c:ptCount val="14"/>
                <c:pt idx="0">
                  <c:v>0.0</c:v>
                </c:pt>
                <c:pt idx="1">
                  <c:v>0.490389946790697</c:v>
                </c:pt>
                <c:pt idx="2">
                  <c:v>0.460603967724481</c:v>
                </c:pt>
                <c:pt idx="3">
                  <c:v>0.534066953597783</c:v>
                </c:pt>
                <c:pt idx="4">
                  <c:v>0.485535051071153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0.259112133249704</c:v>
                </c:pt>
                <c:pt idx="9">
                  <c:v>0.466792110948498</c:v>
                </c:pt>
                <c:pt idx="10">
                  <c:v>0.310474597532929</c:v>
                </c:pt>
                <c:pt idx="11">
                  <c:v>0.419889887797059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'analitics graphs'!$L$1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multiLvlStrRef>
              <c:f>'analitics graphs'!$H$2:$J$15</c:f>
              <c:multiLvlStrCache>
                <c:ptCount val="14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</c:lvl>
                <c:lvl>
                  <c:pt idx="0">
                    <c:v>Jan</c:v>
                  </c:pt>
                  <c:pt idx="7">
                    <c:v>Feb</c:v>
                  </c:pt>
                </c:lvl>
                <c:lvl>
                  <c:pt idx="0">
                    <c:v>Winter</c:v>
                  </c:pt>
                </c:lvl>
              </c:multiLvlStrCache>
            </c:multiLvlStrRef>
          </c:cat>
          <c:val>
            <c:numRef>
              <c:f>'analitics graphs'!$L$2:$L$15</c:f>
              <c:numCache>
                <c:formatCode>_(* #,##0.00_);_(* \(#,##0.00\);_(* "-"??_);_(@_)</c:formatCode>
                <c:ptCount val="14"/>
                <c:pt idx="0">
                  <c:v>0.0</c:v>
                </c:pt>
                <c:pt idx="1">
                  <c:v>0.786738693796813</c:v>
                </c:pt>
                <c:pt idx="2">
                  <c:v>1.320713552183055</c:v>
                </c:pt>
                <c:pt idx="3">
                  <c:v>1.533291471490721</c:v>
                </c:pt>
                <c:pt idx="4">
                  <c:v>2.178358736999447</c:v>
                </c:pt>
                <c:pt idx="5">
                  <c:v>1.21030162634585</c:v>
                </c:pt>
                <c:pt idx="6">
                  <c:v>0.0</c:v>
                </c:pt>
                <c:pt idx="7">
                  <c:v>0.0</c:v>
                </c:pt>
                <c:pt idx="8">
                  <c:v>1.25653355634539</c:v>
                </c:pt>
                <c:pt idx="9">
                  <c:v>0.930768694682556</c:v>
                </c:pt>
                <c:pt idx="10">
                  <c:v>1.698167119659906</c:v>
                </c:pt>
                <c:pt idx="11">
                  <c:v>1.854108300229981</c:v>
                </c:pt>
                <c:pt idx="12">
                  <c:v>1.804153599553976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16776"/>
        <c:axId val="-2073196936"/>
      </c:barChart>
      <c:catAx>
        <c:axId val="-20730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96936"/>
        <c:crosses val="autoZero"/>
        <c:auto val="1"/>
        <c:lblAlgn val="ctr"/>
        <c:lblOffset val="100"/>
        <c:noMultiLvlLbl val="0"/>
      </c:catAx>
      <c:valAx>
        <c:axId val="-20731969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-2073016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'analitics graphs'!$H$21</c:f>
              <c:strCache>
                <c:ptCount val="1"/>
                <c:pt idx="0">
                  <c:v>breakfast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93CDDD"/>
              </a:solidFill>
            </c:spPr>
          </c:dPt>
          <c:dPt>
            <c:idx val="2"/>
            <c:invertIfNegative val="0"/>
            <c:bubble3D val="0"/>
            <c:spPr>
              <a:solidFill>
                <a:srgbClr val="93CDDD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CD5B5"/>
              </a:solidFill>
            </c:spPr>
          </c:dPt>
          <c:dPt>
            <c:idx val="5"/>
            <c:invertIfNegative val="0"/>
            <c:bubble3D val="0"/>
            <c:spPr>
              <a:solidFill>
                <a:srgbClr val="FCD5B5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E6B9B8"/>
              </a:solidFill>
            </c:spPr>
          </c:dPt>
          <c:dPt>
            <c:idx val="8"/>
            <c:invertIfNegative val="0"/>
            <c:bubble3D val="0"/>
            <c:spPr>
              <a:solidFill>
                <a:srgbClr val="E6B9B8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D7E4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D7E4BD"/>
              </a:solidFill>
            </c:spPr>
          </c:dPt>
          <c:cat>
            <c:multiLvlStrRef>
              <c:f>'analitics graphs'!$I$19:$T$20</c:f>
              <c:multiLvlStrCache>
                <c:ptCount val="12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</c:lvl>
                <c:lvl>
                  <c:pt idx="0">
                    <c:v>Winter</c:v>
                  </c:pt>
                  <c:pt idx="3">
                    <c:v>Spring</c:v>
                  </c:pt>
                  <c:pt idx="6">
                    <c:v>Summer</c:v>
                  </c:pt>
                  <c:pt idx="9">
                    <c:v>Autumn</c:v>
                  </c:pt>
                </c:lvl>
              </c:multiLvlStrCache>
            </c:multiLvlStrRef>
          </c:cat>
          <c:val>
            <c:numRef>
              <c:f>'analitics graphs'!$I$21:$T$21</c:f>
              <c:numCache>
                <c:formatCode>_(* #,##0.00_);_(* \(#,##0.00\);_(* "-"??_);_(@_)</c:formatCode>
                <c:ptCount val="12"/>
                <c:pt idx="0">
                  <c:v>0.388873962133244</c:v>
                </c:pt>
                <c:pt idx="1">
                  <c:v>0.523688075069455</c:v>
                </c:pt>
                <c:pt idx="2">
                  <c:v>0.473534427895915</c:v>
                </c:pt>
                <c:pt idx="3">
                  <c:v>0.347583179277264</c:v>
                </c:pt>
                <c:pt idx="4">
                  <c:v>0.26369165013482</c:v>
                </c:pt>
                <c:pt idx="5">
                  <c:v>0.336707737526987</c:v>
                </c:pt>
                <c:pt idx="6">
                  <c:v>0.315995138603898</c:v>
                </c:pt>
                <c:pt idx="7">
                  <c:v>0.349285596494158</c:v>
                </c:pt>
                <c:pt idx="8">
                  <c:v>0.368115781248161</c:v>
                </c:pt>
                <c:pt idx="9">
                  <c:v>0.452012749147434</c:v>
                </c:pt>
                <c:pt idx="10">
                  <c:v>0.315715172121425</c:v>
                </c:pt>
                <c:pt idx="11">
                  <c:v>0.397738358798959</c:v>
                </c:pt>
              </c:numCache>
            </c:numRef>
          </c:val>
        </c:ser>
        <c:ser>
          <c:idx val="1"/>
          <c:order val="1"/>
          <c:tx>
            <c:strRef>
              <c:f>'analitics graphs'!$H$22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31859C"/>
              </a:solidFill>
            </c:spPr>
          </c:dPt>
          <c:dPt>
            <c:idx val="2"/>
            <c:invertIfNegative val="0"/>
            <c:bubble3D val="0"/>
            <c:spPr>
              <a:solidFill>
                <a:srgbClr val="31859C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953735"/>
              </a:solidFill>
            </c:spPr>
          </c:dPt>
          <c:dPt>
            <c:idx val="8"/>
            <c:invertIfNegative val="0"/>
            <c:bubble3D val="0"/>
            <c:spPr>
              <a:solidFill>
                <a:srgbClr val="953735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7933C"/>
              </a:solidFill>
            </c:spPr>
          </c:dPt>
          <c:cat>
            <c:multiLvlStrRef>
              <c:f>'analitics graphs'!$I$19:$T$20</c:f>
              <c:multiLvlStrCache>
                <c:ptCount val="12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</c:lvl>
                <c:lvl>
                  <c:pt idx="0">
                    <c:v>Winter</c:v>
                  </c:pt>
                  <c:pt idx="3">
                    <c:v>Spring</c:v>
                  </c:pt>
                  <c:pt idx="6">
                    <c:v>Summer</c:v>
                  </c:pt>
                  <c:pt idx="9">
                    <c:v>Autumn</c:v>
                  </c:pt>
                </c:lvl>
              </c:multiLvlStrCache>
            </c:multiLvlStrRef>
          </c:cat>
          <c:val>
            <c:numRef>
              <c:f>'analitics graphs'!$I$22:$T$22</c:f>
              <c:numCache>
                <c:formatCode>_(* #,##0.00_);_(* \(#,##0.00\);_(* "-"??_);_(@_)</c:formatCode>
                <c:ptCount val="12"/>
                <c:pt idx="0">
                  <c:v>2.504783199134122</c:v>
                </c:pt>
                <c:pt idx="1">
                  <c:v>1.494457613001443</c:v>
                </c:pt>
                <c:pt idx="2">
                  <c:v>1.635328424821123</c:v>
                </c:pt>
                <c:pt idx="3">
                  <c:v>1.362227293725078</c:v>
                </c:pt>
                <c:pt idx="4">
                  <c:v>1.566644005089953</c:v>
                </c:pt>
                <c:pt idx="5">
                  <c:v>1.533712436086817</c:v>
                </c:pt>
                <c:pt idx="6">
                  <c:v>1.073571231769134</c:v>
                </c:pt>
                <c:pt idx="7">
                  <c:v>1.240747911832345</c:v>
                </c:pt>
                <c:pt idx="8">
                  <c:v>1.209310170772297</c:v>
                </c:pt>
                <c:pt idx="9">
                  <c:v>1.594135884905956</c:v>
                </c:pt>
                <c:pt idx="10">
                  <c:v>2.009871867016741</c:v>
                </c:pt>
                <c:pt idx="11">
                  <c:v>2.24226813339327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289960"/>
        <c:axId val="2145444120"/>
      </c:barChart>
      <c:catAx>
        <c:axId val="-20772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44120"/>
        <c:crosses val="autoZero"/>
        <c:auto val="1"/>
        <c:lblAlgn val="ctr"/>
        <c:lblOffset val="100"/>
        <c:noMultiLvlLbl val="0"/>
      </c:catAx>
      <c:valAx>
        <c:axId val="214544412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772899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673100</xdr:colOff>
      <xdr:row>22</xdr:row>
      <xdr:rowOff>133350</xdr:rowOff>
    </xdr:from>
    <xdr:to>
      <xdr:col>21</xdr:col>
      <xdr:colOff>292100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22</xdr:row>
      <xdr:rowOff>133350</xdr:rowOff>
    </xdr:from>
    <xdr:to>
      <xdr:col>27</xdr:col>
      <xdr:colOff>25400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158750</xdr:rowOff>
    </xdr:from>
    <xdr:to>
      <xdr:col>20</xdr:col>
      <xdr:colOff>736600</xdr:colOff>
      <xdr:row>15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26</xdr:row>
      <xdr:rowOff>101600</xdr:rowOff>
    </xdr:from>
    <xdr:to>
      <xdr:col>20</xdr:col>
      <xdr:colOff>812800</xdr:colOff>
      <xdr:row>45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showRuler="0" workbookViewId="0">
      <selection activeCell="K16" sqref="K16"/>
    </sheetView>
  </sheetViews>
  <sheetFormatPr baseColWidth="10" defaultRowHeight="15" x14ac:dyDescent="0"/>
  <sheetData>
    <row r="1" spans="1:5">
      <c r="A1" t="s">
        <v>2</v>
      </c>
      <c r="B1" t="s">
        <v>0</v>
      </c>
      <c r="C1" t="s">
        <v>1</v>
      </c>
      <c r="D1" t="s">
        <v>22</v>
      </c>
      <c r="E1" t="s">
        <v>23</v>
      </c>
    </row>
    <row r="2" spans="1:5">
      <c r="A2" s="1">
        <v>42832</v>
      </c>
      <c r="B2" t="s">
        <v>13</v>
      </c>
      <c r="C2" t="s">
        <v>9</v>
      </c>
      <c r="D2">
        <v>633.29999999999995</v>
      </c>
      <c r="E2">
        <v>4508</v>
      </c>
    </row>
    <row r="3" spans="1:5">
      <c r="A3" s="1">
        <v>42839</v>
      </c>
      <c r="B3" t="s">
        <v>13</v>
      </c>
      <c r="C3" t="s">
        <v>9</v>
      </c>
      <c r="D3">
        <v>0</v>
      </c>
      <c r="E3">
        <v>2252.1999999999998</v>
      </c>
    </row>
    <row r="4" spans="1:5">
      <c r="A4" s="1">
        <v>42846</v>
      </c>
      <c r="B4" t="s">
        <v>13</v>
      </c>
      <c r="C4" t="s">
        <v>9</v>
      </c>
      <c r="D4">
        <v>657.5</v>
      </c>
      <c r="E4">
        <v>3733.6</v>
      </c>
    </row>
    <row r="5" spans="1:5">
      <c r="A5" s="1">
        <v>42853</v>
      </c>
      <c r="B5" t="s">
        <v>13</v>
      </c>
      <c r="C5" t="s">
        <v>9</v>
      </c>
      <c r="D5">
        <v>797.3</v>
      </c>
      <c r="E5">
        <v>2618.1</v>
      </c>
    </row>
    <row r="6" spans="1:5">
      <c r="A6" s="1">
        <v>42828</v>
      </c>
      <c r="B6" t="s">
        <v>13</v>
      </c>
      <c r="C6" t="s">
        <v>5</v>
      </c>
      <c r="D6">
        <v>0</v>
      </c>
      <c r="E6">
        <v>0</v>
      </c>
    </row>
    <row r="7" spans="1:5">
      <c r="A7" s="1">
        <v>42835</v>
      </c>
      <c r="B7" t="s">
        <v>13</v>
      </c>
      <c r="C7" t="s">
        <v>5</v>
      </c>
      <c r="D7">
        <v>0</v>
      </c>
      <c r="E7">
        <v>0</v>
      </c>
    </row>
    <row r="8" spans="1:5">
      <c r="A8" s="1">
        <v>42842</v>
      </c>
      <c r="B8" t="s">
        <v>13</v>
      </c>
      <c r="C8" t="s">
        <v>5</v>
      </c>
      <c r="D8">
        <v>0</v>
      </c>
      <c r="E8">
        <v>0</v>
      </c>
    </row>
    <row r="9" spans="1:5">
      <c r="A9" s="1">
        <v>42849</v>
      </c>
      <c r="B9" t="s">
        <v>13</v>
      </c>
      <c r="C9" t="s">
        <v>5</v>
      </c>
      <c r="D9">
        <v>0</v>
      </c>
      <c r="E9">
        <v>0</v>
      </c>
    </row>
    <row r="10" spans="1:5">
      <c r="A10" s="1">
        <v>42826</v>
      </c>
      <c r="B10" t="s">
        <v>13</v>
      </c>
      <c r="C10" t="s">
        <v>10</v>
      </c>
      <c r="D10">
        <v>0</v>
      </c>
      <c r="E10">
        <v>4213.1000000000004</v>
      </c>
    </row>
    <row r="11" spans="1:5">
      <c r="A11" s="1">
        <v>42833</v>
      </c>
      <c r="B11" t="s">
        <v>13</v>
      </c>
      <c r="C11" t="s">
        <v>10</v>
      </c>
      <c r="D11">
        <v>0</v>
      </c>
      <c r="E11">
        <v>4741.5</v>
      </c>
    </row>
    <row r="12" spans="1:5">
      <c r="A12" s="1">
        <v>42840</v>
      </c>
      <c r="B12" t="s">
        <v>13</v>
      </c>
      <c r="C12" t="s">
        <v>10</v>
      </c>
      <c r="D12">
        <v>0</v>
      </c>
      <c r="E12">
        <v>2700.55</v>
      </c>
    </row>
    <row r="13" spans="1:5">
      <c r="A13" s="1">
        <v>42847</v>
      </c>
      <c r="B13" t="s">
        <v>13</v>
      </c>
      <c r="C13" t="s">
        <v>10</v>
      </c>
      <c r="D13">
        <v>0</v>
      </c>
      <c r="E13">
        <v>5844.35</v>
      </c>
    </row>
    <row r="14" spans="1:5">
      <c r="A14" s="1">
        <v>42854</v>
      </c>
      <c r="B14" t="s">
        <v>13</v>
      </c>
      <c r="C14" t="s">
        <v>10</v>
      </c>
      <c r="D14">
        <v>0</v>
      </c>
      <c r="E14">
        <v>4943.3</v>
      </c>
    </row>
    <row r="15" spans="1:5">
      <c r="A15" s="1">
        <v>42827</v>
      </c>
      <c r="B15" t="s">
        <v>13</v>
      </c>
      <c r="C15" t="s">
        <v>4</v>
      </c>
      <c r="D15">
        <v>0</v>
      </c>
      <c r="E15">
        <v>0</v>
      </c>
    </row>
    <row r="16" spans="1:5">
      <c r="A16" s="1">
        <v>42834</v>
      </c>
      <c r="B16" t="s">
        <v>13</v>
      </c>
      <c r="C16" t="s">
        <v>4</v>
      </c>
      <c r="D16">
        <v>0</v>
      </c>
      <c r="E16">
        <v>0</v>
      </c>
    </row>
    <row r="17" spans="1:5">
      <c r="A17" s="1">
        <v>42841</v>
      </c>
      <c r="B17" t="s">
        <v>13</v>
      </c>
      <c r="C17" t="s">
        <v>4</v>
      </c>
      <c r="D17">
        <v>0</v>
      </c>
      <c r="E17">
        <v>0</v>
      </c>
    </row>
    <row r="18" spans="1:5">
      <c r="A18" s="1">
        <v>42848</v>
      </c>
      <c r="B18" t="s">
        <v>13</v>
      </c>
      <c r="C18" t="s">
        <v>4</v>
      </c>
      <c r="D18">
        <v>0</v>
      </c>
      <c r="E18">
        <v>0</v>
      </c>
    </row>
    <row r="19" spans="1:5">
      <c r="A19" s="1">
        <v>42855</v>
      </c>
      <c r="B19" t="s">
        <v>13</v>
      </c>
      <c r="C19" t="s">
        <v>4</v>
      </c>
      <c r="D19">
        <v>0</v>
      </c>
      <c r="E19">
        <v>0</v>
      </c>
    </row>
    <row r="20" spans="1:5">
      <c r="A20" s="1">
        <v>42831</v>
      </c>
      <c r="B20" t="s">
        <v>13</v>
      </c>
      <c r="C20" t="s">
        <v>8</v>
      </c>
      <c r="D20">
        <v>980.9</v>
      </c>
      <c r="E20">
        <v>2968.7</v>
      </c>
    </row>
    <row r="21" spans="1:5">
      <c r="A21" s="1">
        <v>42838</v>
      </c>
      <c r="B21" t="s">
        <v>13</v>
      </c>
      <c r="C21" t="s">
        <v>8</v>
      </c>
      <c r="D21">
        <v>503.75</v>
      </c>
      <c r="E21">
        <v>1933.45</v>
      </c>
    </row>
    <row r="22" spans="1:5">
      <c r="A22" s="1">
        <v>42845</v>
      </c>
      <c r="B22" t="s">
        <v>13</v>
      </c>
      <c r="C22" t="s">
        <v>8</v>
      </c>
      <c r="D22">
        <v>500.5</v>
      </c>
      <c r="E22">
        <v>1966</v>
      </c>
    </row>
    <row r="23" spans="1:5">
      <c r="A23" s="1">
        <v>42852</v>
      </c>
      <c r="B23" t="s">
        <v>13</v>
      </c>
      <c r="C23" t="s">
        <v>8</v>
      </c>
      <c r="D23">
        <v>854.2</v>
      </c>
      <c r="E23">
        <v>697.3</v>
      </c>
    </row>
    <row r="24" spans="1:5">
      <c r="A24" s="1">
        <v>42829</v>
      </c>
      <c r="B24" t="s">
        <v>13</v>
      </c>
      <c r="C24" t="s">
        <v>6</v>
      </c>
      <c r="D24">
        <v>499.5</v>
      </c>
      <c r="E24">
        <v>4727.3</v>
      </c>
    </row>
    <row r="25" spans="1:5">
      <c r="A25" s="1">
        <v>42836</v>
      </c>
      <c r="B25" t="s">
        <v>13</v>
      </c>
      <c r="C25" t="s">
        <v>6</v>
      </c>
      <c r="D25">
        <v>643.5</v>
      </c>
      <c r="E25">
        <v>2495.8000000000002</v>
      </c>
    </row>
    <row r="26" spans="1:5">
      <c r="A26" s="1">
        <v>42843</v>
      </c>
      <c r="B26" t="s">
        <v>13</v>
      </c>
      <c r="C26" t="s">
        <v>6</v>
      </c>
      <c r="D26">
        <v>405</v>
      </c>
      <c r="E26">
        <v>3025.3</v>
      </c>
    </row>
    <row r="27" spans="1:5">
      <c r="A27" s="1">
        <v>42850</v>
      </c>
      <c r="B27" t="s">
        <v>13</v>
      </c>
      <c r="C27" t="s">
        <v>6</v>
      </c>
      <c r="D27">
        <v>83</v>
      </c>
      <c r="E27">
        <v>968.2</v>
      </c>
    </row>
    <row r="28" spans="1:5">
      <c r="A28" s="1">
        <v>42830</v>
      </c>
      <c r="B28" t="s">
        <v>13</v>
      </c>
      <c r="C28" t="s">
        <v>7</v>
      </c>
      <c r="D28">
        <v>841.5</v>
      </c>
      <c r="E28">
        <v>3260.4</v>
      </c>
    </row>
    <row r="29" spans="1:5">
      <c r="A29" s="1">
        <v>42837</v>
      </c>
      <c r="B29" t="s">
        <v>13</v>
      </c>
      <c r="C29" t="s">
        <v>7</v>
      </c>
      <c r="D29">
        <v>780</v>
      </c>
      <c r="E29">
        <v>1879.1</v>
      </c>
    </row>
    <row r="30" spans="1:5">
      <c r="A30" s="1">
        <v>42844</v>
      </c>
      <c r="B30" t="s">
        <v>13</v>
      </c>
      <c r="C30" t="s">
        <v>7</v>
      </c>
      <c r="D30">
        <v>758.15</v>
      </c>
      <c r="E30">
        <v>1670.8</v>
      </c>
    </row>
    <row r="31" spans="1:5">
      <c r="A31" s="1">
        <v>42851</v>
      </c>
      <c r="B31" t="s">
        <v>13</v>
      </c>
      <c r="C31" t="s">
        <v>7</v>
      </c>
      <c r="D31">
        <v>1243.5</v>
      </c>
      <c r="E31">
        <v>3832.4</v>
      </c>
    </row>
    <row r="32" spans="1:5">
      <c r="A32" s="1">
        <v>42965</v>
      </c>
      <c r="B32" t="s">
        <v>17</v>
      </c>
      <c r="C32" t="s">
        <v>9</v>
      </c>
      <c r="D32">
        <v>631</v>
      </c>
      <c r="E32">
        <v>3480.8</v>
      </c>
    </row>
    <row r="33" spans="1:5">
      <c r="A33" s="1">
        <v>42972</v>
      </c>
      <c r="B33" t="s">
        <v>17</v>
      </c>
      <c r="C33" t="s">
        <v>9</v>
      </c>
      <c r="D33">
        <v>1000</v>
      </c>
      <c r="E33">
        <v>2564.6</v>
      </c>
    </row>
    <row r="34" spans="1:5">
      <c r="A34" s="1">
        <v>42968</v>
      </c>
      <c r="B34" t="s">
        <v>17</v>
      </c>
      <c r="C34" t="s">
        <v>5</v>
      </c>
      <c r="D34">
        <v>0</v>
      </c>
      <c r="E34">
        <v>0</v>
      </c>
    </row>
    <row r="35" spans="1:5">
      <c r="A35" s="1">
        <v>42975</v>
      </c>
      <c r="B35" t="s">
        <v>17</v>
      </c>
      <c r="C35" t="s">
        <v>5</v>
      </c>
      <c r="D35">
        <v>0</v>
      </c>
      <c r="E35">
        <v>0</v>
      </c>
    </row>
    <row r="36" spans="1:5">
      <c r="A36" s="1">
        <v>42966</v>
      </c>
      <c r="B36" t="s">
        <v>17</v>
      </c>
      <c r="C36" t="s">
        <v>10</v>
      </c>
      <c r="D36">
        <v>0</v>
      </c>
      <c r="E36">
        <v>3960.1</v>
      </c>
    </row>
    <row r="37" spans="1:5">
      <c r="A37" s="1">
        <v>42973</v>
      </c>
      <c r="B37" t="s">
        <v>17</v>
      </c>
      <c r="C37" t="s">
        <v>10</v>
      </c>
      <c r="D37">
        <v>0</v>
      </c>
      <c r="E37">
        <v>2564.6</v>
      </c>
    </row>
    <row r="38" spans="1:5">
      <c r="A38" s="1">
        <v>42967</v>
      </c>
      <c r="B38" t="s">
        <v>17</v>
      </c>
      <c r="C38" t="s">
        <v>4</v>
      </c>
      <c r="D38">
        <v>0</v>
      </c>
      <c r="E38">
        <v>0</v>
      </c>
    </row>
    <row r="39" spans="1:5">
      <c r="A39" s="1">
        <v>42974</v>
      </c>
      <c r="B39" t="s">
        <v>17</v>
      </c>
      <c r="C39" t="s">
        <v>4</v>
      </c>
      <c r="D39">
        <v>0</v>
      </c>
      <c r="E39">
        <v>0</v>
      </c>
    </row>
    <row r="40" spans="1:5">
      <c r="A40" s="1">
        <v>42964</v>
      </c>
      <c r="B40" t="s">
        <v>17</v>
      </c>
      <c r="C40" t="s">
        <v>8</v>
      </c>
      <c r="D40">
        <v>700</v>
      </c>
      <c r="E40">
        <v>2779.1</v>
      </c>
    </row>
    <row r="41" spans="1:5">
      <c r="A41" s="1">
        <v>42971</v>
      </c>
      <c r="B41" t="s">
        <v>17</v>
      </c>
      <c r="C41" t="s">
        <v>8</v>
      </c>
      <c r="D41">
        <v>1041.95</v>
      </c>
      <c r="E41">
        <v>1639.2</v>
      </c>
    </row>
    <row r="42" spans="1:5">
      <c r="A42" s="1">
        <v>42978</v>
      </c>
      <c r="B42" t="s">
        <v>17</v>
      </c>
      <c r="C42" t="s">
        <v>8</v>
      </c>
      <c r="D42">
        <v>976</v>
      </c>
      <c r="E42">
        <v>2867.1</v>
      </c>
    </row>
    <row r="43" spans="1:5">
      <c r="A43" s="1">
        <v>42962</v>
      </c>
      <c r="B43" t="s">
        <v>17</v>
      </c>
      <c r="C43" t="s">
        <v>6</v>
      </c>
      <c r="D43">
        <v>704</v>
      </c>
      <c r="E43">
        <v>2172.6999999999998</v>
      </c>
    </row>
    <row r="44" spans="1:5">
      <c r="A44" s="1">
        <v>42969</v>
      </c>
      <c r="B44" t="s">
        <v>17</v>
      </c>
      <c r="C44" t="s">
        <v>6</v>
      </c>
      <c r="D44">
        <v>800</v>
      </c>
      <c r="E44">
        <v>2582.1999999999998</v>
      </c>
    </row>
    <row r="45" spans="1:5">
      <c r="A45" s="1">
        <v>42976</v>
      </c>
      <c r="B45" t="s">
        <v>17</v>
      </c>
      <c r="C45" t="s">
        <v>6</v>
      </c>
      <c r="D45">
        <v>678.5</v>
      </c>
      <c r="E45">
        <v>914.8</v>
      </c>
    </row>
    <row r="46" spans="1:5">
      <c r="A46" s="1">
        <v>42963</v>
      </c>
      <c r="B46" t="s">
        <v>17</v>
      </c>
      <c r="C46" t="s">
        <v>7</v>
      </c>
      <c r="D46">
        <v>894.75</v>
      </c>
      <c r="E46">
        <v>1086.05</v>
      </c>
    </row>
    <row r="47" spans="1:5">
      <c r="A47" s="1">
        <v>42970</v>
      </c>
      <c r="B47" t="s">
        <v>17</v>
      </c>
      <c r="C47" t="s">
        <v>7</v>
      </c>
      <c r="D47">
        <v>1376</v>
      </c>
      <c r="E47">
        <v>657.5</v>
      </c>
    </row>
    <row r="48" spans="1:5">
      <c r="A48" s="1">
        <v>42977</v>
      </c>
      <c r="B48" t="s">
        <v>17</v>
      </c>
      <c r="C48" t="s">
        <v>7</v>
      </c>
      <c r="D48">
        <v>1042.5</v>
      </c>
      <c r="E48">
        <v>1466.4</v>
      </c>
    </row>
    <row r="49" spans="1:5">
      <c r="A49" s="1">
        <v>43070</v>
      </c>
      <c r="B49" t="s">
        <v>21</v>
      </c>
      <c r="C49" t="s">
        <v>9</v>
      </c>
      <c r="D49">
        <v>698.6</v>
      </c>
      <c r="E49">
        <v>6868</v>
      </c>
    </row>
    <row r="50" spans="1:5">
      <c r="A50" s="1">
        <v>43077</v>
      </c>
      <c r="B50" t="s">
        <v>21</v>
      </c>
      <c r="C50" t="s">
        <v>9</v>
      </c>
      <c r="D50">
        <v>683.6</v>
      </c>
      <c r="E50">
        <v>5000</v>
      </c>
    </row>
    <row r="51" spans="1:5">
      <c r="A51" s="1">
        <v>43084</v>
      </c>
      <c r="B51" t="s">
        <v>21</v>
      </c>
      <c r="C51" t="s">
        <v>9</v>
      </c>
      <c r="D51">
        <v>1280</v>
      </c>
      <c r="E51">
        <v>8742.5</v>
      </c>
    </row>
    <row r="52" spans="1:5">
      <c r="A52" s="1">
        <v>43091</v>
      </c>
      <c r="B52" t="s">
        <v>21</v>
      </c>
      <c r="C52" t="s">
        <v>9</v>
      </c>
      <c r="D52">
        <v>751</v>
      </c>
      <c r="E52">
        <v>5852.2</v>
      </c>
    </row>
    <row r="53" spans="1:5">
      <c r="A53" s="1">
        <v>43098</v>
      </c>
      <c r="B53" t="s">
        <v>21</v>
      </c>
      <c r="C53" t="s">
        <v>9</v>
      </c>
      <c r="D53">
        <v>0</v>
      </c>
      <c r="E53">
        <v>4644.5</v>
      </c>
    </row>
    <row r="54" spans="1:5">
      <c r="A54" s="1">
        <v>43073</v>
      </c>
      <c r="B54" t="s">
        <v>21</v>
      </c>
      <c r="C54" t="s">
        <v>5</v>
      </c>
      <c r="D54">
        <v>0</v>
      </c>
      <c r="E54">
        <v>1309.5</v>
      </c>
    </row>
    <row r="55" spans="1:5">
      <c r="A55" s="1">
        <v>43080</v>
      </c>
      <c r="B55" t="s">
        <v>21</v>
      </c>
      <c r="C55" t="s">
        <v>5</v>
      </c>
      <c r="D55">
        <v>0</v>
      </c>
      <c r="E55">
        <v>4229</v>
      </c>
    </row>
    <row r="56" spans="1:5">
      <c r="A56" s="1">
        <v>43087</v>
      </c>
      <c r="B56" t="s">
        <v>21</v>
      </c>
      <c r="C56" t="s">
        <v>5</v>
      </c>
      <c r="D56">
        <v>0</v>
      </c>
      <c r="E56">
        <v>2542.5</v>
      </c>
    </row>
    <row r="57" spans="1:5">
      <c r="A57" s="1">
        <v>43094</v>
      </c>
      <c r="B57" t="s">
        <v>21</v>
      </c>
      <c r="C57" t="s">
        <v>5</v>
      </c>
      <c r="D57">
        <v>0</v>
      </c>
      <c r="E57">
        <v>0</v>
      </c>
    </row>
    <row r="58" spans="1:5">
      <c r="A58" s="1">
        <v>43071</v>
      </c>
      <c r="B58" t="s">
        <v>21</v>
      </c>
      <c r="C58" t="s">
        <v>10</v>
      </c>
      <c r="D58">
        <v>0</v>
      </c>
      <c r="E58">
        <v>5410.3</v>
      </c>
    </row>
    <row r="59" spans="1:5">
      <c r="A59" s="1">
        <v>43078</v>
      </c>
      <c r="B59" t="s">
        <v>21</v>
      </c>
      <c r="C59" t="s">
        <v>10</v>
      </c>
      <c r="D59">
        <v>0</v>
      </c>
      <c r="E59">
        <v>4131.25</v>
      </c>
    </row>
    <row r="60" spans="1:5">
      <c r="A60" s="1">
        <v>43085</v>
      </c>
      <c r="B60" t="s">
        <v>21</v>
      </c>
      <c r="C60" t="s">
        <v>10</v>
      </c>
      <c r="D60">
        <v>0</v>
      </c>
      <c r="E60">
        <v>6097.5</v>
      </c>
    </row>
    <row r="61" spans="1:5">
      <c r="A61" s="1">
        <v>43092</v>
      </c>
      <c r="B61" t="s">
        <v>21</v>
      </c>
      <c r="C61" t="s">
        <v>10</v>
      </c>
      <c r="D61">
        <v>0</v>
      </c>
      <c r="E61">
        <v>0</v>
      </c>
    </row>
    <row r="62" spans="1:5">
      <c r="A62" s="1">
        <v>43099</v>
      </c>
      <c r="B62" t="s">
        <v>21</v>
      </c>
      <c r="C62" t="s">
        <v>10</v>
      </c>
      <c r="D62">
        <v>0</v>
      </c>
      <c r="E62">
        <v>3649.5</v>
      </c>
    </row>
    <row r="63" spans="1:5">
      <c r="A63" s="1">
        <v>43072</v>
      </c>
      <c r="B63" t="s">
        <v>21</v>
      </c>
      <c r="C63" t="s">
        <v>4</v>
      </c>
      <c r="D63">
        <v>0</v>
      </c>
      <c r="E63">
        <v>0</v>
      </c>
    </row>
    <row r="64" spans="1:5">
      <c r="A64" s="1">
        <v>43079</v>
      </c>
      <c r="B64" t="s">
        <v>21</v>
      </c>
      <c r="C64" t="s">
        <v>4</v>
      </c>
      <c r="D64">
        <v>0</v>
      </c>
      <c r="E64">
        <v>0</v>
      </c>
    </row>
    <row r="65" spans="1:5">
      <c r="A65" s="1">
        <v>43086</v>
      </c>
      <c r="B65" t="s">
        <v>21</v>
      </c>
      <c r="C65" t="s">
        <v>4</v>
      </c>
      <c r="D65">
        <v>0</v>
      </c>
      <c r="E65">
        <v>0</v>
      </c>
    </row>
    <row r="66" spans="1:5">
      <c r="A66" s="1">
        <v>43093</v>
      </c>
      <c r="B66" t="s">
        <v>21</v>
      </c>
      <c r="C66" t="s">
        <v>4</v>
      </c>
      <c r="D66">
        <v>0</v>
      </c>
      <c r="E66">
        <v>0</v>
      </c>
    </row>
    <row r="67" spans="1:5">
      <c r="A67" s="1">
        <v>43100</v>
      </c>
      <c r="B67" t="s">
        <v>21</v>
      </c>
      <c r="C67" t="s">
        <v>4</v>
      </c>
      <c r="D67">
        <v>0</v>
      </c>
      <c r="E67">
        <v>6740</v>
      </c>
    </row>
    <row r="68" spans="1:5">
      <c r="A68" s="1">
        <v>43076</v>
      </c>
      <c r="B68" t="s">
        <v>21</v>
      </c>
      <c r="C68" t="s">
        <v>8</v>
      </c>
      <c r="D68">
        <v>1676.1</v>
      </c>
      <c r="E68">
        <v>5796</v>
      </c>
    </row>
    <row r="69" spans="1:5">
      <c r="A69" s="1">
        <v>43083</v>
      </c>
      <c r="B69" t="s">
        <v>21</v>
      </c>
      <c r="C69" t="s">
        <v>8</v>
      </c>
      <c r="D69">
        <v>879</v>
      </c>
      <c r="E69">
        <v>6399.5</v>
      </c>
    </row>
    <row r="70" spans="1:5">
      <c r="A70" s="1">
        <v>43090</v>
      </c>
      <c r="B70" t="s">
        <v>21</v>
      </c>
      <c r="C70" t="s">
        <v>8</v>
      </c>
      <c r="D70">
        <v>1608.9</v>
      </c>
      <c r="E70">
        <v>5006</v>
      </c>
    </row>
    <row r="71" spans="1:5">
      <c r="A71" s="1">
        <v>43097</v>
      </c>
      <c r="B71" t="s">
        <v>21</v>
      </c>
      <c r="C71" t="s">
        <v>8</v>
      </c>
      <c r="D71">
        <v>0</v>
      </c>
      <c r="E71">
        <v>0</v>
      </c>
    </row>
    <row r="72" spans="1:5">
      <c r="A72" s="1">
        <v>43074</v>
      </c>
      <c r="B72" t="s">
        <v>21</v>
      </c>
      <c r="C72" t="s">
        <v>6</v>
      </c>
      <c r="D72">
        <v>1706.5</v>
      </c>
      <c r="E72">
        <v>6354</v>
      </c>
    </row>
    <row r="73" spans="1:5">
      <c r="A73" s="1">
        <v>43081</v>
      </c>
      <c r="B73" t="s">
        <v>21</v>
      </c>
      <c r="C73" t="s">
        <v>6</v>
      </c>
      <c r="D73">
        <v>1012.9</v>
      </c>
      <c r="E73">
        <v>2886</v>
      </c>
    </row>
    <row r="74" spans="1:5">
      <c r="A74" s="1">
        <v>43088</v>
      </c>
      <c r="B74" t="s">
        <v>21</v>
      </c>
      <c r="C74" t="s">
        <v>6</v>
      </c>
      <c r="D74">
        <v>1512.9</v>
      </c>
      <c r="E74">
        <v>4806</v>
      </c>
    </row>
    <row r="75" spans="1:5">
      <c r="A75" s="1">
        <v>43095</v>
      </c>
      <c r="B75" t="s">
        <v>21</v>
      </c>
      <c r="C75" t="s">
        <v>6</v>
      </c>
      <c r="D75">
        <v>0</v>
      </c>
      <c r="E75">
        <v>0</v>
      </c>
    </row>
    <row r="76" spans="1:5">
      <c r="A76" s="1">
        <v>43075</v>
      </c>
      <c r="B76" t="s">
        <v>21</v>
      </c>
      <c r="C76" t="s">
        <v>7</v>
      </c>
      <c r="D76">
        <v>2614.75</v>
      </c>
      <c r="E76">
        <v>579</v>
      </c>
    </row>
    <row r="77" spans="1:5">
      <c r="A77" s="1">
        <v>43082</v>
      </c>
      <c r="B77" t="s">
        <v>21</v>
      </c>
      <c r="C77" t="s">
        <v>7</v>
      </c>
      <c r="D77">
        <v>668</v>
      </c>
      <c r="E77">
        <v>5649</v>
      </c>
    </row>
    <row r="78" spans="1:5">
      <c r="A78" s="1">
        <v>43089</v>
      </c>
      <c r="B78" t="s">
        <v>21</v>
      </c>
      <c r="C78" t="s">
        <v>7</v>
      </c>
      <c r="D78">
        <v>605.5</v>
      </c>
      <c r="E78">
        <v>5449</v>
      </c>
    </row>
    <row r="79" spans="1:5">
      <c r="A79" s="1">
        <v>43096</v>
      </c>
      <c r="B79" t="s">
        <v>21</v>
      </c>
      <c r="C79" t="s">
        <v>7</v>
      </c>
      <c r="D79">
        <v>0</v>
      </c>
      <c r="E79">
        <v>0</v>
      </c>
    </row>
    <row r="80" spans="1:5">
      <c r="A80" s="1">
        <v>42769</v>
      </c>
      <c r="B80" t="s">
        <v>11</v>
      </c>
      <c r="C80" t="s">
        <v>9</v>
      </c>
      <c r="D80">
        <v>519</v>
      </c>
      <c r="E80">
        <v>3949.8</v>
      </c>
    </row>
    <row r="81" spans="1:5">
      <c r="A81" s="1">
        <v>42776</v>
      </c>
      <c r="B81" t="s">
        <v>11</v>
      </c>
      <c r="C81" t="s">
        <v>9</v>
      </c>
      <c r="D81">
        <v>1263</v>
      </c>
      <c r="E81">
        <v>4479.5</v>
      </c>
    </row>
    <row r="82" spans="1:5">
      <c r="A82" s="1">
        <v>42783</v>
      </c>
      <c r="B82" t="s">
        <v>11</v>
      </c>
      <c r="C82" t="s">
        <v>9</v>
      </c>
      <c r="D82">
        <v>336.5</v>
      </c>
      <c r="E82">
        <v>3620</v>
      </c>
    </row>
    <row r="83" spans="1:5">
      <c r="A83" s="1">
        <v>42790</v>
      </c>
      <c r="B83" t="s">
        <v>11</v>
      </c>
      <c r="C83" t="s">
        <v>9</v>
      </c>
      <c r="D83">
        <v>894</v>
      </c>
      <c r="E83">
        <v>1253</v>
      </c>
    </row>
    <row r="84" spans="1:5">
      <c r="A84" s="1">
        <v>42772</v>
      </c>
      <c r="B84" t="s">
        <v>11</v>
      </c>
      <c r="C84" t="s">
        <v>5</v>
      </c>
      <c r="D84">
        <v>0</v>
      </c>
      <c r="E84">
        <v>0</v>
      </c>
    </row>
    <row r="85" spans="1:5">
      <c r="A85" s="1">
        <v>42779</v>
      </c>
      <c r="B85" t="s">
        <v>11</v>
      </c>
      <c r="C85" t="s">
        <v>5</v>
      </c>
      <c r="D85">
        <v>0</v>
      </c>
      <c r="E85">
        <v>0</v>
      </c>
    </row>
    <row r="86" spans="1:5">
      <c r="A86" s="1">
        <v>42786</v>
      </c>
      <c r="B86" t="s">
        <v>11</v>
      </c>
      <c r="C86" t="s">
        <v>5</v>
      </c>
      <c r="D86">
        <v>0</v>
      </c>
      <c r="E86">
        <v>0</v>
      </c>
    </row>
    <row r="87" spans="1:5">
      <c r="A87" s="1">
        <v>42793</v>
      </c>
      <c r="B87" t="s">
        <v>11</v>
      </c>
      <c r="C87" t="s">
        <v>5</v>
      </c>
      <c r="D87">
        <v>0</v>
      </c>
      <c r="E87">
        <v>0</v>
      </c>
    </row>
    <row r="88" spans="1:5">
      <c r="A88" s="1">
        <v>42770</v>
      </c>
      <c r="B88" t="s">
        <v>11</v>
      </c>
      <c r="C88" t="s">
        <v>10</v>
      </c>
      <c r="D88">
        <v>0</v>
      </c>
      <c r="E88">
        <v>4349.8</v>
      </c>
    </row>
    <row r="89" spans="1:5">
      <c r="A89" s="1">
        <v>42777</v>
      </c>
      <c r="B89" t="s">
        <v>11</v>
      </c>
      <c r="C89" t="s">
        <v>10</v>
      </c>
      <c r="D89">
        <v>0</v>
      </c>
      <c r="E89">
        <v>2649.5</v>
      </c>
    </row>
    <row r="90" spans="1:5">
      <c r="A90" s="1">
        <v>42784</v>
      </c>
      <c r="B90" t="s">
        <v>11</v>
      </c>
      <c r="C90" t="s">
        <v>10</v>
      </c>
      <c r="D90">
        <v>0</v>
      </c>
      <c r="E90">
        <v>3011.1</v>
      </c>
    </row>
    <row r="91" spans="1:5">
      <c r="A91" s="1">
        <v>42791</v>
      </c>
      <c r="B91" t="s">
        <v>11</v>
      </c>
      <c r="C91" t="s">
        <v>10</v>
      </c>
      <c r="D91">
        <v>0</v>
      </c>
      <c r="E91">
        <v>2933.5</v>
      </c>
    </row>
    <row r="92" spans="1:5">
      <c r="A92" s="1">
        <v>42771</v>
      </c>
      <c r="B92" t="s">
        <v>11</v>
      </c>
      <c r="C92" t="s">
        <v>4</v>
      </c>
      <c r="D92">
        <v>0</v>
      </c>
      <c r="E92">
        <v>0</v>
      </c>
    </row>
    <row r="93" spans="1:5">
      <c r="A93" s="1">
        <v>42778</v>
      </c>
      <c r="B93" t="s">
        <v>11</v>
      </c>
      <c r="C93" t="s">
        <v>4</v>
      </c>
      <c r="D93">
        <v>0</v>
      </c>
      <c r="E93">
        <v>0</v>
      </c>
    </row>
    <row r="94" spans="1:5">
      <c r="A94" s="1">
        <v>42785</v>
      </c>
      <c r="B94" t="s">
        <v>11</v>
      </c>
      <c r="C94" t="s">
        <v>4</v>
      </c>
      <c r="D94">
        <v>0</v>
      </c>
      <c r="E94">
        <v>0</v>
      </c>
    </row>
    <row r="95" spans="1:5">
      <c r="A95" s="1">
        <v>42792</v>
      </c>
      <c r="B95" t="s">
        <v>11</v>
      </c>
      <c r="C95" t="s">
        <v>4</v>
      </c>
      <c r="D95">
        <v>0</v>
      </c>
      <c r="E95">
        <v>0</v>
      </c>
    </row>
    <row r="96" spans="1:5">
      <c r="A96" s="1">
        <v>42768</v>
      </c>
      <c r="B96" t="s">
        <v>11</v>
      </c>
      <c r="C96" t="s">
        <v>8</v>
      </c>
      <c r="D96">
        <v>375.25</v>
      </c>
      <c r="E96">
        <v>2075.5</v>
      </c>
    </row>
    <row r="97" spans="1:5">
      <c r="A97" s="1">
        <v>42775</v>
      </c>
      <c r="B97" t="s">
        <v>11</v>
      </c>
      <c r="C97" t="s">
        <v>8</v>
      </c>
      <c r="D97">
        <v>363</v>
      </c>
      <c r="E97">
        <v>3517.5</v>
      </c>
    </row>
    <row r="98" spans="1:5">
      <c r="A98" s="1">
        <v>42782</v>
      </c>
      <c r="B98" t="s">
        <v>11</v>
      </c>
      <c r="C98" t="s">
        <v>8</v>
      </c>
      <c r="D98">
        <v>887.25</v>
      </c>
      <c r="E98">
        <v>3428</v>
      </c>
    </row>
    <row r="99" spans="1:5">
      <c r="A99" s="1">
        <v>42789</v>
      </c>
      <c r="B99" t="s">
        <v>11</v>
      </c>
      <c r="C99" t="s">
        <v>8</v>
      </c>
      <c r="D99">
        <v>602</v>
      </c>
      <c r="E99">
        <v>3162.5</v>
      </c>
    </row>
    <row r="100" spans="1:5">
      <c r="A100" s="1">
        <v>42773</v>
      </c>
      <c r="B100" t="s">
        <v>11</v>
      </c>
      <c r="C100" t="s">
        <v>6</v>
      </c>
      <c r="D100">
        <v>303.75</v>
      </c>
      <c r="E100">
        <v>2715</v>
      </c>
    </row>
    <row r="101" spans="1:5">
      <c r="A101" s="1">
        <v>42780</v>
      </c>
      <c r="B101" t="s">
        <v>11</v>
      </c>
      <c r="C101" t="s">
        <v>6</v>
      </c>
      <c r="D101">
        <v>331.5</v>
      </c>
      <c r="E101">
        <v>3182.5</v>
      </c>
    </row>
    <row r="102" spans="1:5">
      <c r="A102" s="1">
        <v>42787</v>
      </c>
      <c r="B102" t="s">
        <v>11</v>
      </c>
      <c r="C102" t="s">
        <v>6</v>
      </c>
      <c r="D102">
        <v>273.25</v>
      </c>
      <c r="E102">
        <v>550.5</v>
      </c>
    </row>
    <row r="103" spans="1:5">
      <c r="A103" s="1">
        <v>42794</v>
      </c>
      <c r="B103" t="s">
        <v>11</v>
      </c>
      <c r="C103" t="s">
        <v>6</v>
      </c>
      <c r="D103">
        <v>950.5</v>
      </c>
      <c r="E103">
        <v>2567</v>
      </c>
    </row>
    <row r="104" spans="1:5">
      <c r="A104" s="1">
        <v>42767</v>
      </c>
      <c r="B104" t="s">
        <v>11</v>
      </c>
      <c r="C104" t="s">
        <v>7</v>
      </c>
      <c r="D104">
        <v>748.5</v>
      </c>
      <c r="E104">
        <v>1247.5</v>
      </c>
    </row>
    <row r="105" spans="1:5">
      <c r="A105" s="1">
        <v>42774</v>
      </c>
      <c r="B105" t="s">
        <v>11</v>
      </c>
      <c r="C105" t="s">
        <v>7</v>
      </c>
      <c r="D105">
        <v>939</v>
      </c>
      <c r="E105">
        <v>2694</v>
      </c>
    </row>
    <row r="106" spans="1:5">
      <c r="A106" s="1">
        <v>42781</v>
      </c>
      <c r="B106" t="s">
        <v>11</v>
      </c>
      <c r="C106" t="s">
        <v>7</v>
      </c>
      <c r="D106">
        <v>865.5</v>
      </c>
      <c r="E106">
        <v>1037.8</v>
      </c>
    </row>
    <row r="107" spans="1:5">
      <c r="A107" s="1">
        <v>42788</v>
      </c>
      <c r="B107" t="s">
        <v>11</v>
      </c>
      <c r="C107" t="s">
        <v>7</v>
      </c>
      <c r="D107">
        <v>796</v>
      </c>
      <c r="E107">
        <v>1698.5</v>
      </c>
    </row>
    <row r="108" spans="1:5">
      <c r="A108" s="1">
        <v>42741</v>
      </c>
      <c r="B108" t="s">
        <v>3</v>
      </c>
      <c r="C108" t="s">
        <v>9</v>
      </c>
      <c r="D108">
        <v>428.5</v>
      </c>
      <c r="E108">
        <v>2692.5010000000002</v>
      </c>
    </row>
    <row r="109" spans="1:5">
      <c r="A109" s="1">
        <v>42748</v>
      </c>
      <c r="B109" t="s">
        <v>3</v>
      </c>
      <c r="C109" t="s">
        <v>9</v>
      </c>
      <c r="D109">
        <v>730</v>
      </c>
      <c r="E109">
        <v>3831.5</v>
      </c>
    </row>
    <row r="110" spans="1:5">
      <c r="A110" s="1">
        <v>42755</v>
      </c>
      <c r="B110" t="s">
        <v>3</v>
      </c>
      <c r="C110" t="s">
        <v>9</v>
      </c>
      <c r="D110">
        <v>1191</v>
      </c>
      <c r="E110">
        <v>4306</v>
      </c>
    </row>
    <row r="111" spans="1:5">
      <c r="A111" s="1">
        <v>42762</v>
      </c>
      <c r="B111" t="s">
        <v>3</v>
      </c>
      <c r="C111" t="s">
        <v>9</v>
      </c>
      <c r="D111">
        <v>605.75</v>
      </c>
      <c r="E111">
        <v>4443</v>
      </c>
    </row>
    <row r="112" spans="1:5">
      <c r="A112" s="1">
        <v>42737</v>
      </c>
      <c r="B112" t="s">
        <v>3</v>
      </c>
      <c r="C112" t="s">
        <v>5</v>
      </c>
      <c r="D112">
        <v>0</v>
      </c>
      <c r="E112">
        <v>0</v>
      </c>
    </row>
    <row r="113" spans="1:5">
      <c r="A113" s="1">
        <v>42744</v>
      </c>
      <c r="B113" t="s">
        <v>3</v>
      </c>
      <c r="C113" t="s">
        <v>5</v>
      </c>
      <c r="D113">
        <v>0</v>
      </c>
      <c r="E113">
        <v>0</v>
      </c>
    </row>
    <row r="114" spans="1:5">
      <c r="A114" s="1">
        <v>42751</v>
      </c>
      <c r="B114" t="s">
        <v>3</v>
      </c>
      <c r="C114" t="s">
        <v>5</v>
      </c>
      <c r="D114">
        <v>0</v>
      </c>
      <c r="E114">
        <v>0</v>
      </c>
    </row>
    <row r="115" spans="1:5">
      <c r="A115" s="1">
        <v>42758</v>
      </c>
      <c r="B115" t="s">
        <v>3</v>
      </c>
      <c r="C115" t="s">
        <v>5</v>
      </c>
      <c r="D115">
        <v>0</v>
      </c>
      <c r="E115">
        <v>0</v>
      </c>
    </row>
    <row r="116" spans="1:5">
      <c r="A116" s="1">
        <v>42765</v>
      </c>
      <c r="B116" t="s">
        <v>3</v>
      </c>
      <c r="C116" t="s">
        <v>5</v>
      </c>
      <c r="D116">
        <v>0</v>
      </c>
      <c r="E116">
        <v>0</v>
      </c>
    </row>
    <row r="117" spans="1:5">
      <c r="A117" s="1">
        <v>42742</v>
      </c>
      <c r="B117" t="s">
        <v>3</v>
      </c>
      <c r="C117" t="s">
        <v>10</v>
      </c>
      <c r="D117">
        <v>0</v>
      </c>
      <c r="E117">
        <v>3128</v>
      </c>
    </row>
    <row r="118" spans="1:5">
      <c r="A118" s="1">
        <v>42749</v>
      </c>
      <c r="B118" t="s">
        <v>3</v>
      </c>
      <c r="C118" t="s">
        <v>10</v>
      </c>
      <c r="D118">
        <v>0</v>
      </c>
      <c r="E118">
        <v>1415</v>
      </c>
    </row>
    <row r="119" spans="1:5">
      <c r="A119" s="1">
        <v>42756</v>
      </c>
      <c r="B119" t="s">
        <v>3</v>
      </c>
      <c r="C119" t="s">
        <v>10</v>
      </c>
      <c r="D119">
        <v>0</v>
      </c>
      <c r="E119">
        <v>2459.25</v>
      </c>
    </row>
    <row r="120" spans="1:5">
      <c r="A120" s="1">
        <v>42763</v>
      </c>
      <c r="B120" t="s">
        <v>3</v>
      </c>
      <c r="C120" t="s">
        <v>10</v>
      </c>
      <c r="D120">
        <v>0</v>
      </c>
      <c r="E120">
        <v>3726.75</v>
      </c>
    </row>
    <row r="121" spans="1:5">
      <c r="A121" s="1">
        <v>42736</v>
      </c>
      <c r="B121" t="s">
        <v>3</v>
      </c>
      <c r="C121" t="s">
        <v>4</v>
      </c>
      <c r="D121">
        <v>0</v>
      </c>
      <c r="E121">
        <v>0</v>
      </c>
    </row>
    <row r="122" spans="1:5">
      <c r="A122" s="1">
        <v>42743</v>
      </c>
      <c r="B122" t="s">
        <v>3</v>
      </c>
      <c r="C122" t="s">
        <v>4</v>
      </c>
      <c r="D122">
        <v>0</v>
      </c>
      <c r="E122">
        <v>0</v>
      </c>
    </row>
    <row r="123" spans="1:5">
      <c r="A123" s="1">
        <v>42750</v>
      </c>
      <c r="B123" t="s">
        <v>3</v>
      </c>
      <c r="C123" t="s">
        <v>4</v>
      </c>
      <c r="D123">
        <v>0</v>
      </c>
      <c r="E123">
        <v>0</v>
      </c>
    </row>
    <row r="124" spans="1:5">
      <c r="A124" s="1">
        <v>42757</v>
      </c>
      <c r="B124" t="s">
        <v>3</v>
      </c>
      <c r="C124" t="s">
        <v>4</v>
      </c>
      <c r="D124">
        <v>0</v>
      </c>
      <c r="E124">
        <v>0</v>
      </c>
    </row>
    <row r="125" spans="1:5">
      <c r="A125" s="1">
        <v>42764</v>
      </c>
      <c r="B125" t="s">
        <v>3</v>
      </c>
      <c r="C125" t="s">
        <v>4</v>
      </c>
      <c r="D125">
        <v>0</v>
      </c>
      <c r="E125">
        <v>0</v>
      </c>
    </row>
    <row r="126" spans="1:5">
      <c r="A126" s="1">
        <v>42740</v>
      </c>
      <c r="B126" t="s">
        <v>3</v>
      </c>
      <c r="C126" t="s">
        <v>8</v>
      </c>
      <c r="D126">
        <v>392.5</v>
      </c>
      <c r="E126">
        <v>1609.5</v>
      </c>
    </row>
    <row r="127" spans="1:5">
      <c r="A127" s="1">
        <v>42747</v>
      </c>
      <c r="B127" t="s">
        <v>3</v>
      </c>
      <c r="C127" t="s">
        <v>8</v>
      </c>
      <c r="D127">
        <v>1149.5</v>
      </c>
      <c r="E127">
        <v>2096</v>
      </c>
    </row>
    <row r="128" spans="1:5">
      <c r="A128" s="1">
        <v>42754</v>
      </c>
      <c r="B128" t="s">
        <v>3</v>
      </c>
      <c r="C128" t="s">
        <v>8</v>
      </c>
      <c r="D128">
        <v>674</v>
      </c>
      <c r="E128">
        <v>3478.25</v>
      </c>
    </row>
    <row r="129" spans="1:5">
      <c r="A129" s="1">
        <v>42761</v>
      </c>
      <c r="B129" t="s">
        <v>3</v>
      </c>
      <c r="C129" t="s">
        <v>8</v>
      </c>
      <c r="D129">
        <v>915.5</v>
      </c>
      <c r="E129">
        <v>1806.7</v>
      </c>
    </row>
    <row r="130" spans="1:5">
      <c r="A130" s="1">
        <v>42738</v>
      </c>
      <c r="B130" t="s">
        <v>3</v>
      </c>
      <c r="C130" t="s">
        <v>6</v>
      </c>
      <c r="D130">
        <v>598.75</v>
      </c>
      <c r="E130">
        <v>1784</v>
      </c>
    </row>
    <row r="131" spans="1:5">
      <c r="A131" s="1">
        <v>42745</v>
      </c>
      <c r="B131" t="s">
        <v>3</v>
      </c>
      <c r="C131" t="s">
        <v>6</v>
      </c>
      <c r="D131">
        <v>909.5</v>
      </c>
      <c r="E131">
        <v>602.5</v>
      </c>
    </row>
    <row r="132" spans="1:5">
      <c r="A132" s="1">
        <v>42752</v>
      </c>
      <c r="B132" t="s">
        <v>3</v>
      </c>
      <c r="C132" t="s">
        <v>6</v>
      </c>
      <c r="D132">
        <v>534.5</v>
      </c>
      <c r="E132">
        <v>696.05</v>
      </c>
    </row>
    <row r="133" spans="1:5">
      <c r="A133" s="1">
        <v>42759</v>
      </c>
      <c r="B133" t="s">
        <v>3</v>
      </c>
      <c r="C133" t="s">
        <v>6</v>
      </c>
      <c r="D133">
        <v>903</v>
      </c>
      <c r="E133">
        <v>1451.25</v>
      </c>
    </row>
    <row r="134" spans="1:5">
      <c r="A134" s="1">
        <v>42766</v>
      </c>
      <c r="B134" t="s">
        <v>3</v>
      </c>
      <c r="C134" t="s">
        <v>6</v>
      </c>
      <c r="D134">
        <v>648.5</v>
      </c>
      <c r="E134">
        <v>1232.5</v>
      </c>
    </row>
    <row r="135" spans="1:5">
      <c r="A135" s="1">
        <v>42739</v>
      </c>
      <c r="B135" t="s">
        <v>3</v>
      </c>
      <c r="C135" t="s">
        <v>7</v>
      </c>
      <c r="D135">
        <v>305.5</v>
      </c>
      <c r="E135">
        <v>978.5</v>
      </c>
    </row>
    <row r="136" spans="1:5">
      <c r="A136" s="1">
        <v>42746</v>
      </c>
      <c r="B136" t="s">
        <v>3</v>
      </c>
      <c r="C136" t="s">
        <v>7</v>
      </c>
      <c r="D136">
        <v>1001</v>
      </c>
      <c r="E136">
        <v>2800.5</v>
      </c>
    </row>
    <row r="137" spans="1:5">
      <c r="A137" s="1">
        <v>42753</v>
      </c>
      <c r="B137" t="s">
        <v>3</v>
      </c>
      <c r="C137" t="s">
        <v>7</v>
      </c>
      <c r="D137">
        <v>618.75</v>
      </c>
      <c r="E137">
        <v>1146.5</v>
      </c>
    </row>
    <row r="138" spans="1:5">
      <c r="A138" s="1">
        <v>42760</v>
      </c>
      <c r="B138" t="s">
        <v>3</v>
      </c>
      <c r="C138" t="s">
        <v>7</v>
      </c>
      <c r="D138">
        <v>775.5</v>
      </c>
      <c r="E138">
        <v>2818.5</v>
      </c>
    </row>
    <row r="139" spans="1:5">
      <c r="A139" s="1">
        <v>42923</v>
      </c>
      <c r="B139" t="s">
        <v>16</v>
      </c>
      <c r="C139" t="s">
        <v>9</v>
      </c>
      <c r="D139">
        <v>904.7</v>
      </c>
      <c r="E139">
        <v>2675.4</v>
      </c>
    </row>
    <row r="140" spans="1:5">
      <c r="A140" s="1">
        <v>42930</v>
      </c>
      <c r="B140" t="s">
        <v>16</v>
      </c>
      <c r="C140" t="s">
        <v>9</v>
      </c>
      <c r="D140">
        <v>430.5</v>
      </c>
      <c r="E140">
        <v>4260</v>
      </c>
    </row>
    <row r="141" spans="1:5">
      <c r="A141" s="1">
        <v>42937</v>
      </c>
      <c r="B141" t="s">
        <v>16</v>
      </c>
      <c r="C141" t="s">
        <v>9</v>
      </c>
      <c r="D141">
        <v>800</v>
      </c>
      <c r="E141">
        <v>2644.2</v>
      </c>
    </row>
    <row r="142" spans="1:5">
      <c r="A142" s="1">
        <v>42919</v>
      </c>
      <c r="B142" t="s">
        <v>16</v>
      </c>
      <c r="C142" t="s">
        <v>5</v>
      </c>
      <c r="D142">
        <v>0</v>
      </c>
      <c r="E142">
        <v>0</v>
      </c>
    </row>
    <row r="143" spans="1:5">
      <c r="A143" s="1">
        <v>42926</v>
      </c>
      <c r="B143" t="s">
        <v>16</v>
      </c>
      <c r="C143" t="s">
        <v>5</v>
      </c>
      <c r="D143">
        <v>0</v>
      </c>
      <c r="E143">
        <v>0</v>
      </c>
    </row>
    <row r="144" spans="1:5">
      <c r="A144" s="1">
        <v>42933</v>
      </c>
      <c r="B144" t="s">
        <v>16</v>
      </c>
      <c r="C144" t="s">
        <v>5</v>
      </c>
      <c r="D144">
        <v>0</v>
      </c>
      <c r="E144">
        <v>0</v>
      </c>
    </row>
    <row r="145" spans="1:5">
      <c r="A145" s="1">
        <v>42917</v>
      </c>
      <c r="B145" t="s">
        <v>16</v>
      </c>
      <c r="C145" t="s">
        <v>10</v>
      </c>
      <c r="D145">
        <v>0</v>
      </c>
      <c r="E145">
        <v>0</v>
      </c>
    </row>
    <row r="146" spans="1:5">
      <c r="A146" s="1">
        <v>42924</v>
      </c>
      <c r="B146" t="s">
        <v>16</v>
      </c>
      <c r="C146" t="s">
        <v>10</v>
      </c>
      <c r="D146">
        <v>0</v>
      </c>
      <c r="E146">
        <v>580.79999999999995</v>
      </c>
    </row>
    <row r="147" spans="1:5">
      <c r="A147" s="1">
        <v>42931</v>
      </c>
      <c r="B147" t="s">
        <v>16</v>
      </c>
      <c r="C147" t="s">
        <v>10</v>
      </c>
      <c r="D147">
        <v>0</v>
      </c>
      <c r="E147">
        <v>3509.7</v>
      </c>
    </row>
    <row r="148" spans="1:5">
      <c r="A148" s="1">
        <v>42938</v>
      </c>
      <c r="B148" t="s">
        <v>16</v>
      </c>
      <c r="C148" t="s">
        <v>10</v>
      </c>
      <c r="D148">
        <v>0</v>
      </c>
      <c r="E148">
        <v>3006.1</v>
      </c>
    </row>
    <row r="149" spans="1:5">
      <c r="A149" s="1">
        <v>42918</v>
      </c>
      <c r="B149" t="s">
        <v>16</v>
      </c>
      <c r="C149" t="s">
        <v>4</v>
      </c>
      <c r="D149">
        <v>0</v>
      </c>
      <c r="E149">
        <v>0</v>
      </c>
    </row>
    <row r="150" spans="1:5">
      <c r="A150" s="1">
        <v>42925</v>
      </c>
      <c r="B150" t="s">
        <v>16</v>
      </c>
      <c r="C150" t="s">
        <v>4</v>
      </c>
      <c r="D150">
        <v>0</v>
      </c>
      <c r="E150">
        <v>0</v>
      </c>
    </row>
    <row r="151" spans="1:5">
      <c r="A151" s="1">
        <v>42932</v>
      </c>
      <c r="B151" t="s">
        <v>16</v>
      </c>
      <c r="C151" t="s">
        <v>4</v>
      </c>
      <c r="D151">
        <v>0</v>
      </c>
      <c r="E151">
        <v>0</v>
      </c>
    </row>
    <row r="152" spans="1:5">
      <c r="A152" s="1">
        <v>42922</v>
      </c>
      <c r="B152" t="s">
        <v>16</v>
      </c>
      <c r="C152" t="s">
        <v>8</v>
      </c>
      <c r="D152">
        <v>711</v>
      </c>
      <c r="E152">
        <v>1545.1</v>
      </c>
    </row>
    <row r="153" spans="1:5">
      <c r="A153" s="1">
        <v>42929</v>
      </c>
      <c r="B153" t="s">
        <v>16</v>
      </c>
      <c r="C153" t="s">
        <v>8</v>
      </c>
      <c r="D153">
        <v>837.5</v>
      </c>
      <c r="E153">
        <v>5410.8</v>
      </c>
    </row>
    <row r="154" spans="1:5">
      <c r="A154" s="1">
        <v>42936</v>
      </c>
      <c r="B154" t="s">
        <v>16</v>
      </c>
      <c r="C154" t="s">
        <v>8</v>
      </c>
      <c r="D154">
        <v>691.3</v>
      </c>
      <c r="E154">
        <v>2113.9499999999998</v>
      </c>
    </row>
    <row r="155" spans="1:5">
      <c r="A155" s="1">
        <v>42920</v>
      </c>
      <c r="B155" t="s">
        <v>16</v>
      </c>
      <c r="C155" t="s">
        <v>6</v>
      </c>
      <c r="D155">
        <v>643</v>
      </c>
      <c r="E155">
        <v>1632.75</v>
      </c>
    </row>
    <row r="156" spans="1:5">
      <c r="A156" s="1">
        <v>42927</v>
      </c>
      <c r="B156" t="s">
        <v>16</v>
      </c>
      <c r="C156" t="s">
        <v>6</v>
      </c>
      <c r="D156">
        <v>1323.55</v>
      </c>
      <c r="E156">
        <v>2913.15</v>
      </c>
    </row>
    <row r="157" spans="1:5">
      <c r="A157" s="1">
        <v>42934</v>
      </c>
      <c r="B157" t="s">
        <v>16</v>
      </c>
      <c r="C157" t="s">
        <v>6</v>
      </c>
      <c r="D157">
        <v>692.35</v>
      </c>
      <c r="E157">
        <v>1379.1</v>
      </c>
    </row>
    <row r="158" spans="1:5">
      <c r="A158" s="1">
        <v>42921</v>
      </c>
      <c r="B158" t="s">
        <v>16</v>
      </c>
      <c r="C158" t="s">
        <v>7</v>
      </c>
      <c r="D158">
        <v>679.5</v>
      </c>
      <c r="E158">
        <v>906.9</v>
      </c>
    </row>
    <row r="159" spans="1:5">
      <c r="A159" s="1">
        <v>42928</v>
      </c>
      <c r="B159" t="s">
        <v>16</v>
      </c>
      <c r="C159" t="s">
        <v>7</v>
      </c>
      <c r="D159">
        <v>1707</v>
      </c>
      <c r="E159">
        <v>2847.2</v>
      </c>
    </row>
    <row r="160" spans="1:5">
      <c r="A160" s="1">
        <v>42935</v>
      </c>
      <c r="B160" t="s">
        <v>16</v>
      </c>
      <c r="C160" t="s">
        <v>7</v>
      </c>
      <c r="D160">
        <v>694.5</v>
      </c>
      <c r="E160">
        <v>2279.6</v>
      </c>
    </row>
    <row r="161" spans="1:5">
      <c r="A161" s="1">
        <v>42888</v>
      </c>
      <c r="B161" t="s">
        <v>15</v>
      </c>
      <c r="C161" t="s">
        <v>9</v>
      </c>
      <c r="D161">
        <v>260.5</v>
      </c>
      <c r="E161">
        <v>2786.6</v>
      </c>
    </row>
    <row r="162" spans="1:5">
      <c r="A162" s="1">
        <v>42895</v>
      </c>
      <c r="B162" t="s">
        <v>15</v>
      </c>
      <c r="C162" t="s">
        <v>9</v>
      </c>
      <c r="D162">
        <v>899</v>
      </c>
      <c r="E162">
        <v>2844.95</v>
      </c>
    </row>
    <row r="163" spans="1:5">
      <c r="A163" s="1">
        <v>42902</v>
      </c>
      <c r="B163" t="s">
        <v>15</v>
      </c>
      <c r="C163" t="s">
        <v>9</v>
      </c>
      <c r="D163">
        <v>1045.5999999999999</v>
      </c>
      <c r="E163">
        <v>2584.5</v>
      </c>
    </row>
    <row r="164" spans="1:5">
      <c r="A164" s="1">
        <v>42909</v>
      </c>
      <c r="B164" t="s">
        <v>15</v>
      </c>
      <c r="C164" t="s">
        <v>9</v>
      </c>
      <c r="D164">
        <v>953.9</v>
      </c>
      <c r="E164">
        <v>1673.4</v>
      </c>
    </row>
    <row r="165" spans="1:5">
      <c r="A165" s="1">
        <v>42916</v>
      </c>
      <c r="B165" t="s">
        <v>15</v>
      </c>
      <c r="C165" t="s">
        <v>9</v>
      </c>
      <c r="D165">
        <v>669.5</v>
      </c>
      <c r="E165">
        <v>5512.85</v>
      </c>
    </row>
    <row r="166" spans="1:5">
      <c r="A166" s="1">
        <v>42891</v>
      </c>
      <c r="B166" t="s">
        <v>15</v>
      </c>
      <c r="C166" t="s">
        <v>5</v>
      </c>
      <c r="D166">
        <v>0</v>
      </c>
      <c r="E166">
        <v>0</v>
      </c>
    </row>
    <row r="167" spans="1:5">
      <c r="A167" s="1">
        <v>42898</v>
      </c>
      <c r="B167" t="s">
        <v>15</v>
      </c>
      <c r="C167" t="s">
        <v>5</v>
      </c>
      <c r="D167">
        <v>0</v>
      </c>
      <c r="E167">
        <v>0</v>
      </c>
    </row>
    <row r="168" spans="1:5">
      <c r="A168" s="1">
        <v>42905</v>
      </c>
      <c r="B168" t="s">
        <v>15</v>
      </c>
      <c r="C168" t="s">
        <v>5</v>
      </c>
      <c r="D168">
        <v>0</v>
      </c>
      <c r="E168">
        <v>0</v>
      </c>
    </row>
    <row r="169" spans="1:5">
      <c r="A169" s="1">
        <v>42912</v>
      </c>
      <c r="B169" t="s">
        <v>15</v>
      </c>
      <c r="C169" t="s">
        <v>5</v>
      </c>
      <c r="D169">
        <v>0</v>
      </c>
      <c r="E169">
        <v>0</v>
      </c>
    </row>
    <row r="170" spans="1:5">
      <c r="A170" s="1">
        <v>42889</v>
      </c>
      <c r="B170" t="s">
        <v>15</v>
      </c>
      <c r="C170" t="s">
        <v>10</v>
      </c>
      <c r="D170">
        <v>0</v>
      </c>
      <c r="E170">
        <v>2237.4</v>
      </c>
    </row>
    <row r="171" spans="1:5">
      <c r="A171" s="1">
        <v>42896</v>
      </c>
      <c r="B171" t="s">
        <v>15</v>
      </c>
      <c r="C171" t="s">
        <v>10</v>
      </c>
      <c r="D171">
        <v>0</v>
      </c>
      <c r="E171">
        <v>2910.9</v>
      </c>
    </row>
    <row r="172" spans="1:5">
      <c r="A172" s="1">
        <v>42903</v>
      </c>
      <c r="B172" t="s">
        <v>15</v>
      </c>
      <c r="C172" t="s">
        <v>10</v>
      </c>
      <c r="D172">
        <v>0</v>
      </c>
      <c r="E172">
        <v>2455.9</v>
      </c>
    </row>
    <row r="173" spans="1:5">
      <c r="A173" s="1">
        <v>42910</v>
      </c>
      <c r="B173" t="s">
        <v>15</v>
      </c>
      <c r="C173" t="s">
        <v>10</v>
      </c>
      <c r="D173">
        <v>0</v>
      </c>
      <c r="E173">
        <v>4966.7</v>
      </c>
    </row>
    <row r="174" spans="1:5">
      <c r="A174" s="1">
        <v>42890</v>
      </c>
      <c r="B174" t="s">
        <v>15</v>
      </c>
      <c r="C174" t="s">
        <v>4</v>
      </c>
      <c r="D174">
        <v>0</v>
      </c>
      <c r="E174">
        <v>0</v>
      </c>
    </row>
    <row r="175" spans="1:5">
      <c r="A175" s="1">
        <v>42897</v>
      </c>
      <c r="B175" t="s">
        <v>15</v>
      </c>
      <c r="C175" t="s">
        <v>4</v>
      </c>
      <c r="D175">
        <v>0</v>
      </c>
      <c r="E175">
        <v>0</v>
      </c>
    </row>
    <row r="176" spans="1:5">
      <c r="A176" s="1">
        <v>42904</v>
      </c>
      <c r="B176" t="s">
        <v>15</v>
      </c>
      <c r="C176" t="s">
        <v>4</v>
      </c>
      <c r="D176">
        <v>0</v>
      </c>
      <c r="E176">
        <v>0</v>
      </c>
    </row>
    <row r="177" spans="1:5">
      <c r="A177" s="1">
        <v>42911</v>
      </c>
      <c r="B177" t="s">
        <v>15</v>
      </c>
      <c r="C177" t="s">
        <v>4</v>
      </c>
      <c r="D177">
        <v>0</v>
      </c>
      <c r="E177">
        <v>0</v>
      </c>
    </row>
    <row r="178" spans="1:5">
      <c r="A178" s="1">
        <v>42887</v>
      </c>
      <c r="B178" t="s">
        <v>15</v>
      </c>
      <c r="C178" t="s">
        <v>8</v>
      </c>
      <c r="D178">
        <v>721</v>
      </c>
      <c r="E178">
        <v>1424.7</v>
      </c>
    </row>
    <row r="179" spans="1:5">
      <c r="A179" s="1">
        <v>42894</v>
      </c>
      <c r="B179" t="s">
        <v>15</v>
      </c>
      <c r="C179" t="s">
        <v>8</v>
      </c>
      <c r="D179">
        <v>504</v>
      </c>
      <c r="E179">
        <v>785.7</v>
      </c>
    </row>
    <row r="180" spans="1:5">
      <c r="A180" s="1">
        <v>42901</v>
      </c>
      <c r="B180" t="s">
        <v>15</v>
      </c>
      <c r="C180" t="s">
        <v>8</v>
      </c>
      <c r="D180">
        <v>585.5</v>
      </c>
      <c r="E180">
        <v>2409</v>
      </c>
    </row>
    <row r="181" spans="1:5">
      <c r="A181" s="1">
        <v>42908</v>
      </c>
      <c r="B181" t="s">
        <v>15</v>
      </c>
      <c r="C181" t="s">
        <v>8</v>
      </c>
      <c r="D181">
        <v>683.5</v>
      </c>
      <c r="E181">
        <v>1200.3499999999999</v>
      </c>
    </row>
    <row r="182" spans="1:5">
      <c r="A182" s="1">
        <v>42915</v>
      </c>
      <c r="B182" t="s">
        <v>15</v>
      </c>
      <c r="C182" t="s">
        <v>8</v>
      </c>
      <c r="D182">
        <v>747.6</v>
      </c>
      <c r="E182">
        <v>4033.3</v>
      </c>
    </row>
    <row r="183" spans="1:5">
      <c r="A183" s="1">
        <v>42892</v>
      </c>
      <c r="B183" t="s">
        <v>15</v>
      </c>
      <c r="C183" t="s">
        <v>6</v>
      </c>
      <c r="D183">
        <v>541.20000000000005</v>
      </c>
      <c r="E183">
        <v>1933.8</v>
      </c>
    </row>
    <row r="184" spans="1:5">
      <c r="A184" s="1">
        <v>42899</v>
      </c>
      <c r="B184" t="s">
        <v>15</v>
      </c>
      <c r="C184" t="s">
        <v>6</v>
      </c>
      <c r="D184">
        <v>754.5</v>
      </c>
      <c r="E184">
        <v>1368.8</v>
      </c>
    </row>
    <row r="185" spans="1:5">
      <c r="A185" s="1">
        <v>42906</v>
      </c>
      <c r="B185" t="s">
        <v>15</v>
      </c>
      <c r="C185" t="s">
        <v>6</v>
      </c>
      <c r="D185">
        <v>1006.25</v>
      </c>
      <c r="E185">
        <v>399</v>
      </c>
    </row>
    <row r="186" spans="1:5">
      <c r="A186" s="1">
        <v>42913</v>
      </c>
      <c r="B186" t="s">
        <v>15</v>
      </c>
      <c r="C186" t="s">
        <v>6</v>
      </c>
      <c r="D186">
        <v>602.20000000000005</v>
      </c>
      <c r="E186">
        <v>1458</v>
      </c>
    </row>
    <row r="187" spans="1:5">
      <c r="A187" s="1">
        <v>42893</v>
      </c>
      <c r="B187" t="s">
        <v>15</v>
      </c>
      <c r="C187" t="s">
        <v>7</v>
      </c>
      <c r="D187">
        <v>1280.75</v>
      </c>
      <c r="E187">
        <v>1708.1</v>
      </c>
    </row>
    <row r="188" spans="1:5">
      <c r="A188" s="1">
        <v>42900</v>
      </c>
      <c r="B188" t="s">
        <v>15</v>
      </c>
      <c r="C188" t="s">
        <v>7</v>
      </c>
      <c r="D188">
        <v>1008.9</v>
      </c>
      <c r="E188">
        <v>905.2</v>
      </c>
    </row>
    <row r="189" spans="1:5">
      <c r="A189" s="1">
        <v>42907</v>
      </c>
      <c r="B189" t="s">
        <v>15</v>
      </c>
      <c r="C189" t="s">
        <v>7</v>
      </c>
      <c r="D189">
        <v>726.25</v>
      </c>
      <c r="E189">
        <v>904.4</v>
      </c>
    </row>
    <row r="190" spans="1:5">
      <c r="A190" s="1">
        <v>42914</v>
      </c>
      <c r="B190" t="s">
        <v>15</v>
      </c>
      <c r="C190" t="s">
        <v>7</v>
      </c>
      <c r="D190">
        <v>625</v>
      </c>
      <c r="E190">
        <v>0</v>
      </c>
    </row>
    <row r="191" spans="1:5">
      <c r="A191" s="1">
        <v>42797</v>
      </c>
      <c r="B191" t="s">
        <v>12</v>
      </c>
      <c r="C191" t="s">
        <v>9</v>
      </c>
      <c r="D191">
        <v>748.25</v>
      </c>
      <c r="E191">
        <v>3970</v>
      </c>
    </row>
    <row r="192" spans="1:5">
      <c r="A192" s="1">
        <v>42804</v>
      </c>
      <c r="B192" t="s">
        <v>12</v>
      </c>
      <c r="C192" t="s">
        <v>9</v>
      </c>
      <c r="D192">
        <v>738</v>
      </c>
      <c r="E192">
        <v>4333</v>
      </c>
    </row>
    <row r="193" spans="1:5">
      <c r="A193" s="1">
        <v>42811</v>
      </c>
      <c r="B193" t="s">
        <v>12</v>
      </c>
      <c r="C193" t="s">
        <v>9</v>
      </c>
      <c r="D193">
        <v>813</v>
      </c>
      <c r="E193">
        <v>4476.25</v>
      </c>
    </row>
    <row r="194" spans="1:5">
      <c r="A194" s="1">
        <v>42818</v>
      </c>
      <c r="B194" t="s">
        <v>12</v>
      </c>
      <c r="C194" t="s">
        <v>9</v>
      </c>
      <c r="D194">
        <v>970</v>
      </c>
      <c r="E194">
        <v>5070</v>
      </c>
    </row>
    <row r="195" spans="1:5">
      <c r="A195" s="1">
        <v>42825</v>
      </c>
      <c r="B195" t="s">
        <v>12</v>
      </c>
      <c r="C195" t="s">
        <v>9</v>
      </c>
      <c r="D195">
        <v>778.5</v>
      </c>
      <c r="E195">
        <v>3604.9</v>
      </c>
    </row>
    <row r="196" spans="1:5">
      <c r="A196" s="1">
        <v>42800</v>
      </c>
      <c r="B196" t="s">
        <v>12</v>
      </c>
      <c r="C196" t="s">
        <v>5</v>
      </c>
      <c r="D196">
        <v>0</v>
      </c>
      <c r="E196">
        <v>0</v>
      </c>
    </row>
    <row r="197" spans="1:5">
      <c r="A197" s="1">
        <v>42807</v>
      </c>
      <c r="B197" t="s">
        <v>12</v>
      </c>
      <c r="C197" t="s">
        <v>5</v>
      </c>
      <c r="D197">
        <v>0</v>
      </c>
      <c r="E197">
        <v>0</v>
      </c>
    </row>
    <row r="198" spans="1:5">
      <c r="A198" s="1">
        <v>42814</v>
      </c>
      <c r="B198" t="s">
        <v>12</v>
      </c>
      <c r="C198" t="s">
        <v>5</v>
      </c>
      <c r="D198">
        <v>0</v>
      </c>
      <c r="E198">
        <v>0</v>
      </c>
    </row>
    <row r="199" spans="1:5">
      <c r="A199" s="1">
        <v>42821</v>
      </c>
      <c r="B199" t="s">
        <v>12</v>
      </c>
      <c r="C199" t="s">
        <v>5</v>
      </c>
      <c r="D199">
        <v>0</v>
      </c>
      <c r="E199">
        <v>0</v>
      </c>
    </row>
    <row r="200" spans="1:5">
      <c r="A200" s="1">
        <v>42798</v>
      </c>
      <c r="B200" t="s">
        <v>12</v>
      </c>
      <c r="C200" t="s">
        <v>10</v>
      </c>
      <c r="D200">
        <v>0</v>
      </c>
      <c r="E200">
        <v>3360.5</v>
      </c>
    </row>
    <row r="201" spans="1:5">
      <c r="A201" s="1">
        <v>42805</v>
      </c>
      <c r="B201" t="s">
        <v>12</v>
      </c>
      <c r="C201" t="s">
        <v>10</v>
      </c>
      <c r="D201">
        <v>0</v>
      </c>
      <c r="E201">
        <v>2378.5</v>
      </c>
    </row>
    <row r="202" spans="1:5">
      <c r="A202" s="1">
        <v>42812</v>
      </c>
      <c r="B202" t="s">
        <v>12</v>
      </c>
      <c r="C202" t="s">
        <v>10</v>
      </c>
      <c r="D202">
        <v>0</v>
      </c>
      <c r="E202">
        <v>4877.5</v>
      </c>
    </row>
    <row r="203" spans="1:5">
      <c r="A203" s="1">
        <v>42819</v>
      </c>
      <c r="B203" t="s">
        <v>12</v>
      </c>
      <c r="C203" t="s">
        <v>10</v>
      </c>
      <c r="D203">
        <v>0</v>
      </c>
      <c r="E203">
        <v>3343</v>
      </c>
    </row>
    <row r="204" spans="1:5">
      <c r="A204" s="1">
        <v>42799</v>
      </c>
      <c r="B204" t="s">
        <v>12</v>
      </c>
      <c r="C204" t="s">
        <v>4</v>
      </c>
      <c r="D204">
        <v>0</v>
      </c>
      <c r="E204">
        <v>0</v>
      </c>
    </row>
    <row r="205" spans="1:5">
      <c r="A205" s="1">
        <v>42806</v>
      </c>
      <c r="B205" t="s">
        <v>12</v>
      </c>
      <c r="C205" t="s">
        <v>4</v>
      </c>
      <c r="D205">
        <v>0</v>
      </c>
      <c r="E205">
        <v>0</v>
      </c>
    </row>
    <row r="206" spans="1:5">
      <c r="A206" s="1">
        <v>42813</v>
      </c>
      <c r="B206" t="s">
        <v>12</v>
      </c>
      <c r="C206" t="s">
        <v>4</v>
      </c>
      <c r="D206">
        <v>0</v>
      </c>
      <c r="E206">
        <v>0</v>
      </c>
    </row>
    <row r="207" spans="1:5">
      <c r="A207" s="1">
        <v>42820</v>
      </c>
      <c r="B207" t="s">
        <v>12</v>
      </c>
      <c r="C207" t="s">
        <v>4</v>
      </c>
      <c r="D207">
        <v>0</v>
      </c>
      <c r="E207">
        <v>0</v>
      </c>
    </row>
    <row r="208" spans="1:5">
      <c r="A208" s="1">
        <v>42796</v>
      </c>
      <c r="B208" t="s">
        <v>12</v>
      </c>
      <c r="C208" t="s">
        <v>8</v>
      </c>
      <c r="D208">
        <v>973.5</v>
      </c>
      <c r="E208">
        <v>1690.5</v>
      </c>
    </row>
    <row r="209" spans="1:5">
      <c r="A209" s="1">
        <v>42803</v>
      </c>
      <c r="B209" t="s">
        <v>12</v>
      </c>
      <c r="C209" t="s">
        <v>8</v>
      </c>
      <c r="D209">
        <v>698.5</v>
      </c>
      <c r="E209">
        <v>2995.5</v>
      </c>
    </row>
    <row r="210" spans="1:5">
      <c r="A210" s="1">
        <v>42810</v>
      </c>
      <c r="B210" t="s">
        <v>12</v>
      </c>
      <c r="C210" t="s">
        <v>8</v>
      </c>
      <c r="D210">
        <v>756.75</v>
      </c>
      <c r="E210">
        <v>2423</v>
      </c>
    </row>
    <row r="211" spans="1:5">
      <c r="A211" s="1">
        <v>42817</v>
      </c>
      <c r="B211" t="s">
        <v>12</v>
      </c>
      <c r="C211" t="s">
        <v>8</v>
      </c>
      <c r="D211">
        <v>598</v>
      </c>
      <c r="E211">
        <v>2660.5</v>
      </c>
    </row>
    <row r="212" spans="1:5">
      <c r="A212" s="1">
        <v>42824</v>
      </c>
      <c r="B212" t="s">
        <v>12</v>
      </c>
      <c r="C212" t="s">
        <v>8</v>
      </c>
      <c r="D212">
        <v>882.5</v>
      </c>
      <c r="E212">
        <v>2071.5</v>
      </c>
    </row>
    <row r="213" spans="1:5">
      <c r="A213" s="1">
        <v>42801</v>
      </c>
      <c r="B213" t="s">
        <v>12</v>
      </c>
      <c r="C213" t="s">
        <v>6</v>
      </c>
      <c r="D213">
        <v>778.75</v>
      </c>
      <c r="E213">
        <v>1211</v>
      </c>
    </row>
    <row r="214" spans="1:5">
      <c r="A214" s="1">
        <v>42808</v>
      </c>
      <c r="B214" t="s">
        <v>12</v>
      </c>
      <c r="C214" t="s">
        <v>6</v>
      </c>
      <c r="D214">
        <v>1281.25</v>
      </c>
      <c r="E214">
        <v>1415</v>
      </c>
    </row>
    <row r="215" spans="1:5">
      <c r="A215" s="1">
        <v>42815</v>
      </c>
      <c r="B215" t="s">
        <v>12</v>
      </c>
      <c r="C215" t="s">
        <v>6</v>
      </c>
      <c r="D215">
        <v>1004.9</v>
      </c>
      <c r="E215">
        <v>1079</v>
      </c>
    </row>
    <row r="216" spans="1:5">
      <c r="A216" s="1">
        <v>42822</v>
      </c>
      <c r="B216" t="s">
        <v>12</v>
      </c>
      <c r="C216" t="s">
        <v>6</v>
      </c>
      <c r="D216">
        <v>386.5</v>
      </c>
      <c r="E216">
        <v>1339.5</v>
      </c>
    </row>
    <row r="217" spans="1:5">
      <c r="A217" s="1">
        <v>42795</v>
      </c>
      <c r="B217" t="s">
        <v>12</v>
      </c>
      <c r="C217" t="s">
        <v>7</v>
      </c>
      <c r="D217">
        <v>1195.25</v>
      </c>
      <c r="E217">
        <v>1711.5</v>
      </c>
    </row>
    <row r="218" spans="1:5">
      <c r="A218" s="1">
        <v>42802</v>
      </c>
      <c r="B218" t="s">
        <v>12</v>
      </c>
      <c r="C218" t="s">
        <v>7</v>
      </c>
      <c r="D218">
        <v>570</v>
      </c>
      <c r="E218">
        <v>1681.75</v>
      </c>
    </row>
    <row r="219" spans="1:5">
      <c r="A219" s="1">
        <v>42809</v>
      </c>
      <c r="B219" t="s">
        <v>12</v>
      </c>
      <c r="C219" t="s">
        <v>7</v>
      </c>
      <c r="D219">
        <v>817.5</v>
      </c>
      <c r="E219">
        <v>1984.5</v>
      </c>
    </row>
    <row r="220" spans="1:5">
      <c r="A220" s="1">
        <v>42816</v>
      </c>
      <c r="B220" t="s">
        <v>12</v>
      </c>
      <c r="C220" t="s">
        <v>7</v>
      </c>
      <c r="D220">
        <v>861.25</v>
      </c>
      <c r="E220">
        <v>1293.0999999999999</v>
      </c>
    </row>
    <row r="221" spans="1:5">
      <c r="A221" s="1">
        <v>42823</v>
      </c>
      <c r="B221" t="s">
        <v>12</v>
      </c>
      <c r="C221" t="s">
        <v>7</v>
      </c>
      <c r="D221">
        <v>1060.75</v>
      </c>
      <c r="E221">
        <v>2026.5</v>
      </c>
    </row>
    <row r="222" spans="1:5">
      <c r="A222" s="1">
        <v>42860</v>
      </c>
      <c r="B222" t="s">
        <v>14</v>
      </c>
      <c r="C222" t="s">
        <v>9</v>
      </c>
      <c r="D222">
        <v>513.79999999999995</v>
      </c>
      <c r="E222">
        <v>4676.3</v>
      </c>
    </row>
    <row r="223" spans="1:5">
      <c r="A223" s="1">
        <v>42867</v>
      </c>
      <c r="B223" t="s">
        <v>14</v>
      </c>
      <c r="C223" t="s">
        <v>9</v>
      </c>
      <c r="D223">
        <v>745.5</v>
      </c>
      <c r="E223">
        <v>4547.7</v>
      </c>
    </row>
    <row r="224" spans="1:5">
      <c r="A224" s="1">
        <v>42874</v>
      </c>
      <c r="B224" t="s">
        <v>14</v>
      </c>
      <c r="C224" t="s">
        <v>9</v>
      </c>
      <c r="D224">
        <v>233.5</v>
      </c>
      <c r="E224">
        <v>5518</v>
      </c>
    </row>
    <row r="225" spans="1:5">
      <c r="A225" s="1">
        <v>42881</v>
      </c>
      <c r="B225" t="s">
        <v>14</v>
      </c>
      <c r="C225" t="s">
        <v>9</v>
      </c>
      <c r="D225">
        <v>0</v>
      </c>
      <c r="E225">
        <v>993.3</v>
      </c>
    </row>
    <row r="226" spans="1:5">
      <c r="A226" s="1">
        <v>42856</v>
      </c>
      <c r="B226" t="s">
        <v>14</v>
      </c>
      <c r="C226" t="s">
        <v>5</v>
      </c>
      <c r="D226">
        <v>0</v>
      </c>
      <c r="E226">
        <v>0</v>
      </c>
    </row>
    <row r="227" spans="1:5">
      <c r="A227" s="1">
        <v>42863</v>
      </c>
      <c r="B227" t="s">
        <v>14</v>
      </c>
      <c r="C227" t="s">
        <v>5</v>
      </c>
      <c r="D227">
        <v>0</v>
      </c>
      <c r="E227">
        <v>0</v>
      </c>
    </row>
    <row r="228" spans="1:5">
      <c r="A228" s="1">
        <v>42870</v>
      </c>
      <c r="B228" t="s">
        <v>14</v>
      </c>
      <c r="C228" t="s">
        <v>5</v>
      </c>
      <c r="D228">
        <v>0</v>
      </c>
      <c r="E228">
        <v>0</v>
      </c>
    </row>
    <row r="229" spans="1:5">
      <c r="A229" s="1">
        <v>42877</v>
      </c>
      <c r="B229" t="s">
        <v>14</v>
      </c>
      <c r="C229" t="s">
        <v>5</v>
      </c>
      <c r="D229">
        <v>0</v>
      </c>
      <c r="E229">
        <v>0</v>
      </c>
    </row>
    <row r="230" spans="1:5">
      <c r="A230" s="1">
        <v>42884</v>
      </c>
      <c r="B230" t="s">
        <v>14</v>
      </c>
      <c r="C230" t="s">
        <v>5</v>
      </c>
      <c r="D230">
        <v>0</v>
      </c>
      <c r="E230">
        <v>0</v>
      </c>
    </row>
    <row r="231" spans="1:5">
      <c r="A231" s="1">
        <v>42861</v>
      </c>
      <c r="B231" t="s">
        <v>14</v>
      </c>
      <c r="C231" t="s">
        <v>10</v>
      </c>
      <c r="D231">
        <v>0</v>
      </c>
      <c r="E231">
        <v>5330</v>
      </c>
    </row>
    <row r="232" spans="1:5">
      <c r="A232" s="1">
        <v>42868</v>
      </c>
      <c r="B232" t="s">
        <v>14</v>
      </c>
      <c r="C232" t="s">
        <v>10</v>
      </c>
      <c r="D232">
        <v>0</v>
      </c>
      <c r="E232">
        <v>5450.2</v>
      </c>
    </row>
    <row r="233" spans="1:5">
      <c r="A233" s="1">
        <v>42875</v>
      </c>
      <c r="B233" t="s">
        <v>14</v>
      </c>
      <c r="C233" t="s">
        <v>10</v>
      </c>
      <c r="D233">
        <v>0</v>
      </c>
      <c r="E233">
        <v>1966.2</v>
      </c>
    </row>
    <row r="234" spans="1:5">
      <c r="A234" s="1">
        <v>42882</v>
      </c>
      <c r="B234" t="s">
        <v>14</v>
      </c>
      <c r="C234" t="s">
        <v>10</v>
      </c>
      <c r="D234">
        <v>0</v>
      </c>
      <c r="E234">
        <v>3893.7</v>
      </c>
    </row>
    <row r="235" spans="1:5">
      <c r="A235" s="1">
        <v>42862</v>
      </c>
      <c r="B235" t="s">
        <v>14</v>
      </c>
      <c r="C235" t="s">
        <v>4</v>
      </c>
      <c r="D235">
        <v>647</v>
      </c>
      <c r="E235">
        <v>0</v>
      </c>
    </row>
    <row r="236" spans="1:5">
      <c r="A236" s="1">
        <v>42869</v>
      </c>
      <c r="B236" t="s">
        <v>14</v>
      </c>
      <c r="C236" t="s">
        <v>4</v>
      </c>
      <c r="D236">
        <v>0</v>
      </c>
      <c r="E236">
        <v>0</v>
      </c>
    </row>
    <row r="237" spans="1:5">
      <c r="A237" s="1">
        <v>42876</v>
      </c>
      <c r="B237" t="s">
        <v>14</v>
      </c>
      <c r="C237" t="s">
        <v>4</v>
      </c>
      <c r="D237">
        <v>0</v>
      </c>
      <c r="E237">
        <v>0</v>
      </c>
    </row>
    <row r="238" spans="1:5">
      <c r="A238" s="1">
        <v>42883</v>
      </c>
      <c r="B238" t="s">
        <v>14</v>
      </c>
      <c r="C238" t="s">
        <v>4</v>
      </c>
      <c r="D238">
        <v>0</v>
      </c>
      <c r="E238">
        <v>0</v>
      </c>
    </row>
    <row r="239" spans="1:5">
      <c r="A239" s="1">
        <v>42859</v>
      </c>
      <c r="B239" t="s">
        <v>14</v>
      </c>
      <c r="C239" t="s">
        <v>8</v>
      </c>
      <c r="D239">
        <v>1150.5</v>
      </c>
      <c r="E239">
        <v>3004.9</v>
      </c>
    </row>
    <row r="240" spans="1:5">
      <c r="A240" s="1">
        <v>42866</v>
      </c>
      <c r="B240" t="s">
        <v>14</v>
      </c>
      <c r="C240" t="s">
        <v>8</v>
      </c>
      <c r="D240">
        <v>673</v>
      </c>
      <c r="E240">
        <v>3025.1</v>
      </c>
    </row>
    <row r="241" spans="1:5">
      <c r="A241" s="1">
        <v>42873</v>
      </c>
      <c r="B241" t="s">
        <v>14</v>
      </c>
      <c r="C241" t="s">
        <v>8</v>
      </c>
      <c r="D241">
        <v>2221.9</v>
      </c>
      <c r="E241">
        <v>3948.6</v>
      </c>
    </row>
    <row r="242" spans="1:5">
      <c r="A242" s="1">
        <v>42880</v>
      </c>
      <c r="B242" t="s">
        <v>14</v>
      </c>
      <c r="C242" t="s">
        <v>8</v>
      </c>
      <c r="D242">
        <v>0</v>
      </c>
      <c r="E242">
        <v>0</v>
      </c>
    </row>
    <row r="243" spans="1:5">
      <c r="A243" s="1">
        <v>42857</v>
      </c>
      <c r="B243" t="s">
        <v>14</v>
      </c>
      <c r="C243" t="s">
        <v>6</v>
      </c>
      <c r="D243">
        <v>871.5</v>
      </c>
      <c r="E243">
        <v>445.2</v>
      </c>
    </row>
    <row r="244" spans="1:5">
      <c r="A244" s="1">
        <v>42864</v>
      </c>
      <c r="B244" t="s">
        <v>14</v>
      </c>
      <c r="C244" t="s">
        <v>6</v>
      </c>
      <c r="D244">
        <v>671.2</v>
      </c>
      <c r="E244">
        <v>3168.9</v>
      </c>
    </row>
    <row r="245" spans="1:5">
      <c r="A245" s="1">
        <v>42871</v>
      </c>
      <c r="B245" t="s">
        <v>14</v>
      </c>
      <c r="C245" t="s">
        <v>6</v>
      </c>
      <c r="D245">
        <v>595.75</v>
      </c>
      <c r="E245">
        <v>1591.85</v>
      </c>
    </row>
    <row r="246" spans="1:5">
      <c r="A246" s="1">
        <v>42878</v>
      </c>
      <c r="B246" t="s">
        <v>14</v>
      </c>
      <c r="C246" t="s">
        <v>6</v>
      </c>
      <c r="D246">
        <v>920.25</v>
      </c>
      <c r="E246">
        <v>1214.53</v>
      </c>
    </row>
    <row r="247" spans="1:5">
      <c r="A247" s="1">
        <v>42885</v>
      </c>
      <c r="B247" t="s">
        <v>14</v>
      </c>
      <c r="C247" t="s">
        <v>6</v>
      </c>
      <c r="D247">
        <v>733.35</v>
      </c>
      <c r="E247">
        <v>1926.5</v>
      </c>
    </row>
    <row r="248" spans="1:5">
      <c r="A248" s="1">
        <v>42858</v>
      </c>
      <c r="B248" t="s">
        <v>14</v>
      </c>
      <c r="C248" t="s">
        <v>7</v>
      </c>
      <c r="D248">
        <v>900.5</v>
      </c>
      <c r="E248">
        <v>3413</v>
      </c>
    </row>
    <row r="249" spans="1:5">
      <c r="A249" s="1">
        <v>42865</v>
      </c>
      <c r="B249" t="s">
        <v>14</v>
      </c>
      <c r="C249" t="s">
        <v>7</v>
      </c>
      <c r="D249">
        <v>864.5</v>
      </c>
      <c r="E249">
        <v>2916.4</v>
      </c>
    </row>
    <row r="250" spans="1:5">
      <c r="A250" s="1">
        <v>42872</v>
      </c>
      <c r="B250" t="s">
        <v>14</v>
      </c>
      <c r="C250" t="s">
        <v>7</v>
      </c>
      <c r="D250">
        <v>856.85</v>
      </c>
      <c r="E250">
        <v>1223.3</v>
      </c>
    </row>
    <row r="251" spans="1:5">
      <c r="A251" s="1">
        <v>42879</v>
      </c>
      <c r="B251" t="s">
        <v>14</v>
      </c>
      <c r="C251" t="s">
        <v>7</v>
      </c>
      <c r="D251">
        <v>932.75</v>
      </c>
      <c r="E251">
        <v>3266.2</v>
      </c>
    </row>
    <row r="252" spans="1:5">
      <c r="A252" s="1">
        <v>42886</v>
      </c>
      <c r="B252" t="s">
        <v>14</v>
      </c>
      <c r="C252" t="s">
        <v>7</v>
      </c>
      <c r="D252">
        <v>1172.95</v>
      </c>
      <c r="E252">
        <v>1915.8</v>
      </c>
    </row>
    <row r="253" spans="1:5">
      <c r="A253" s="1">
        <v>43042</v>
      </c>
      <c r="B253" t="s">
        <v>20</v>
      </c>
      <c r="C253" t="s">
        <v>9</v>
      </c>
      <c r="D253">
        <v>803.6</v>
      </c>
      <c r="E253">
        <v>6143.35</v>
      </c>
    </row>
    <row r="254" spans="1:5">
      <c r="A254" s="1">
        <v>43049</v>
      </c>
      <c r="B254" t="s">
        <v>20</v>
      </c>
      <c r="C254" t="s">
        <v>9</v>
      </c>
      <c r="D254">
        <v>928.35</v>
      </c>
      <c r="E254">
        <v>5884.5</v>
      </c>
    </row>
    <row r="255" spans="1:5">
      <c r="A255" s="1">
        <v>43056</v>
      </c>
      <c r="B255" t="s">
        <v>20</v>
      </c>
      <c r="C255" t="s">
        <v>9</v>
      </c>
      <c r="D255">
        <v>1182.5</v>
      </c>
      <c r="E255">
        <v>6821.7</v>
      </c>
    </row>
    <row r="256" spans="1:5">
      <c r="A256" s="1">
        <v>43063</v>
      </c>
      <c r="B256" t="s">
        <v>20</v>
      </c>
      <c r="C256" t="s">
        <v>9</v>
      </c>
      <c r="D256">
        <v>965</v>
      </c>
      <c r="E256">
        <v>7651.5</v>
      </c>
    </row>
    <row r="257" spans="1:5">
      <c r="A257" s="1">
        <v>43045</v>
      </c>
      <c r="B257" t="s">
        <v>20</v>
      </c>
      <c r="C257" t="s">
        <v>5</v>
      </c>
      <c r="D257">
        <v>0</v>
      </c>
      <c r="E257">
        <v>0</v>
      </c>
    </row>
    <row r="258" spans="1:5">
      <c r="A258" s="1">
        <v>43052</v>
      </c>
      <c r="B258" t="s">
        <v>20</v>
      </c>
      <c r="C258" t="s">
        <v>5</v>
      </c>
      <c r="D258">
        <v>0</v>
      </c>
      <c r="E258">
        <v>2480</v>
      </c>
    </row>
    <row r="259" spans="1:5">
      <c r="A259" s="1">
        <v>43059</v>
      </c>
      <c r="B259" t="s">
        <v>20</v>
      </c>
      <c r="C259" t="s">
        <v>5</v>
      </c>
      <c r="D259">
        <v>0</v>
      </c>
      <c r="E259">
        <v>0</v>
      </c>
    </row>
    <row r="260" spans="1:5">
      <c r="A260" s="1">
        <v>43066</v>
      </c>
      <c r="B260" t="s">
        <v>20</v>
      </c>
      <c r="C260" t="s">
        <v>5</v>
      </c>
      <c r="D260">
        <v>0</v>
      </c>
      <c r="E260">
        <v>0</v>
      </c>
    </row>
    <row r="261" spans="1:5">
      <c r="A261" s="1">
        <v>43043</v>
      </c>
      <c r="B261" t="s">
        <v>20</v>
      </c>
      <c r="C261" t="s">
        <v>10</v>
      </c>
      <c r="D261">
        <v>0</v>
      </c>
      <c r="E261">
        <v>6024.1</v>
      </c>
    </row>
    <row r="262" spans="1:5">
      <c r="A262" s="1">
        <v>43050</v>
      </c>
      <c r="B262" t="s">
        <v>20</v>
      </c>
      <c r="C262" t="s">
        <v>10</v>
      </c>
      <c r="D262">
        <v>0</v>
      </c>
      <c r="E262">
        <v>6534.4</v>
      </c>
    </row>
    <row r="263" spans="1:5">
      <c r="A263" s="1">
        <v>43057</v>
      </c>
      <c r="B263" t="s">
        <v>20</v>
      </c>
      <c r="C263" t="s">
        <v>10</v>
      </c>
      <c r="D263">
        <v>0</v>
      </c>
      <c r="E263">
        <v>6152.5</v>
      </c>
    </row>
    <row r="264" spans="1:5">
      <c r="A264" s="1">
        <v>43064</v>
      </c>
      <c r="B264" t="s">
        <v>20</v>
      </c>
      <c r="C264" t="s">
        <v>10</v>
      </c>
      <c r="D264">
        <v>0</v>
      </c>
      <c r="E264">
        <v>5210</v>
      </c>
    </row>
    <row r="265" spans="1:5">
      <c r="A265" s="1">
        <v>43044</v>
      </c>
      <c r="B265" t="s">
        <v>20</v>
      </c>
      <c r="C265" t="s">
        <v>4</v>
      </c>
      <c r="D265">
        <v>0</v>
      </c>
      <c r="E265">
        <v>0</v>
      </c>
    </row>
    <row r="266" spans="1:5">
      <c r="A266" s="1">
        <v>43051</v>
      </c>
      <c r="B266" t="s">
        <v>20</v>
      </c>
      <c r="C266" t="s">
        <v>4</v>
      </c>
      <c r="D266">
        <v>0</v>
      </c>
      <c r="E266">
        <v>0</v>
      </c>
    </row>
    <row r="267" spans="1:5">
      <c r="A267" s="1">
        <v>43058</v>
      </c>
      <c r="B267" t="s">
        <v>20</v>
      </c>
      <c r="C267" t="s">
        <v>4</v>
      </c>
      <c r="D267">
        <v>0</v>
      </c>
      <c r="E267">
        <v>0</v>
      </c>
    </row>
    <row r="268" spans="1:5">
      <c r="A268" s="1">
        <v>43065</v>
      </c>
      <c r="B268" t="s">
        <v>20</v>
      </c>
      <c r="C268" t="s">
        <v>4</v>
      </c>
      <c r="D268">
        <v>0</v>
      </c>
      <c r="E268">
        <v>0</v>
      </c>
    </row>
    <row r="269" spans="1:5">
      <c r="A269" s="1">
        <v>43041</v>
      </c>
      <c r="B269" t="s">
        <v>20</v>
      </c>
      <c r="C269" t="s">
        <v>8</v>
      </c>
      <c r="D269">
        <v>1271.5</v>
      </c>
      <c r="E269">
        <v>3807.1</v>
      </c>
    </row>
    <row r="270" spans="1:5">
      <c r="A270" s="1">
        <v>43048</v>
      </c>
      <c r="B270" t="s">
        <v>20</v>
      </c>
      <c r="C270" t="s">
        <v>8</v>
      </c>
      <c r="D270">
        <v>1072.8499999999999</v>
      </c>
      <c r="E270">
        <v>2729.7</v>
      </c>
    </row>
    <row r="271" spans="1:5">
      <c r="A271" s="1">
        <v>43055</v>
      </c>
      <c r="B271" t="s">
        <v>20</v>
      </c>
      <c r="C271" t="s">
        <v>8</v>
      </c>
      <c r="D271">
        <v>1332.5</v>
      </c>
      <c r="E271">
        <v>1799</v>
      </c>
    </row>
    <row r="272" spans="1:5">
      <c r="A272" s="1">
        <v>43062</v>
      </c>
      <c r="B272" t="s">
        <v>20</v>
      </c>
      <c r="C272" t="s">
        <v>8</v>
      </c>
      <c r="D272">
        <v>1080.5</v>
      </c>
      <c r="E272">
        <v>4327.5</v>
      </c>
    </row>
    <row r="273" spans="1:5">
      <c r="A273" s="1">
        <v>43069</v>
      </c>
      <c r="B273" t="s">
        <v>20</v>
      </c>
      <c r="C273" t="s">
        <v>8</v>
      </c>
      <c r="D273">
        <v>1624</v>
      </c>
      <c r="E273">
        <v>5851.5</v>
      </c>
    </row>
    <row r="274" spans="1:5">
      <c r="A274" s="1">
        <v>43046</v>
      </c>
      <c r="B274" t="s">
        <v>20</v>
      </c>
      <c r="C274" t="s">
        <v>6</v>
      </c>
      <c r="D274">
        <v>864.5</v>
      </c>
      <c r="E274">
        <v>2998.3</v>
      </c>
    </row>
    <row r="275" spans="1:5">
      <c r="A275" s="1">
        <v>43053</v>
      </c>
      <c r="B275" t="s">
        <v>20</v>
      </c>
      <c r="C275" t="s">
        <v>6</v>
      </c>
      <c r="D275">
        <v>400</v>
      </c>
      <c r="E275">
        <v>2566</v>
      </c>
    </row>
    <row r="276" spans="1:5">
      <c r="A276" s="1">
        <v>43060</v>
      </c>
      <c r="B276" t="s">
        <v>20</v>
      </c>
      <c r="C276" t="s">
        <v>6</v>
      </c>
      <c r="D276">
        <v>886.5</v>
      </c>
      <c r="E276">
        <v>1273</v>
      </c>
    </row>
    <row r="277" spans="1:5">
      <c r="A277" s="1">
        <v>43067</v>
      </c>
      <c r="B277" t="s">
        <v>20</v>
      </c>
      <c r="C277" t="s">
        <v>6</v>
      </c>
      <c r="D277">
        <v>509.25</v>
      </c>
      <c r="E277">
        <v>2510.5</v>
      </c>
    </row>
    <row r="278" spans="1:5">
      <c r="A278" s="1">
        <v>43040</v>
      </c>
      <c r="B278" t="s">
        <v>20</v>
      </c>
      <c r="C278" t="s">
        <v>7</v>
      </c>
      <c r="D278">
        <v>1584.1</v>
      </c>
      <c r="E278">
        <v>2541</v>
      </c>
    </row>
    <row r="279" spans="1:5">
      <c r="A279" s="1">
        <v>43047</v>
      </c>
      <c r="B279" t="s">
        <v>20</v>
      </c>
      <c r="C279" t="s">
        <v>7</v>
      </c>
      <c r="D279">
        <v>949.4</v>
      </c>
      <c r="E279">
        <v>4448.8</v>
      </c>
    </row>
    <row r="280" spans="1:5">
      <c r="A280" s="1">
        <v>43054</v>
      </c>
      <c r="B280" t="s">
        <v>20</v>
      </c>
      <c r="C280" t="s">
        <v>7</v>
      </c>
      <c r="D280">
        <v>840.25</v>
      </c>
      <c r="E280">
        <v>1136</v>
      </c>
    </row>
    <row r="281" spans="1:5">
      <c r="A281" s="1">
        <v>43061</v>
      </c>
      <c r="B281" t="s">
        <v>20</v>
      </c>
      <c r="C281" t="s">
        <v>7</v>
      </c>
      <c r="D281">
        <v>534</v>
      </c>
      <c r="E281">
        <v>2028.5</v>
      </c>
    </row>
    <row r="282" spans="1:5">
      <c r="A282" s="1">
        <v>43068</v>
      </c>
      <c r="B282" t="s">
        <v>20</v>
      </c>
      <c r="C282" t="s">
        <v>7</v>
      </c>
      <c r="D282">
        <v>733</v>
      </c>
      <c r="E282">
        <v>1741</v>
      </c>
    </row>
    <row r="283" spans="1:5">
      <c r="A283" s="1">
        <v>43014</v>
      </c>
      <c r="B283" t="s">
        <v>19</v>
      </c>
      <c r="C283" t="s">
        <v>9</v>
      </c>
      <c r="D283">
        <v>877.5</v>
      </c>
      <c r="E283">
        <v>4188.3999999999996</v>
      </c>
    </row>
    <row r="284" spans="1:5">
      <c r="A284" s="1">
        <v>43021</v>
      </c>
      <c r="B284" t="s">
        <v>19</v>
      </c>
      <c r="C284" t="s">
        <v>9</v>
      </c>
      <c r="D284">
        <v>650.6</v>
      </c>
      <c r="E284">
        <v>5559.8</v>
      </c>
    </row>
    <row r="285" spans="1:5">
      <c r="A285" s="1">
        <v>43028</v>
      </c>
      <c r="B285" t="s">
        <v>19</v>
      </c>
      <c r="C285" t="s">
        <v>9</v>
      </c>
      <c r="D285">
        <v>485.5</v>
      </c>
      <c r="E285">
        <v>5699.6</v>
      </c>
    </row>
    <row r="286" spans="1:5">
      <c r="A286" s="1">
        <v>43035</v>
      </c>
      <c r="B286" t="s">
        <v>19</v>
      </c>
      <c r="C286" t="s">
        <v>9</v>
      </c>
      <c r="D286">
        <v>548.5</v>
      </c>
      <c r="E286">
        <v>6247.1</v>
      </c>
    </row>
    <row r="287" spans="1:5">
      <c r="A287" s="1">
        <v>43010</v>
      </c>
      <c r="B287" t="s">
        <v>19</v>
      </c>
      <c r="C287" t="s">
        <v>5</v>
      </c>
      <c r="D287">
        <v>0</v>
      </c>
      <c r="E287">
        <v>0</v>
      </c>
    </row>
    <row r="288" spans="1:5">
      <c r="A288" s="1">
        <v>43017</v>
      </c>
      <c r="B288" t="s">
        <v>19</v>
      </c>
      <c r="C288" t="s">
        <v>5</v>
      </c>
      <c r="D288">
        <v>0</v>
      </c>
      <c r="E288">
        <v>0</v>
      </c>
    </row>
    <row r="289" spans="1:5">
      <c r="A289" s="1">
        <v>43024</v>
      </c>
      <c r="B289" t="s">
        <v>19</v>
      </c>
      <c r="C289" t="s">
        <v>5</v>
      </c>
      <c r="D289">
        <v>0</v>
      </c>
      <c r="E289">
        <v>0</v>
      </c>
    </row>
    <row r="290" spans="1:5">
      <c r="A290" s="1">
        <v>43031</v>
      </c>
      <c r="B290" t="s">
        <v>19</v>
      </c>
      <c r="C290" t="s">
        <v>5</v>
      </c>
      <c r="D290">
        <v>0</v>
      </c>
      <c r="E290">
        <v>0</v>
      </c>
    </row>
    <row r="291" spans="1:5">
      <c r="A291" s="1">
        <v>43038</v>
      </c>
      <c r="B291" t="s">
        <v>19</v>
      </c>
      <c r="C291" t="s">
        <v>5</v>
      </c>
      <c r="D291">
        <v>0</v>
      </c>
      <c r="E291">
        <v>0</v>
      </c>
    </row>
    <row r="292" spans="1:5">
      <c r="A292" s="1">
        <v>43015</v>
      </c>
      <c r="B292" t="s">
        <v>19</v>
      </c>
      <c r="C292" t="s">
        <v>10</v>
      </c>
      <c r="D292">
        <v>0</v>
      </c>
      <c r="E292">
        <v>5012.8</v>
      </c>
    </row>
    <row r="293" spans="1:5">
      <c r="A293" s="1">
        <v>43022</v>
      </c>
      <c r="B293" t="s">
        <v>19</v>
      </c>
      <c r="C293" t="s">
        <v>10</v>
      </c>
      <c r="D293">
        <v>0</v>
      </c>
      <c r="E293">
        <v>5428</v>
      </c>
    </row>
    <row r="294" spans="1:5">
      <c r="A294" s="1">
        <v>43029</v>
      </c>
      <c r="B294" t="s">
        <v>19</v>
      </c>
      <c r="C294" t="s">
        <v>10</v>
      </c>
      <c r="D294">
        <v>0</v>
      </c>
      <c r="E294">
        <v>3914.2</v>
      </c>
    </row>
    <row r="295" spans="1:5">
      <c r="A295" s="1">
        <v>43036</v>
      </c>
      <c r="B295" t="s">
        <v>19</v>
      </c>
      <c r="C295" t="s">
        <v>10</v>
      </c>
      <c r="D295">
        <v>0</v>
      </c>
      <c r="E295">
        <v>6381.6</v>
      </c>
    </row>
    <row r="296" spans="1:5">
      <c r="A296" s="1">
        <v>43009</v>
      </c>
      <c r="B296" t="s">
        <v>19</v>
      </c>
      <c r="C296" t="s">
        <v>4</v>
      </c>
      <c r="D296">
        <v>0</v>
      </c>
      <c r="E296">
        <v>0</v>
      </c>
    </row>
    <row r="297" spans="1:5">
      <c r="A297" s="1">
        <v>43016</v>
      </c>
      <c r="B297" t="s">
        <v>19</v>
      </c>
      <c r="C297" t="s">
        <v>4</v>
      </c>
      <c r="D297">
        <v>0</v>
      </c>
      <c r="E297">
        <v>0</v>
      </c>
    </row>
    <row r="298" spans="1:5">
      <c r="A298" s="1">
        <v>43023</v>
      </c>
      <c r="B298" t="s">
        <v>19</v>
      </c>
      <c r="C298" t="s">
        <v>4</v>
      </c>
      <c r="D298">
        <v>0</v>
      </c>
      <c r="E298">
        <v>0</v>
      </c>
    </row>
    <row r="299" spans="1:5">
      <c r="A299" s="1">
        <v>43030</v>
      </c>
      <c r="B299" t="s">
        <v>19</v>
      </c>
      <c r="C299" t="s">
        <v>4</v>
      </c>
      <c r="D299">
        <v>0</v>
      </c>
      <c r="E299">
        <v>0</v>
      </c>
    </row>
    <row r="300" spans="1:5">
      <c r="A300" s="1">
        <v>43037</v>
      </c>
      <c r="B300" t="s">
        <v>19</v>
      </c>
      <c r="C300" t="s">
        <v>4</v>
      </c>
      <c r="D300">
        <v>0</v>
      </c>
      <c r="E300">
        <v>0</v>
      </c>
    </row>
    <row r="301" spans="1:5">
      <c r="A301" s="1">
        <v>43013</v>
      </c>
      <c r="B301" t="s">
        <v>19</v>
      </c>
      <c r="C301" t="s">
        <v>8</v>
      </c>
      <c r="D301">
        <v>568.75</v>
      </c>
      <c r="E301">
        <v>4359.7</v>
      </c>
    </row>
    <row r="302" spans="1:5">
      <c r="A302" s="1">
        <v>43020</v>
      </c>
      <c r="B302" t="s">
        <v>19</v>
      </c>
      <c r="C302" t="s">
        <v>8</v>
      </c>
      <c r="D302">
        <v>796.05</v>
      </c>
      <c r="E302">
        <v>2774.9</v>
      </c>
    </row>
    <row r="303" spans="1:5">
      <c r="A303" s="1">
        <v>43027</v>
      </c>
      <c r="B303" t="s">
        <v>19</v>
      </c>
      <c r="C303" t="s">
        <v>8</v>
      </c>
      <c r="D303">
        <v>904.6</v>
      </c>
      <c r="E303">
        <v>1478.2</v>
      </c>
    </row>
    <row r="304" spans="1:5">
      <c r="A304" s="1">
        <v>43034</v>
      </c>
      <c r="B304" t="s">
        <v>19</v>
      </c>
      <c r="C304" t="s">
        <v>8</v>
      </c>
      <c r="D304">
        <v>633.04999999999995</v>
      </c>
      <c r="E304">
        <v>5160.6000000000004</v>
      </c>
    </row>
    <row r="305" spans="1:5">
      <c r="A305" s="1">
        <v>43011</v>
      </c>
      <c r="B305" t="s">
        <v>19</v>
      </c>
      <c r="C305" t="s">
        <v>6</v>
      </c>
      <c r="D305">
        <v>768.9</v>
      </c>
      <c r="E305">
        <v>2869.4</v>
      </c>
    </row>
    <row r="306" spans="1:5">
      <c r="A306" s="1">
        <v>43018</v>
      </c>
      <c r="B306" t="s">
        <v>19</v>
      </c>
      <c r="C306" t="s">
        <v>6</v>
      </c>
      <c r="D306">
        <v>636</v>
      </c>
      <c r="E306">
        <v>2705.9</v>
      </c>
    </row>
    <row r="307" spans="1:5">
      <c r="A307" s="1">
        <v>43025</v>
      </c>
      <c r="B307" t="s">
        <v>19</v>
      </c>
      <c r="C307" t="s">
        <v>6</v>
      </c>
      <c r="D307">
        <v>329.25</v>
      </c>
      <c r="E307">
        <v>3973.6</v>
      </c>
    </row>
    <row r="308" spans="1:5">
      <c r="A308" s="1">
        <v>43032</v>
      </c>
      <c r="B308" t="s">
        <v>19</v>
      </c>
      <c r="C308" t="s">
        <v>6</v>
      </c>
      <c r="D308">
        <v>884</v>
      </c>
      <c r="E308">
        <v>1756.8</v>
      </c>
    </row>
    <row r="309" spans="1:5">
      <c r="A309" s="1">
        <v>43039</v>
      </c>
      <c r="B309" t="s">
        <v>19</v>
      </c>
      <c r="C309" t="s">
        <v>6</v>
      </c>
      <c r="D309">
        <v>763.5</v>
      </c>
      <c r="E309">
        <v>1472.3</v>
      </c>
    </row>
    <row r="310" spans="1:5">
      <c r="A310" s="1">
        <v>43012</v>
      </c>
      <c r="B310" t="s">
        <v>19</v>
      </c>
      <c r="C310" t="s">
        <v>7</v>
      </c>
      <c r="D310">
        <v>1023.35</v>
      </c>
      <c r="E310">
        <v>3912.7</v>
      </c>
    </row>
    <row r="311" spans="1:5">
      <c r="A311" s="1">
        <v>43019</v>
      </c>
      <c r="B311" t="s">
        <v>19</v>
      </c>
      <c r="C311" t="s">
        <v>7</v>
      </c>
      <c r="D311">
        <v>1093.2</v>
      </c>
      <c r="E311">
        <v>3007.6</v>
      </c>
    </row>
    <row r="312" spans="1:5">
      <c r="A312" s="1">
        <v>43026</v>
      </c>
      <c r="B312" t="s">
        <v>19</v>
      </c>
      <c r="C312" t="s">
        <v>7</v>
      </c>
      <c r="D312">
        <v>533</v>
      </c>
      <c r="E312">
        <v>2277.4</v>
      </c>
    </row>
    <row r="313" spans="1:5">
      <c r="A313" s="1">
        <v>43033</v>
      </c>
      <c r="B313" t="s">
        <v>19</v>
      </c>
      <c r="C313" t="s">
        <v>7</v>
      </c>
      <c r="D313">
        <v>1370.9</v>
      </c>
      <c r="E313">
        <v>1979.7</v>
      </c>
    </row>
    <row r="314" spans="1:5">
      <c r="A314" s="1">
        <v>42979</v>
      </c>
      <c r="B314" t="s">
        <v>18</v>
      </c>
      <c r="C314" t="s">
        <v>9</v>
      </c>
      <c r="D314">
        <v>2134.9</v>
      </c>
      <c r="E314">
        <v>4517.8</v>
      </c>
    </row>
    <row r="315" spans="1:5">
      <c r="A315" s="1">
        <v>42986</v>
      </c>
      <c r="B315" t="s">
        <v>18</v>
      </c>
      <c r="C315" t="s">
        <v>9</v>
      </c>
      <c r="D315">
        <v>793.5</v>
      </c>
      <c r="E315">
        <v>2793.9</v>
      </c>
    </row>
    <row r="316" spans="1:5">
      <c r="A316" s="1">
        <v>42993</v>
      </c>
      <c r="B316" t="s">
        <v>18</v>
      </c>
      <c r="C316" t="s">
        <v>9</v>
      </c>
      <c r="D316">
        <v>736.8</v>
      </c>
      <c r="E316">
        <v>2904.6</v>
      </c>
    </row>
    <row r="317" spans="1:5">
      <c r="A317" s="1">
        <v>43000</v>
      </c>
      <c r="B317" t="s">
        <v>18</v>
      </c>
      <c r="C317" t="s">
        <v>9</v>
      </c>
      <c r="D317">
        <v>548.5</v>
      </c>
      <c r="E317">
        <v>4789.5</v>
      </c>
    </row>
    <row r="318" spans="1:5">
      <c r="A318" s="1">
        <v>43007</v>
      </c>
      <c r="B318" t="s">
        <v>18</v>
      </c>
      <c r="C318" t="s">
        <v>9</v>
      </c>
      <c r="D318">
        <v>915</v>
      </c>
      <c r="E318">
        <v>5097.7</v>
      </c>
    </row>
    <row r="319" spans="1:5">
      <c r="A319" s="1">
        <v>42982</v>
      </c>
      <c r="B319" t="s">
        <v>18</v>
      </c>
      <c r="C319" t="s">
        <v>5</v>
      </c>
      <c r="D319">
        <v>0</v>
      </c>
      <c r="E319">
        <v>0</v>
      </c>
    </row>
    <row r="320" spans="1:5">
      <c r="A320" s="1">
        <v>42989</v>
      </c>
      <c r="B320" t="s">
        <v>18</v>
      </c>
      <c r="C320" t="s">
        <v>5</v>
      </c>
      <c r="D320">
        <v>0</v>
      </c>
      <c r="E320">
        <v>0</v>
      </c>
    </row>
    <row r="321" spans="1:5">
      <c r="A321" s="1">
        <v>42996</v>
      </c>
      <c r="B321" t="s">
        <v>18</v>
      </c>
      <c r="C321" t="s">
        <v>5</v>
      </c>
      <c r="D321">
        <v>0</v>
      </c>
      <c r="E321">
        <v>0</v>
      </c>
    </row>
    <row r="322" spans="1:5">
      <c r="A322" s="1">
        <v>43003</v>
      </c>
      <c r="B322" t="s">
        <v>18</v>
      </c>
      <c r="C322" t="s">
        <v>5</v>
      </c>
      <c r="D322">
        <v>0</v>
      </c>
      <c r="E322">
        <v>0</v>
      </c>
    </row>
    <row r="323" spans="1:5">
      <c r="A323" s="1">
        <v>42980</v>
      </c>
      <c r="B323" t="s">
        <v>18</v>
      </c>
      <c r="C323" t="s">
        <v>10</v>
      </c>
      <c r="D323">
        <v>0</v>
      </c>
      <c r="E323">
        <v>4112.7</v>
      </c>
    </row>
    <row r="324" spans="1:5">
      <c r="A324" s="1">
        <v>42987</v>
      </c>
      <c r="B324" t="s">
        <v>18</v>
      </c>
      <c r="C324" t="s">
        <v>10</v>
      </c>
      <c r="D324">
        <v>0</v>
      </c>
      <c r="E324">
        <v>5829.2</v>
      </c>
    </row>
    <row r="325" spans="1:5">
      <c r="A325" s="1">
        <v>42994</v>
      </c>
      <c r="B325" t="s">
        <v>18</v>
      </c>
      <c r="C325" t="s">
        <v>10</v>
      </c>
      <c r="D325">
        <v>0</v>
      </c>
      <c r="E325">
        <v>4123.6000000000004</v>
      </c>
    </row>
    <row r="326" spans="1:5">
      <c r="A326" s="1">
        <v>43001</v>
      </c>
      <c r="B326" t="s">
        <v>18</v>
      </c>
      <c r="C326" t="s">
        <v>10</v>
      </c>
      <c r="D326">
        <v>0</v>
      </c>
      <c r="E326">
        <v>4090.85</v>
      </c>
    </row>
    <row r="327" spans="1:5">
      <c r="A327" s="1">
        <v>43008</v>
      </c>
      <c r="B327" t="s">
        <v>18</v>
      </c>
      <c r="C327" t="s">
        <v>10</v>
      </c>
      <c r="D327">
        <v>0</v>
      </c>
      <c r="E327">
        <v>4715.3999999999996</v>
      </c>
    </row>
    <row r="328" spans="1:5">
      <c r="A328" s="1">
        <v>42981</v>
      </c>
      <c r="B328" t="s">
        <v>18</v>
      </c>
      <c r="C328" t="s">
        <v>4</v>
      </c>
      <c r="D328">
        <v>0</v>
      </c>
      <c r="E328">
        <v>0</v>
      </c>
    </row>
    <row r="329" spans="1:5">
      <c r="A329" s="1">
        <v>42988</v>
      </c>
      <c r="B329" t="s">
        <v>18</v>
      </c>
      <c r="C329" t="s">
        <v>4</v>
      </c>
      <c r="D329">
        <v>0</v>
      </c>
      <c r="E329">
        <v>0</v>
      </c>
    </row>
    <row r="330" spans="1:5">
      <c r="A330" s="1">
        <v>42995</v>
      </c>
      <c r="B330" t="s">
        <v>18</v>
      </c>
      <c r="C330" t="s">
        <v>4</v>
      </c>
      <c r="D330">
        <v>0</v>
      </c>
      <c r="E330">
        <v>0</v>
      </c>
    </row>
    <row r="331" spans="1:5">
      <c r="A331" s="1">
        <v>43002</v>
      </c>
      <c r="B331" t="s">
        <v>18</v>
      </c>
      <c r="C331" t="s">
        <v>4</v>
      </c>
      <c r="D331">
        <v>0</v>
      </c>
      <c r="E331">
        <v>0</v>
      </c>
    </row>
    <row r="332" spans="1:5">
      <c r="A332" s="1">
        <v>42985</v>
      </c>
      <c r="B332" t="s">
        <v>18</v>
      </c>
      <c r="C332" t="s">
        <v>8</v>
      </c>
      <c r="D332">
        <v>1020.75</v>
      </c>
      <c r="E332">
        <v>2571.1</v>
      </c>
    </row>
    <row r="333" spans="1:5">
      <c r="A333" s="1">
        <v>42992</v>
      </c>
      <c r="B333" t="s">
        <v>18</v>
      </c>
      <c r="C333" t="s">
        <v>8</v>
      </c>
      <c r="D333">
        <v>1456.25</v>
      </c>
      <c r="E333">
        <v>3018.6</v>
      </c>
    </row>
    <row r="334" spans="1:5">
      <c r="A334" s="1">
        <v>42999</v>
      </c>
      <c r="B334" t="s">
        <v>18</v>
      </c>
      <c r="C334" t="s">
        <v>8</v>
      </c>
      <c r="D334">
        <v>851.3</v>
      </c>
      <c r="E334">
        <v>1259.5999999999999</v>
      </c>
    </row>
    <row r="335" spans="1:5">
      <c r="A335" s="1">
        <v>43006</v>
      </c>
      <c r="B335" t="s">
        <v>18</v>
      </c>
      <c r="C335" t="s">
        <v>8</v>
      </c>
      <c r="D335">
        <v>1203</v>
      </c>
      <c r="E335">
        <v>3778.3</v>
      </c>
    </row>
    <row r="336" spans="1:5">
      <c r="A336" s="1">
        <v>42983</v>
      </c>
      <c r="B336" t="s">
        <v>18</v>
      </c>
      <c r="C336" t="s">
        <v>6</v>
      </c>
      <c r="D336">
        <v>1605</v>
      </c>
      <c r="E336">
        <v>975.5</v>
      </c>
    </row>
    <row r="337" spans="1:5">
      <c r="A337" s="1">
        <v>42990</v>
      </c>
      <c r="B337" t="s">
        <v>18</v>
      </c>
      <c r="C337" t="s">
        <v>6</v>
      </c>
      <c r="D337">
        <v>1594.3</v>
      </c>
      <c r="E337">
        <v>1380.9</v>
      </c>
    </row>
    <row r="338" spans="1:5">
      <c r="A338" s="1">
        <v>42997</v>
      </c>
      <c r="B338" t="s">
        <v>18</v>
      </c>
      <c r="C338" t="s">
        <v>6</v>
      </c>
      <c r="D338">
        <v>732.75</v>
      </c>
      <c r="E338">
        <v>1249.3</v>
      </c>
    </row>
    <row r="339" spans="1:5">
      <c r="A339" s="1">
        <v>43004</v>
      </c>
      <c r="B339" t="s">
        <v>18</v>
      </c>
      <c r="C339" t="s">
        <v>6</v>
      </c>
      <c r="D339">
        <v>947.25</v>
      </c>
      <c r="E339">
        <v>3642.7</v>
      </c>
    </row>
    <row r="340" spans="1:5">
      <c r="A340" s="1">
        <v>42984</v>
      </c>
      <c r="B340" t="s">
        <v>18</v>
      </c>
      <c r="C340" t="s">
        <v>7</v>
      </c>
      <c r="D340">
        <v>1031.55</v>
      </c>
      <c r="E340">
        <v>3562.1</v>
      </c>
    </row>
    <row r="341" spans="1:5">
      <c r="A341" s="1">
        <v>42991</v>
      </c>
      <c r="B341" t="s">
        <v>18</v>
      </c>
      <c r="C341" t="s">
        <v>7</v>
      </c>
      <c r="D341">
        <v>1383.5</v>
      </c>
      <c r="E341">
        <v>1817.4</v>
      </c>
    </row>
    <row r="342" spans="1:5">
      <c r="A342" s="1">
        <v>42998</v>
      </c>
      <c r="B342" t="s">
        <v>18</v>
      </c>
      <c r="C342" t="s">
        <v>7</v>
      </c>
      <c r="D342">
        <v>651.4</v>
      </c>
      <c r="E342">
        <v>1406.6</v>
      </c>
    </row>
    <row r="343" spans="1:5">
      <c r="A343" s="1">
        <v>43005</v>
      </c>
      <c r="B343" t="s">
        <v>18</v>
      </c>
      <c r="C343" t="s">
        <v>7</v>
      </c>
      <c r="D343">
        <v>873</v>
      </c>
      <c r="E343">
        <v>2510.1</v>
      </c>
    </row>
  </sheetData>
  <sortState ref="A2:E343">
    <sortCondition ref="B2:B343"/>
    <sortCondition ref="C2:C34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"/>
  <sheetViews>
    <sheetView tabSelected="1" showRuler="0" topLeftCell="I6" workbookViewId="0">
      <selection activeCell="N30" sqref="N30"/>
    </sheetView>
  </sheetViews>
  <sheetFormatPr baseColWidth="10" defaultRowHeight="15" x14ac:dyDescent="0"/>
  <sheetData>
    <row r="1" spans="1:32">
      <c r="A1" s="2" t="s">
        <v>0</v>
      </c>
      <c r="B1" s="2" t="s">
        <v>1</v>
      </c>
      <c r="C1" s="2" t="s">
        <v>22</v>
      </c>
      <c r="D1" s="2" t="s">
        <v>23</v>
      </c>
      <c r="E1" s="2" t="s">
        <v>25</v>
      </c>
      <c r="F1" s="2" t="s">
        <v>26</v>
      </c>
      <c r="G1" s="9"/>
      <c r="Y1" s="8"/>
      <c r="Z1" s="8"/>
      <c r="AA1" s="9"/>
      <c r="AB1" s="9"/>
      <c r="AC1" s="9"/>
      <c r="AD1" s="9"/>
      <c r="AE1" s="9"/>
      <c r="AF1" s="8"/>
    </row>
    <row r="2" spans="1:32">
      <c r="A2" t="s">
        <v>3</v>
      </c>
      <c r="B2" t="s">
        <v>5</v>
      </c>
      <c r="C2" s="3"/>
      <c r="D2" s="3"/>
      <c r="E2" s="3">
        <f>C2/$C$9</f>
        <v>0</v>
      </c>
      <c r="F2" s="3">
        <f>D2/$D$9</f>
        <v>0</v>
      </c>
      <c r="G2" s="8"/>
      <c r="H2" s="56" t="s">
        <v>36</v>
      </c>
      <c r="I2" s="37"/>
      <c r="J2" s="37"/>
      <c r="K2" s="38" t="s">
        <v>56</v>
      </c>
      <c r="L2" s="37"/>
      <c r="M2" s="37"/>
      <c r="N2" s="37"/>
      <c r="O2" s="39"/>
      <c r="Q2" s="36"/>
      <c r="R2" s="37"/>
      <c r="S2" s="38" t="s">
        <v>74</v>
      </c>
      <c r="T2" s="37"/>
      <c r="U2" s="37"/>
      <c r="V2" s="39"/>
      <c r="Y2" s="8"/>
      <c r="Z2" s="8"/>
      <c r="AA2" s="8"/>
      <c r="AB2" s="10"/>
      <c r="AC2" s="10"/>
      <c r="AD2" s="10"/>
      <c r="AE2" s="10"/>
      <c r="AF2" s="8"/>
    </row>
    <row r="3" spans="1:32">
      <c r="B3" t="s">
        <v>6</v>
      </c>
      <c r="C3" s="3">
        <v>718.85</v>
      </c>
      <c r="D3" s="3">
        <v>1153.26</v>
      </c>
      <c r="E3" s="3">
        <f>C3/$E$9</f>
        <v>0.4903899467906967</v>
      </c>
      <c r="F3" s="3">
        <f t="shared" ref="F3:F8" si="0">D3/$E$9</f>
        <v>0.78673869379681272</v>
      </c>
      <c r="H3" s="40"/>
      <c r="I3" s="41"/>
      <c r="J3" s="41"/>
      <c r="K3" s="41" t="s">
        <v>55</v>
      </c>
      <c r="L3" s="41"/>
      <c r="M3" s="41"/>
      <c r="N3" s="41"/>
      <c r="O3" s="42"/>
      <c r="Q3" s="40" t="s">
        <v>51</v>
      </c>
      <c r="R3" s="41"/>
      <c r="S3" s="41"/>
      <c r="T3" s="41"/>
      <c r="U3" s="41"/>
      <c r="V3" s="42"/>
      <c r="Y3" s="8"/>
      <c r="Z3" s="8"/>
      <c r="AA3" s="8"/>
      <c r="AB3" s="10"/>
      <c r="AC3" s="10"/>
      <c r="AD3" s="10"/>
      <c r="AE3" s="10"/>
      <c r="AF3" s="8"/>
    </row>
    <row r="4" spans="1:32">
      <c r="B4" t="s">
        <v>7</v>
      </c>
      <c r="C4" s="3">
        <v>675.1875</v>
      </c>
      <c r="D4" s="3">
        <v>1936</v>
      </c>
      <c r="E4" s="3">
        <f t="shared" ref="E4:E8" si="1">C4/$E$9</f>
        <v>0.46060396772448148</v>
      </c>
      <c r="F4" s="3">
        <f t="shared" si="0"/>
        <v>1.3207135521830546</v>
      </c>
      <c r="H4" s="40"/>
      <c r="I4" s="44" t="s">
        <v>0</v>
      </c>
      <c r="J4" s="41"/>
      <c r="K4" s="44" t="s">
        <v>1</v>
      </c>
      <c r="L4" s="44" t="s">
        <v>22</v>
      </c>
      <c r="M4" s="44" t="s">
        <v>23</v>
      </c>
      <c r="N4" s="44" t="s">
        <v>25</v>
      </c>
      <c r="O4" s="45" t="s">
        <v>26</v>
      </c>
      <c r="Q4" s="40" t="s">
        <v>50</v>
      </c>
      <c r="R4" s="41"/>
      <c r="S4" s="41"/>
      <c r="T4" s="41"/>
      <c r="U4" s="41"/>
      <c r="V4" s="42"/>
      <c r="Y4" s="8"/>
      <c r="Z4" s="8"/>
      <c r="AA4" s="8"/>
      <c r="AB4" s="10"/>
      <c r="AC4" s="10"/>
      <c r="AD4" s="10"/>
      <c r="AE4" s="10"/>
      <c r="AF4" s="8"/>
    </row>
    <row r="5" spans="1:32">
      <c r="B5" t="s">
        <v>8</v>
      </c>
      <c r="C5" s="7">
        <v>782.875</v>
      </c>
      <c r="D5" s="7">
        <v>2247.6125000000002</v>
      </c>
      <c r="E5" s="3">
        <f t="shared" si="1"/>
        <v>0.53406695359778344</v>
      </c>
      <c r="F5" s="3">
        <f>D5/$E$9</f>
        <v>1.5332914714907211</v>
      </c>
      <c r="H5" s="40"/>
      <c r="I5" s="41" t="s">
        <v>3</v>
      </c>
      <c r="J5" s="57" t="s">
        <v>37</v>
      </c>
      <c r="K5" s="41" t="s">
        <v>5</v>
      </c>
      <c r="L5" s="47"/>
      <c r="M5" s="47"/>
      <c r="N5" s="47">
        <f>L5/$C$9</f>
        <v>0</v>
      </c>
      <c r="O5" s="48">
        <f>M5/$D$9</f>
        <v>0</v>
      </c>
      <c r="Q5" s="43" t="s">
        <v>0</v>
      </c>
      <c r="R5" s="44" t="s">
        <v>1</v>
      </c>
      <c r="S5" s="44" t="s">
        <v>22</v>
      </c>
      <c r="T5" s="44" t="s">
        <v>23</v>
      </c>
      <c r="U5" s="44" t="s">
        <v>25</v>
      </c>
      <c r="V5" s="45" t="s">
        <v>26</v>
      </c>
      <c r="Y5" s="8"/>
      <c r="Z5" s="8"/>
      <c r="AA5" s="8"/>
      <c r="AB5" s="10"/>
      <c r="AC5" s="10"/>
      <c r="AD5" s="10"/>
      <c r="AE5" s="10"/>
      <c r="AF5" s="8"/>
    </row>
    <row r="6" spans="1:32">
      <c r="B6" t="s">
        <v>9</v>
      </c>
      <c r="C6" s="7">
        <v>711.73333333333323</v>
      </c>
      <c r="D6" s="7">
        <v>3193.1999999999994</v>
      </c>
      <c r="E6" s="3">
        <f t="shared" si="1"/>
        <v>0.48553505107115319</v>
      </c>
      <c r="F6" s="3">
        <f t="shared" si="0"/>
        <v>2.1783587369994466</v>
      </c>
      <c r="H6" s="40" t="s">
        <v>75</v>
      </c>
      <c r="I6" s="41" t="s">
        <v>73</v>
      </c>
      <c r="J6" s="58" t="s">
        <v>59</v>
      </c>
      <c r="K6" s="58" t="s">
        <v>6</v>
      </c>
      <c r="L6" s="59">
        <f>C3*$M$27*M34</f>
        <v>562.14070000000004</v>
      </c>
      <c r="M6" s="59">
        <f>D3*$M$27*M34</f>
        <v>901.84931999999992</v>
      </c>
      <c r="N6" s="47">
        <f>L6/$E$9</f>
        <v>0.38348493839032483</v>
      </c>
      <c r="O6" s="48">
        <f>M6/$E$9</f>
        <v>0.61522965854910749</v>
      </c>
      <c r="Q6" s="40"/>
      <c r="R6" s="41" t="s">
        <v>5</v>
      </c>
      <c r="S6" s="46">
        <f>C2*$L$20*M28</f>
        <v>0</v>
      </c>
      <c r="T6" s="46">
        <f>D2*$M$20*M28*M29</f>
        <v>0</v>
      </c>
      <c r="U6" s="47">
        <f>S6/$E$9</f>
        <v>0</v>
      </c>
      <c r="V6" s="47">
        <f t="shared" ref="V6:V12" si="2">T6/$E$9</f>
        <v>0</v>
      </c>
      <c r="Y6" s="8"/>
      <c r="Z6" s="8"/>
      <c r="AA6" s="8"/>
      <c r="AB6" s="10"/>
      <c r="AC6" s="10"/>
      <c r="AD6" s="10"/>
      <c r="AE6" s="10"/>
      <c r="AF6" s="8"/>
    </row>
    <row r="7" spans="1:32">
      <c r="B7" t="s">
        <v>10</v>
      </c>
      <c r="C7" s="7"/>
      <c r="D7" s="7">
        <v>1774.15</v>
      </c>
      <c r="E7" s="3">
        <f>C7/$E$9</f>
        <v>0</v>
      </c>
      <c r="F7" s="3">
        <f t="shared" si="0"/>
        <v>1.2103016263458504</v>
      </c>
      <c r="H7" s="40" t="s">
        <v>75</v>
      </c>
      <c r="I7" s="41" t="s">
        <v>73</v>
      </c>
      <c r="J7" s="58" t="s">
        <v>59</v>
      </c>
      <c r="K7" s="58" t="s">
        <v>7</v>
      </c>
      <c r="L7" s="60">
        <f>C4*$M$27*M34</f>
        <v>527.99662499999999</v>
      </c>
      <c r="M7" s="60">
        <f>D4*$M$27*M34</f>
        <v>1513.9519999999998</v>
      </c>
      <c r="N7" s="47">
        <f t="shared" ref="N7:N18" si="3">L7/$E$9</f>
        <v>0.36019230276054454</v>
      </c>
      <c r="O7" s="48">
        <f t="shared" ref="O7:O18" si="4">M7/$E$9</f>
        <v>1.0327979978071484</v>
      </c>
      <c r="Q7" s="40"/>
      <c r="R7" s="41" t="s">
        <v>6</v>
      </c>
      <c r="S7" s="49">
        <f>C3*$L$20*M30*M31</f>
        <v>399.60278378733994</v>
      </c>
      <c r="T7" s="49">
        <f>D3*$M$20*M29*M28</f>
        <v>1327.7272852213778</v>
      </c>
      <c r="U7" s="47">
        <f t="shared" ref="U7:U12" si="5">S7/$E$9</f>
        <v>0.27260372522624737</v>
      </c>
      <c r="V7" s="47">
        <f>T7/$E$9</f>
        <v>0.90575796446027346</v>
      </c>
      <c r="Y7" s="8"/>
      <c r="Z7" s="8"/>
      <c r="AA7" s="8"/>
      <c r="AB7" s="10"/>
      <c r="AC7" s="10"/>
      <c r="AD7" s="10"/>
      <c r="AE7" s="10"/>
      <c r="AF7" s="8"/>
    </row>
    <row r="8" spans="1:32">
      <c r="B8" t="s">
        <v>4</v>
      </c>
      <c r="C8" s="7"/>
      <c r="D8" s="7"/>
      <c r="E8" s="3">
        <f t="shared" si="1"/>
        <v>0</v>
      </c>
      <c r="F8" s="3">
        <f t="shared" si="0"/>
        <v>0</v>
      </c>
      <c r="H8" s="40" t="s">
        <v>75</v>
      </c>
      <c r="I8" s="41" t="s">
        <v>73</v>
      </c>
      <c r="J8" s="58" t="s">
        <v>59</v>
      </c>
      <c r="K8" s="58" t="s">
        <v>8</v>
      </c>
      <c r="L8" s="61">
        <f>C5*$M$27*M34</f>
        <v>612.20825000000002</v>
      </c>
      <c r="M8" s="61">
        <f>D5*$M$27*M34</f>
        <v>1757.6329750000002</v>
      </c>
      <c r="N8" s="47">
        <f t="shared" si="3"/>
        <v>0.41764035771346669</v>
      </c>
      <c r="O8" s="48">
        <f t="shared" si="4"/>
        <v>1.1990339307057438</v>
      </c>
      <c r="Q8" s="40"/>
      <c r="R8" s="41" t="s">
        <v>7</v>
      </c>
      <c r="S8" s="50">
        <f>C4*$L$20*M30*M32</f>
        <v>785.30827384902989</v>
      </c>
      <c r="T8" s="50">
        <f>D4*$M$20*M29*M32</f>
        <v>3031.2790115814983</v>
      </c>
      <c r="U8" s="47">
        <f t="shared" si="5"/>
        <v>0.53572690078197072</v>
      </c>
      <c r="V8" s="47">
        <f t="shared" si="2"/>
        <v>2.0678983838035845</v>
      </c>
      <c r="Y8" s="8"/>
      <c r="Z8" s="8"/>
      <c r="AA8" s="8"/>
      <c r="AB8" s="10"/>
      <c r="AC8" s="10"/>
      <c r="AD8" s="10"/>
      <c r="AE8" s="10"/>
      <c r="AF8" s="8"/>
    </row>
    <row r="9" spans="1:32">
      <c r="B9" s="2" t="s">
        <v>24</v>
      </c>
      <c r="C9" s="4">
        <v>722.16145833333326</v>
      </c>
      <c r="D9" s="2">
        <v>2060.8445000000002</v>
      </c>
      <c r="E9" s="5">
        <f>AVERAGE(C2:D8)</f>
        <v>1465.8742592592591</v>
      </c>
      <c r="H9" s="40" t="s">
        <v>76</v>
      </c>
      <c r="I9" s="41" t="s">
        <v>77</v>
      </c>
      <c r="J9" s="62"/>
      <c r="K9" s="62" t="s">
        <v>9</v>
      </c>
      <c r="L9" s="63">
        <f>C6*$M$27</f>
        <v>818.49333333333311</v>
      </c>
      <c r="M9" s="63">
        <f t="shared" ref="L9:M10" si="6">D6*$M$27</f>
        <v>3672.1799999999989</v>
      </c>
      <c r="N9" s="47">
        <f t="shared" si="3"/>
        <v>0.5583653087318261</v>
      </c>
      <c r="O9" s="48">
        <f t="shared" si="4"/>
        <v>2.5051125475493636</v>
      </c>
      <c r="Q9" s="40"/>
      <c r="R9" s="41" t="s">
        <v>8</v>
      </c>
      <c r="S9" s="46">
        <f>C5*$L$20</f>
        <v>683.19270489596477</v>
      </c>
      <c r="T9" s="46">
        <f>D5*$M$20</f>
        <v>2156.3628632851178</v>
      </c>
      <c r="U9" s="47">
        <f t="shared" si="5"/>
        <v>0.46606501245284038</v>
      </c>
      <c r="V9" s="47">
        <f t="shared" si="2"/>
        <v>1.4710421781843546</v>
      </c>
      <c r="Y9" s="8"/>
      <c r="Z9" s="8"/>
      <c r="AA9" s="8"/>
      <c r="AB9" s="10"/>
      <c r="AC9" s="10"/>
      <c r="AD9" s="10"/>
      <c r="AE9" s="10"/>
      <c r="AF9" s="8"/>
    </row>
    <row r="10" spans="1:32">
      <c r="A10" t="s">
        <v>11</v>
      </c>
      <c r="B10" t="s">
        <v>5</v>
      </c>
      <c r="E10" s="3">
        <f>C10/$E$17</f>
        <v>0</v>
      </c>
      <c r="F10" s="3">
        <f t="shared" ref="F10:F16" si="7">D10/$E$17</f>
        <v>0</v>
      </c>
      <c r="H10" s="40" t="s">
        <v>76</v>
      </c>
      <c r="I10" s="41" t="s">
        <v>77</v>
      </c>
      <c r="J10" s="62"/>
      <c r="K10" s="62" t="s">
        <v>10</v>
      </c>
      <c r="L10" s="63"/>
      <c r="M10" s="63">
        <f t="shared" si="6"/>
        <v>2040.2725</v>
      </c>
      <c r="N10" s="47">
        <f t="shared" si="3"/>
        <v>0</v>
      </c>
      <c r="O10" s="48">
        <f t="shared" si="4"/>
        <v>1.391846870297728</v>
      </c>
      <c r="Q10" s="40"/>
      <c r="R10" s="41" t="s">
        <v>9</v>
      </c>
      <c r="S10" s="46">
        <f>C6*$L$20</f>
        <v>621.10939953967272</v>
      </c>
      <c r="T10" s="46">
        <f>D6*$M$20</f>
        <v>3063.560954142245</v>
      </c>
      <c r="U10" s="47">
        <f t="shared" si="5"/>
        <v>0.42371260400843247</v>
      </c>
      <c r="V10" s="47">
        <f t="shared" si="2"/>
        <v>2.0899206973525373</v>
      </c>
      <c r="Y10" s="8"/>
      <c r="Z10" s="8"/>
      <c r="AA10" s="8"/>
      <c r="AB10" s="10"/>
      <c r="AC10" s="10"/>
      <c r="AD10" s="10"/>
      <c r="AE10" s="10"/>
      <c r="AF10" s="8"/>
    </row>
    <row r="11" spans="1:32">
      <c r="B11" t="s">
        <v>6</v>
      </c>
      <c r="C11">
        <v>464.75</v>
      </c>
      <c r="D11">
        <v>2253.75</v>
      </c>
      <c r="E11" s="3">
        <f t="shared" ref="E11:E16" si="8">C11/$E$17</f>
        <v>0.25911213324970378</v>
      </c>
      <c r="F11" s="3">
        <f t="shared" si="7"/>
        <v>1.2565335563453897</v>
      </c>
      <c r="H11" s="51" t="s">
        <v>76</v>
      </c>
      <c r="I11" s="52" t="s">
        <v>77</v>
      </c>
      <c r="J11" s="69"/>
      <c r="K11" s="69" t="s">
        <v>4</v>
      </c>
      <c r="L11" s="70"/>
      <c r="M11" s="70"/>
      <c r="N11" s="54">
        <f t="shared" si="3"/>
        <v>0</v>
      </c>
      <c r="O11" s="55">
        <f t="shared" si="4"/>
        <v>0</v>
      </c>
      <c r="Q11" s="40"/>
      <c r="R11" s="41" t="s">
        <v>10</v>
      </c>
      <c r="S11" s="46">
        <f>C7*$L$20</f>
        <v>0</v>
      </c>
      <c r="T11" s="46">
        <f>D7*$M$20</f>
        <v>1702.1222180857651</v>
      </c>
      <c r="U11" s="47">
        <f t="shared" si="5"/>
        <v>0</v>
      </c>
      <c r="V11" s="47">
        <f t="shared" si="2"/>
        <v>1.1611652277364415</v>
      </c>
      <c r="Y11" s="8"/>
      <c r="Z11" s="8"/>
      <c r="AA11" s="8"/>
      <c r="AB11" s="10"/>
      <c r="AC11" s="10"/>
      <c r="AD11" s="10"/>
      <c r="AE11" s="10"/>
      <c r="AF11" s="8"/>
    </row>
    <row r="12" spans="1:32">
      <c r="B12" t="s">
        <v>7</v>
      </c>
      <c r="C12">
        <v>837.25</v>
      </c>
      <c r="D12">
        <v>1669.45</v>
      </c>
      <c r="E12" s="3">
        <f t="shared" si="8"/>
        <v>0.4667921109484981</v>
      </c>
      <c r="F12" s="3">
        <f t="shared" si="7"/>
        <v>0.93076869468255619</v>
      </c>
      <c r="H12" s="71" t="s">
        <v>78</v>
      </c>
      <c r="I12" s="72"/>
      <c r="J12" s="73" t="s">
        <v>38</v>
      </c>
      <c r="K12" s="72" t="s">
        <v>5</v>
      </c>
      <c r="L12" s="74">
        <f>S6</f>
        <v>0</v>
      </c>
      <c r="M12" s="74">
        <f t="shared" ref="M12:O12" si="9">T6</f>
        <v>0</v>
      </c>
      <c r="N12" s="74">
        <f t="shared" si="9"/>
        <v>0</v>
      </c>
      <c r="O12" s="75">
        <f t="shared" si="9"/>
        <v>0</v>
      </c>
      <c r="Q12" s="51"/>
      <c r="R12" s="52" t="s">
        <v>4</v>
      </c>
      <c r="S12" s="53">
        <f>C8*$L$20</f>
        <v>0</v>
      </c>
      <c r="T12" s="53">
        <f>D8*$M$20</f>
        <v>0</v>
      </c>
      <c r="U12" s="47">
        <f t="shared" si="5"/>
        <v>0</v>
      </c>
      <c r="V12" s="47">
        <f t="shared" si="2"/>
        <v>0</v>
      </c>
      <c r="Y12" s="8"/>
      <c r="Z12" s="8"/>
      <c r="AA12" s="8"/>
      <c r="AB12" s="10"/>
      <c r="AC12" s="10"/>
      <c r="AD12" s="10"/>
      <c r="AE12" s="10"/>
      <c r="AF12" s="8"/>
    </row>
    <row r="13" spans="1:32">
      <c r="B13" t="s">
        <v>8</v>
      </c>
      <c r="C13">
        <v>556.875</v>
      </c>
      <c r="D13">
        <v>3045.875</v>
      </c>
      <c r="E13" s="3">
        <f t="shared" si="8"/>
        <v>0.31047459753292911</v>
      </c>
      <c r="F13" s="3">
        <f t="shared" si="7"/>
        <v>1.6981671196599064</v>
      </c>
      <c r="H13" s="40"/>
      <c r="I13" s="41"/>
      <c r="J13" s="41"/>
      <c r="K13" s="41" t="s">
        <v>6</v>
      </c>
      <c r="L13" s="47">
        <f t="shared" ref="L13:O13" si="10">S7</f>
        <v>399.60278378733994</v>
      </c>
      <c r="M13" s="47">
        <f t="shared" si="10"/>
        <v>1327.7272852213778</v>
      </c>
      <c r="N13" s="47">
        <f t="shared" si="10"/>
        <v>0.27260372522624737</v>
      </c>
      <c r="O13" s="48">
        <f t="shared" si="10"/>
        <v>0.90575796446027346</v>
      </c>
      <c r="Y13" s="8"/>
      <c r="Z13" s="8"/>
      <c r="AA13" s="8"/>
      <c r="AB13" s="10"/>
      <c r="AC13" s="10"/>
      <c r="AD13" s="10"/>
      <c r="AE13" s="10"/>
      <c r="AF13" s="8"/>
    </row>
    <row r="14" spans="1:32">
      <c r="B14" t="s">
        <v>9</v>
      </c>
      <c r="C14">
        <v>753.125</v>
      </c>
      <c r="D14">
        <v>3325.5749999999998</v>
      </c>
      <c r="E14" s="3">
        <f t="shared" si="8"/>
        <v>0.41988988779705899</v>
      </c>
      <c r="F14" s="3">
        <f t="shared" si="7"/>
        <v>1.8541083002299807</v>
      </c>
      <c r="H14" s="40"/>
      <c r="I14" s="41"/>
      <c r="J14" s="41"/>
      <c r="K14" s="41" t="s">
        <v>7</v>
      </c>
      <c r="L14" s="47">
        <f t="shared" ref="L14:O14" si="11">S8</f>
        <v>785.30827384902989</v>
      </c>
      <c r="M14" s="47">
        <f t="shared" si="11"/>
        <v>3031.2790115814983</v>
      </c>
      <c r="N14" s="47">
        <f t="shared" si="11"/>
        <v>0.53572690078197072</v>
      </c>
      <c r="O14" s="48">
        <f t="shared" si="11"/>
        <v>2.0678983838035845</v>
      </c>
      <c r="Q14" s="78"/>
      <c r="R14" s="79"/>
      <c r="S14" s="79" t="s">
        <v>80</v>
      </c>
      <c r="T14" s="79" t="s">
        <v>79</v>
      </c>
      <c r="U14" s="79"/>
      <c r="V14" s="79"/>
      <c r="W14" s="79"/>
      <c r="X14" s="79"/>
      <c r="Y14" s="79" t="s">
        <v>80</v>
      </c>
      <c r="Z14" s="80" t="s">
        <v>79</v>
      </c>
      <c r="AA14" s="8"/>
      <c r="AB14" s="10"/>
      <c r="AC14" s="10"/>
      <c r="AD14" s="10"/>
      <c r="AE14" s="10"/>
      <c r="AF14" s="8"/>
    </row>
    <row r="15" spans="1:32">
      <c r="B15" t="s">
        <v>10</v>
      </c>
      <c r="D15">
        <v>3235.9749999999999</v>
      </c>
      <c r="E15" s="3">
        <f t="shared" si="8"/>
        <v>0</v>
      </c>
      <c r="F15" s="3">
        <f t="shared" si="7"/>
        <v>1.8041535995539757</v>
      </c>
      <c r="H15" s="40"/>
      <c r="I15" s="41"/>
      <c r="J15" s="41"/>
      <c r="K15" s="41" t="s">
        <v>8</v>
      </c>
      <c r="L15" s="47">
        <f t="shared" ref="L15:O15" si="12">S9</f>
        <v>683.19270489596477</v>
      </c>
      <c r="M15" s="47">
        <f t="shared" si="12"/>
        <v>2156.3628632851178</v>
      </c>
      <c r="N15" s="47">
        <f t="shared" si="12"/>
        <v>0.46606501245284038</v>
      </c>
      <c r="O15" s="48">
        <f t="shared" si="12"/>
        <v>1.4710421781843546</v>
      </c>
      <c r="Q15" s="81"/>
      <c r="R15" s="82"/>
      <c r="S15" s="82" t="s">
        <v>81</v>
      </c>
      <c r="T15" s="82" t="s">
        <v>81</v>
      </c>
      <c r="U15" s="82"/>
      <c r="V15" s="82"/>
      <c r="W15" s="82"/>
      <c r="X15" s="82"/>
      <c r="Y15" s="82" t="s">
        <v>82</v>
      </c>
      <c r="Z15" s="83" t="s">
        <v>82</v>
      </c>
      <c r="AA15" s="8"/>
      <c r="AB15" s="10"/>
      <c r="AC15" s="10"/>
      <c r="AD15" s="10"/>
      <c r="AE15" s="10"/>
      <c r="AF15" s="8"/>
    </row>
    <row r="16" spans="1:32">
      <c r="B16" t="s">
        <v>4</v>
      </c>
      <c r="D16" t="s">
        <v>40</v>
      </c>
      <c r="E16" s="3">
        <f t="shared" si="8"/>
        <v>0</v>
      </c>
      <c r="F16" s="3" t="e">
        <f t="shared" si="7"/>
        <v>#VALUE!</v>
      </c>
      <c r="H16" s="40"/>
      <c r="I16" s="41"/>
      <c r="J16" s="41"/>
      <c r="K16" s="41" t="s">
        <v>9</v>
      </c>
      <c r="L16" s="47">
        <f t="shared" ref="L16:O16" si="13">S10</f>
        <v>621.10939953967272</v>
      </c>
      <c r="M16" s="47">
        <f t="shared" si="13"/>
        <v>3063.560954142245</v>
      </c>
      <c r="N16" s="47">
        <f t="shared" si="13"/>
        <v>0.42371260400843247</v>
      </c>
      <c r="O16" s="48">
        <f t="shared" si="13"/>
        <v>2.0899206973525373</v>
      </c>
      <c r="Q16" s="81" t="s">
        <v>3</v>
      </c>
      <c r="R16" s="82" t="s">
        <v>5</v>
      </c>
      <c r="S16" s="84">
        <f>C2*$M$27</f>
        <v>0</v>
      </c>
      <c r="T16" s="84">
        <f>S6</f>
        <v>0</v>
      </c>
      <c r="U16" s="82"/>
      <c r="V16" s="82"/>
      <c r="W16" s="82" t="s">
        <v>3</v>
      </c>
      <c r="X16" s="82" t="s">
        <v>5</v>
      </c>
      <c r="Y16" s="84">
        <f>D2*$M$27</f>
        <v>0</v>
      </c>
      <c r="Z16" s="85">
        <f>T6</f>
        <v>0</v>
      </c>
      <c r="AA16" s="8"/>
      <c r="AB16" s="10"/>
      <c r="AC16" s="10"/>
      <c r="AD16" s="10"/>
      <c r="AE16" s="10"/>
      <c r="AF16" s="8"/>
    </row>
    <row r="17" spans="1:32">
      <c r="B17" s="2" t="s">
        <v>24</v>
      </c>
      <c r="C17" s="4">
        <v>653</v>
      </c>
      <c r="D17" s="2">
        <v>2255.1041666666665</v>
      </c>
      <c r="E17" s="5">
        <f>AVERAGE(C10:D16)</f>
        <v>1793.6250000000002</v>
      </c>
      <c r="H17" s="40"/>
      <c r="I17" s="41"/>
      <c r="J17" s="41"/>
      <c r="K17" s="41" t="s">
        <v>10</v>
      </c>
      <c r="L17" s="47">
        <f t="shared" ref="L17:O17" si="14">S11</f>
        <v>0</v>
      </c>
      <c r="M17" s="47">
        <f t="shared" si="14"/>
        <v>1702.1222180857651</v>
      </c>
      <c r="N17" s="47">
        <f t="shared" si="14"/>
        <v>0</v>
      </c>
      <c r="O17" s="48">
        <f t="shared" si="14"/>
        <v>1.1611652277364415</v>
      </c>
      <c r="Q17" s="81"/>
      <c r="R17" s="82" t="s">
        <v>6</v>
      </c>
      <c r="S17" s="84">
        <f>C3*$M$27*M30*M31</f>
        <v>526.59356750000006</v>
      </c>
      <c r="T17" s="84">
        <f>S7</f>
        <v>399.60278378733994</v>
      </c>
      <c r="U17" s="82"/>
      <c r="V17" s="82"/>
      <c r="W17" s="82"/>
      <c r="X17" s="82" t="s">
        <v>6</v>
      </c>
      <c r="Y17" s="84">
        <f>D3*$M$27*M29*M28</f>
        <v>1591.4987999999996</v>
      </c>
      <c r="Z17" s="85">
        <f>T7</f>
        <v>1327.7272852213778</v>
      </c>
      <c r="AA17" s="8"/>
      <c r="AB17" s="10"/>
      <c r="AC17" s="10"/>
      <c r="AD17" s="10"/>
      <c r="AE17" s="10"/>
      <c r="AF17" s="8"/>
    </row>
    <row r="18" spans="1:32">
      <c r="A18" t="s">
        <v>27</v>
      </c>
      <c r="B18" t="s">
        <v>5</v>
      </c>
      <c r="C18" t="s">
        <v>40</v>
      </c>
      <c r="D18" t="s">
        <v>40</v>
      </c>
      <c r="E18" s="3" t="e">
        <f>C18/$E$25</f>
        <v>#VALUE!</v>
      </c>
      <c r="F18" s="29" t="e">
        <f>D18/$E$25</f>
        <v>#VALUE!</v>
      </c>
      <c r="H18" s="40"/>
      <c r="I18" s="41"/>
      <c r="J18" s="41"/>
      <c r="K18" s="41" t="s">
        <v>4</v>
      </c>
      <c r="L18" s="47">
        <f t="shared" ref="L18:O18" si="15">S12</f>
        <v>0</v>
      </c>
      <c r="M18" s="47">
        <f t="shared" si="15"/>
        <v>0</v>
      </c>
      <c r="N18" s="47">
        <f t="shared" si="15"/>
        <v>0</v>
      </c>
      <c r="O18" s="48">
        <f t="shared" si="15"/>
        <v>0</v>
      </c>
      <c r="Q18" s="81"/>
      <c r="R18" s="82" t="s">
        <v>7</v>
      </c>
      <c r="S18" s="84">
        <f>C4*$M$27*M30*M32</f>
        <v>1034.8733849999999</v>
      </c>
      <c r="T18" s="84">
        <f>S8</f>
        <v>785.30827384902989</v>
      </c>
      <c r="U18" s="82"/>
      <c r="V18" s="82"/>
      <c r="W18" s="82"/>
      <c r="X18" s="82" t="s">
        <v>7</v>
      </c>
      <c r="Y18" s="84">
        <f>D4*$M$27*M29*M32</f>
        <v>3633.4847999999993</v>
      </c>
      <c r="Z18" s="85">
        <f>T8</f>
        <v>3031.2790115814983</v>
      </c>
      <c r="AA18" s="8"/>
      <c r="AB18" s="10"/>
      <c r="AC18" s="10"/>
      <c r="AD18" s="10"/>
      <c r="AE18" s="10"/>
      <c r="AF18" s="8"/>
    </row>
    <row r="19" spans="1:32">
      <c r="B19" t="s">
        <v>6</v>
      </c>
      <c r="C19">
        <v>862.85</v>
      </c>
      <c r="D19">
        <v>1261.125</v>
      </c>
      <c r="E19" s="3">
        <f t="shared" ref="E19:E24" si="16">C19/$E$25</f>
        <v>0.47051143007749308</v>
      </c>
      <c r="F19" s="3">
        <f t="shared" ref="F18:F24" si="17">D19/$E$25</f>
        <v>0.68769047604621714</v>
      </c>
      <c r="H19" s="36"/>
      <c r="I19" s="37"/>
      <c r="J19" s="37"/>
      <c r="K19" s="76" t="s">
        <v>65</v>
      </c>
      <c r="L19" s="77">
        <f>AVERAGE(L5:L11)</f>
        <v>630.20972708333329</v>
      </c>
      <c r="M19" s="77">
        <f>AVERAGE(M5:M11)</f>
        <v>1977.1773589999998</v>
      </c>
      <c r="N19" s="37"/>
      <c r="O19" s="39"/>
      <c r="Q19" s="81"/>
      <c r="R19" s="82" t="s">
        <v>8</v>
      </c>
      <c r="S19" s="84">
        <f t="shared" ref="S17:S22" si="18">C5*$M$27</f>
        <v>900.30624999999998</v>
      </c>
      <c r="T19" s="84">
        <f>S9</f>
        <v>683.19270489596477</v>
      </c>
      <c r="U19" s="82"/>
      <c r="V19" s="82"/>
      <c r="W19" s="82"/>
      <c r="X19" s="82" t="s">
        <v>8</v>
      </c>
      <c r="Y19" s="84">
        <f t="shared" ref="Y17:Y22" si="19">D5*$M$27</f>
        <v>2584.754375</v>
      </c>
      <c r="Z19" s="85">
        <f>T9</f>
        <v>2156.3628632851178</v>
      </c>
      <c r="AA19" s="8"/>
      <c r="AB19" s="10"/>
      <c r="AC19" s="10"/>
      <c r="AD19" s="10"/>
      <c r="AE19" s="10"/>
      <c r="AF19" s="8"/>
    </row>
    <row r="20" spans="1:32">
      <c r="B20" t="s">
        <v>7</v>
      </c>
      <c r="C20">
        <v>900.95</v>
      </c>
      <c r="D20">
        <v>1739.47</v>
      </c>
      <c r="E20" s="3">
        <f t="shared" si="16"/>
        <v>0.49128733027561849</v>
      </c>
      <c r="F20" s="3">
        <f t="shared" si="17"/>
        <v>0.9485316303840724</v>
      </c>
      <c r="H20" s="51"/>
      <c r="I20" s="52"/>
      <c r="J20" s="64"/>
      <c r="K20" s="65" t="s">
        <v>39</v>
      </c>
      <c r="L20" s="66">
        <f>L19/C9</f>
        <v>0.87267150553532147</v>
      </c>
      <c r="M20" s="66">
        <f>M19/D9</f>
        <v>0.95940152641307952</v>
      </c>
      <c r="N20" s="52"/>
      <c r="O20" s="67"/>
      <c r="Q20" s="81"/>
      <c r="R20" s="82" t="s">
        <v>9</v>
      </c>
      <c r="S20" s="84">
        <f t="shared" si="18"/>
        <v>818.49333333333311</v>
      </c>
      <c r="T20" s="84">
        <f>S10</f>
        <v>621.10939953967272</v>
      </c>
      <c r="U20" s="82"/>
      <c r="V20" s="82"/>
      <c r="W20" s="82"/>
      <c r="X20" s="82" t="s">
        <v>9</v>
      </c>
      <c r="Y20" s="84">
        <f t="shared" si="19"/>
        <v>3672.1799999999989</v>
      </c>
      <c r="Z20" s="85">
        <f>T10</f>
        <v>3063.560954142245</v>
      </c>
      <c r="AA20" s="8"/>
      <c r="AB20" s="10"/>
      <c r="AC20" s="10"/>
      <c r="AD20" s="10"/>
      <c r="AE20" s="10"/>
      <c r="AF20" s="8"/>
    </row>
    <row r="21" spans="1:32">
      <c r="B21" t="s">
        <v>8</v>
      </c>
      <c r="C21">
        <v>781.85</v>
      </c>
      <c r="D21">
        <v>2368.1999999999998</v>
      </c>
      <c r="E21" s="3">
        <f t="shared" si="16"/>
        <v>0.4263421934358092</v>
      </c>
      <c r="F21" s="3">
        <f t="shared" si="17"/>
        <v>1.291377607590565</v>
      </c>
      <c r="M21" s="3"/>
      <c r="N21" s="3"/>
      <c r="Q21" s="81"/>
      <c r="R21" s="82" t="s">
        <v>10</v>
      </c>
      <c r="S21" s="84">
        <f t="shared" si="18"/>
        <v>0</v>
      </c>
      <c r="T21" s="84">
        <f>S11</f>
        <v>0</v>
      </c>
      <c r="U21" s="82"/>
      <c r="V21" s="82"/>
      <c r="W21" s="82"/>
      <c r="X21" s="82" t="s">
        <v>10</v>
      </c>
      <c r="Y21" s="84">
        <f t="shared" si="19"/>
        <v>2040.2725</v>
      </c>
      <c r="Z21" s="85">
        <f>T11</f>
        <v>1702.1222180857651</v>
      </c>
      <c r="AA21" s="8"/>
      <c r="AB21" s="10"/>
      <c r="AC21" s="10"/>
      <c r="AD21" s="10"/>
      <c r="AE21" s="10"/>
      <c r="AF21" s="8"/>
    </row>
    <row r="22" spans="1:32">
      <c r="B22" t="s">
        <v>9</v>
      </c>
      <c r="C22">
        <v>809.55</v>
      </c>
      <c r="D22">
        <v>4290.83</v>
      </c>
      <c r="E22" s="3">
        <f t="shared" si="16"/>
        <v>0.44144698176882946</v>
      </c>
      <c r="F22" s="3">
        <f t="shared" si="17"/>
        <v>2.3397862427066229</v>
      </c>
      <c r="N22" s="3"/>
      <c r="Q22" s="86"/>
      <c r="R22" s="87" t="s">
        <v>4</v>
      </c>
      <c r="S22" s="84">
        <f t="shared" si="18"/>
        <v>0</v>
      </c>
      <c r="T22" s="88">
        <f>S12</f>
        <v>0</v>
      </c>
      <c r="U22" s="87"/>
      <c r="V22" s="87"/>
      <c r="W22" s="87"/>
      <c r="X22" s="87" t="s">
        <v>4</v>
      </c>
      <c r="Y22" s="84">
        <f t="shared" si="19"/>
        <v>0</v>
      </c>
      <c r="Z22" s="89">
        <f>T12</f>
        <v>0</v>
      </c>
      <c r="AA22" s="8"/>
      <c r="AB22" s="10"/>
      <c r="AC22" s="10"/>
      <c r="AD22" s="10"/>
      <c r="AE22" s="10"/>
      <c r="AF22" s="8"/>
    </row>
    <row r="23" spans="1:32">
      <c r="B23" t="s">
        <v>10</v>
      </c>
      <c r="C23" t="s">
        <v>40</v>
      </c>
      <c r="D23">
        <v>3489.875</v>
      </c>
      <c r="E23" s="3"/>
      <c r="F23" s="3">
        <f t="shared" si="17"/>
        <v>1.9030261077147721</v>
      </c>
      <c r="M23" s="3"/>
      <c r="N23" s="3"/>
      <c r="Y23" s="8"/>
      <c r="Z23" s="8"/>
      <c r="AA23" s="8"/>
      <c r="AB23" s="10"/>
      <c r="AC23" s="10"/>
      <c r="AD23" s="10"/>
      <c r="AE23" s="10"/>
      <c r="AF23" s="8"/>
    </row>
    <row r="24" spans="1:32">
      <c r="B24" t="s">
        <v>4</v>
      </c>
      <c r="C24" t="s">
        <v>40</v>
      </c>
      <c r="D24" t="s">
        <v>40</v>
      </c>
      <c r="E24" s="3"/>
      <c r="F24" s="3"/>
      <c r="M24" s="3"/>
      <c r="N24" s="3"/>
      <c r="Y24" s="8"/>
      <c r="Z24" s="9"/>
      <c r="AA24" s="8"/>
      <c r="AB24" s="10"/>
      <c r="AC24" s="10"/>
      <c r="AD24" s="10"/>
      <c r="AE24" s="10"/>
      <c r="AF24" s="8"/>
    </row>
    <row r="25" spans="1:32">
      <c r="B25" s="2" t="s">
        <v>24</v>
      </c>
      <c r="C25" s="4">
        <v>479.31428571428569</v>
      </c>
      <c r="D25" s="2">
        <v>1878.5</v>
      </c>
      <c r="E25" s="5">
        <f>AVERAGE(C18:D24)</f>
        <v>1833.8555555555556</v>
      </c>
      <c r="M25" s="3"/>
      <c r="N25" s="3"/>
      <c r="Y25" s="8"/>
      <c r="Z25" s="8"/>
      <c r="AA25" s="8"/>
      <c r="AB25" s="68"/>
      <c r="AC25" s="10"/>
      <c r="AD25" s="10"/>
      <c r="AE25" s="10"/>
      <c r="AF25" s="8"/>
    </row>
    <row r="26" spans="1:32">
      <c r="A26" t="s">
        <v>28</v>
      </c>
      <c r="B26" t="s">
        <v>5</v>
      </c>
      <c r="C26" t="s">
        <v>40</v>
      </c>
      <c r="D26" t="s">
        <v>40</v>
      </c>
      <c r="E26" s="3" t="e">
        <f>C26/$E$33</f>
        <v>#VALUE!</v>
      </c>
      <c r="F26" s="3" t="e">
        <f t="shared" ref="F26:F32" si="20">D26/$E$33</f>
        <v>#VALUE!</v>
      </c>
      <c r="J26" s="35" t="s">
        <v>83</v>
      </c>
      <c r="K26" s="31" t="s">
        <v>53</v>
      </c>
      <c r="L26" s="31" t="s">
        <v>67</v>
      </c>
      <c r="M26" s="32" t="s">
        <v>54</v>
      </c>
      <c r="N26" s="3"/>
      <c r="Y26" s="8"/>
      <c r="Z26" s="8"/>
      <c r="AA26" s="8"/>
      <c r="AB26" s="10"/>
      <c r="AC26" s="10"/>
      <c r="AD26" s="10"/>
      <c r="AE26" s="10"/>
      <c r="AF26" s="8"/>
    </row>
    <row r="27" spans="1:32">
      <c r="B27" t="s">
        <v>6</v>
      </c>
      <c r="C27">
        <v>407.75</v>
      </c>
      <c r="D27">
        <v>2804.1500000000005</v>
      </c>
      <c r="E27" s="3">
        <f t="shared" ref="E27:E32" si="21">C27/$E$33</f>
        <v>0.20770458207995787</v>
      </c>
      <c r="F27" s="3">
        <f t="shared" si="20"/>
        <v>1.4284115360870975</v>
      </c>
      <c r="J27" s="30"/>
      <c r="K27" s="7" t="s">
        <v>70</v>
      </c>
      <c r="L27" s="7" t="s">
        <v>69</v>
      </c>
      <c r="M27" s="33">
        <v>1.1499999999999999</v>
      </c>
      <c r="N27" s="3"/>
      <c r="Y27" s="8"/>
      <c r="Z27" s="8"/>
      <c r="AA27" s="8"/>
      <c r="AB27" s="10"/>
      <c r="AC27" s="10"/>
      <c r="AD27" s="10"/>
      <c r="AE27" s="10"/>
      <c r="AF27" s="8"/>
    </row>
    <row r="28" spans="1:32">
      <c r="B28" t="s">
        <v>7</v>
      </c>
      <c r="C28">
        <v>905.78750000000002</v>
      </c>
      <c r="D28">
        <v>2660.6750000000002</v>
      </c>
      <c r="E28" s="3">
        <f t="shared" si="21"/>
        <v>0.4614008930490493</v>
      </c>
      <c r="F28" s="3">
        <f t="shared" si="20"/>
        <v>1.3553265209701826</v>
      </c>
      <c r="J28" s="34"/>
      <c r="K28" s="30" t="s">
        <v>66</v>
      </c>
      <c r="L28" s="30" t="s">
        <v>71</v>
      </c>
      <c r="M28" s="30">
        <v>1</v>
      </c>
      <c r="Q28" s="10"/>
      <c r="R28" s="3"/>
      <c r="S28" s="3"/>
      <c r="Y28" s="8"/>
      <c r="Z28" s="8"/>
      <c r="AA28" s="8"/>
      <c r="AB28" s="10"/>
      <c r="AC28" s="10"/>
      <c r="AD28" s="10"/>
      <c r="AE28" s="10"/>
      <c r="AF28" s="8"/>
    </row>
    <row r="29" spans="1:32">
      <c r="B29" t="s">
        <v>8</v>
      </c>
      <c r="C29">
        <v>709.83750000000009</v>
      </c>
      <c r="D29">
        <v>1891.3625</v>
      </c>
      <c r="E29" s="3">
        <f t="shared" si="21"/>
        <v>0.3615855334940089</v>
      </c>
      <c r="F29" s="3">
        <f t="shared" si="20"/>
        <v>0.96344489913967957</v>
      </c>
      <c r="J29" s="30"/>
      <c r="K29" s="30"/>
      <c r="L29" s="30" t="s">
        <v>72</v>
      </c>
      <c r="M29" s="30">
        <v>1.2</v>
      </c>
      <c r="P29" s="10"/>
      <c r="Q29" s="10"/>
      <c r="R29" s="3"/>
      <c r="S29" s="3"/>
      <c r="Y29" s="8"/>
      <c r="Z29" s="8"/>
      <c r="AA29" s="8"/>
      <c r="AB29" s="10"/>
      <c r="AC29" s="10"/>
      <c r="AD29" s="10"/>
      <c r="AE29" s="10"/>
      <c r="AF29" s="8"/>
    </row>
    <row r="30" spans="1:32">
      <c r="B30" t="s">
        <v>9</v>
      </c>
      <c r="C30">
        <v>522.02499999999998</v>
      </c>
      <c r="D30">
        <v>3277.9749999999999</v>
      </c>
      <c r="E30" s="3">
        <f t="shared" si="21"/>
        <v>0.26591535122082161</v>
      </c>
      <c r="F30" s="3">
        <f t="shared" si="20"/>
        <v>1.6697741936077251</v>
      </c>
      <c r="J30" s="30"/>
      <c r="K30" s="30"/>
      <c r="L30" s="30" t="s">
        <v>57</v>
      </c>
      <c r="M30" s="30">
        <v>0.98</v>
      </c>
      <c r="P30" s="10"/>
      <c r="Q30" s="10"/>
      <c r="R30" s="3"/>
      <c r="S30" s="3"/>
      <c r="Y30" s="8"/>
      <c r="Z30" s="8"/>
      <c r="AA30" s="8"/>
      <c r="AB30" s="8"/>
      <c r="AC30" s="8"/>
      <c r="AD30" s="8"/>
      <c r="AE30" s="8"/>
      <c r="AF30" s="8"/>
    </row>
    <row r="31" spans="1:32">
      <c r="B31" t="s">
        <v>10</v>
      </c>
      <c r="C31" t="s">
        <v>40</v>
      </c>
      <c r="D31">
        <v>4488.5599999999995</v>
      </c>
      <c r="E31" s="3" t="e">
        <f t="shared" si="21"/>
        <v>#VALUE!</v>
      </c>
      <c r="F31" s="3">
        <f t="shared" si="20"/>
        <v>2.2864364903514791</v>
      </c>
      <c r="J31" s="30"/>
      <c r="K31" s="30"/>
      <c r="L31" s="30" t="s">
        <v>58</v>
      </c>
      <c r="M31" s="30">
        <v>0.65</v>
      </c>
      <c r="P31" s="10"/>
      <c r="Q31" s="10"/>
      <c r="R31" s="3"/>
      <c r="S31" s="3"/>
    </row>
    <row r="32" spans="1:32">
      <c r="B32" t="s">
        <v>4</v>
      </c>
      <c r="C32" t="s">
        <v>40</v>
      </c>
      <c r="D32" t="s">
        <v>40</v>
      </c>
      <c r="E32" s="3" t="e">
        <f t="shared" si="21"/>
        <v>#VALUE!</v>
      </c>
      <c r="F32" s="3" t="e">
        <f t="shared" si="20"/>
        <v>#VALUE!</v>
      </c>
      <c r="J32" s="30"/>
      <c r="K32" s="7" t="s">
        <v>68</v>
      </c>
      <c r="L32" s="30" t="s">
        <v>52</v>
      </c>
      <c r="M32" s="30">
        <v>1.36</v>
      </c>
      <c r="Q32" s="10"/>
      <c r="S32" s="3"/>
    </row>
    <row r="33" spans="1:21">
      <c r="B33" s="2" t="s">
        <v>24</v>
      </c>
      <c r="C33" s="4">
        <v>363.62857142857143</v>
      </c>
      <c r="D33" s="2">
        <v>2160.3889285714286</v>
      </c>
      <c r="E33" s="5">
        <f>AVERAGE(C26:D32)</f>
        <v>1963.1247222222219</v>
      </c>
      <c r="J33" s="8"/>
      <c r="Q33" s="10"/>
      <c r="R33" s="3"/>
      <c r="S33" s="3"/>
    </row>
    <row r="34" spans="1:21">
      <c r="A34" t="s">
        <v>14</v>
      </c>
      <c r="B34" t="s">
        <v>5</v>
      </c>
      <c r="C34" t="s">
        <v>40</v>
      </c>
      <c r="D34" t="s">
        <v>40</v>
      </c>
      <c r="E34" s="3" t="e">
        <f>C34/$E$41</f>
        <v>#VALUE!</v>
      </c>
      <c r="F34" s="3" t="e">
        <f t="shared" ref="F34:F40" si="22">D34/$E$41</f>
        <v>#VALUE!</v>
      </c>
      <c r="J34" s="13" t="s">
        <v>60</v>
      </c>
      <c r="K34" s="11" t="s">
        <v>49</v>
      </c>
      <c r="L34" s="12" t="s">
        <v>84</v>
      </c>
      <c r="M34" s="11">
        <v>0.68</v>
      </c>
      <c r="P34" s="10"/>
      <c r="Q34" s="8"/>
      <c r="R34" s="3"/>
      <c r="S34" s="3"/>
      <c r="T34" s="3"/>
      <c r="U34" s="3"/>
    </row>
    <row r="35" spans="1:21">
      <c r="B35" t="s">
        <v>6</v>
      </c>
      <c r="C35">
        <v>758.41</v>
      </c>
      <c r="D35">
        <v>1669.396</v>
      </c>
      <c r="E35" s="3">
        <f t="shared" ref="E35:E40" si="23">C35/$E$41</f>
        <v>0.42005408346559547</v>
      </c>
      <c r="F35" s="3">
        <f t="shared" si="22"/>
        <v>0.92461413578556606</v>
      </c>
      <c r="J35" s="8"/>
      <c r="T35" s="3"/>
      <c r="U35" s="3"/>
    </row>
    <row r="36" spans="1:21">
      <c r="B36" t="s">
        <v>7</v>
      </c>
      <c r="C36">
        <v>945.51</v>
      </c>
      <c r="D36">
        <v>2546.9399999999996</v>
      </c>
      <c r="E36" s="3">
        <f t="shared" si="23"/>
        <v>0.52368156598351179</v>
      </c>
      <c r="F36" s="3">
        <f t="shared" si="22"/>
        <v>1.4106519525610997</v>
      </c>
      <c r="M36" s="3"/>
      <c r="N36" s="3"/>
      <c r="T36" s="3"/>
      <c r="U36" s="3"/>
    </row>
    <row r="37" spans="1:21">
      <c r="B37" t="s">
        <v>8</v>
      </c>
      <c r="C37">
        <v>1011.35</v>
      </c>
      <c r="D37">
        <v>2494.65</v>
      </c>
      <c r="E37" s="3">
        <f t="shared" si="23"/>
        <v>0.56014780568944234</v>
      </c>
      <c r="F37" s="3">
        <f t="shared" si="22"/>
        <v>1.3816905358809191</v>
      </c>
      <c r="M37" s="3"/>
      <c r="N37" s="3"/>
      <c r="T37" s="3"/>
      <c r="U37" s="3"/>
    </row>
    <row r="38" spans="1:21">
      <c r="B38" t="s">
        <v>9</v>
      </c>
      <c r="C38">
        <v>373.2</v>
      </c>
      <c r="D38">
        <v>3933.8249999999998</v>
      </c>
      <c r="E38" s="3">
        <f t="shared" si="23"/>
        <v>0.20670110355791751</v>
      </c>
      <c r="F38" s="3">
        <f t="shared" si="22"/>
        <v>2.1787941283593915</v>
      </c>
      <c r="M38" s="3"/>
      <c r="N38" s="3"/>
      <c r="T38" s="3"/>
      <c r="U38" s="3"/>
    </row>
    <row r="39" spans="1:21">
      <c r="B39" t="s">
        <v>10</v>
      </c>
      <c r="C39" t="s">
        <v>40</v>
      </c>
      <c r="D39">
        <v>4160.0250000000005</v>
      </c>
      <c r="E39" s="3" t="e">
        <f t="shared" si="23"/>
        <v>#VALUE!</v>
      </c>
      <c r="F39" s="3">
        <f t="shared" si="22"/>
        <v>2.3040775946637888</v>
      </c>
      <c r="M39" s="3"/>
      <c r="N39" s="3"/>
      <c r="T39" s="3"/>
      <c r="U39" s="3"/>
    </row>
    <row r="40" spans="1:21">
      <c r="B40" t="s">
        <v>4</v>
      </c>
      <c r="C40">
        <v>161.75</v>
      </c>
      <c r="D40" t="s">
        <v>40</v>
      </c>
      <c r="E40" s="3">
        <f t="shared" si="23"/>
        <v>8.9587094052768379E-2</v>
      </c>
      <c r="F40" s="3" t="e">
        <f t="shared" si="22"/>
        <v>#VALUE!</v>
      </c>
      <c r="M40" s="3"/>
      <c r="N40" s="3"/>
      <c r="T40" s="3"/>
      <c r="U40" s="3"/>
    </row>
    <row r="41" spans="1:21">
      <c r="B41" s="2" t="s">
        <v>24</v>
      </c>
      <c r="C41" s="4">
        <v>464.31714285714281</v>
      </c>
      <c r="D41" s="2">
        <v>2114.9765714285713</v>
      </c>
      <c r="E41" s="5">
        <f>AVERAGE(C34:D40)</f>
        <v>1805.5056</v>
      </c>
      <c r="J41" s="2"/>
      <c r="K41" s="4"/>
      <c r="L41" s="2"/>
      <c r="Q41" s="2"/>
      <c r="R41" s="4"/>
      <c r="S41" s="2"/>
    </row>
    <row r="42" spans="1:21">
      <c r="A42" t="s">
        <v>29</v>
      </c>
      <c r="B42" t="s">
        <v>5</v>
      </c>
      <c r="C42" t="s">
        <v>40</v>
      </c>
      <c r="D42" t="s">
        <v>40</v>
      </c>
      <c r="E42" s="3" t="e">
        <f>C42/$E$49</f>
        <v>#VALUE!</v>
      </c>
      <c r="F42" s="3" t="e">
        <f t="shared" ref="F42:F48" si="24">D42/$E$49</f>
        <v>#VALUE!</v>
      </c>
      <c r="M42" s="3"/>
      <c r="N42" s="3"/>
      <c r="T42" s="3"/>
      <c r="U42" s="3"/>
    </row>
    <row r="43" spans="1:21">
      <c r="B43" t="s">
        <v>6</v>
      </c>
      <c r="C43">
        <v>726.03749999999991</v>
      </c>
      <c r="D43">
        <v>1289.9000000000001</v>
      </c>
      <c r="E43" s="3">
        <f t="shared" ref="E43:E48" si="25">C43/$E$49</f>
        <v>0.48714988609340537</v>
      </c>
      <c r="F43" s="3">
        <f t="shared" si="24"/>
        <v>0.86548509969785814</v>
      </c>
      <c r="M43" s="3"/>
      <c r="N43" s="3"/>
      <c r="T43" s="3"/>
      <c r="U43" s="3"/>
    </row>
    <row r="44" spans="1:21">
      <c r="B44" t="s">
        <v>7</v>
      </c>
      <c r="C44">
        <v>910.22500000000002</v>
      </c>
      <c r="D44">
        <v>879.42500000000007</v>
      </c>
      <c r="E44" s="3">
        <f t="shared" si="25"/>
        <v>0.61073430100975501</v>
      </c>
      <c r="F44" s="3">
        <f t="shared" si="24"/>
        <v>0.59006840359856494</v>
      </c>
      <c r="M44" s="3"/>
      <c r="N44" s="3"/>
      <c r="T44" s="3"/>
      <c r="U44" s="3"/>
    </row>
    <row r="45" spans="1:21">
      <c r="B45" t="s">
        <v>8</v>
      </c>
      <c r="C45">
        <v>648.31999999999994</v>
      </c>
      <c r="D45">
        <v>1970.61</v>
      </c>
      <c r="E45" s="3">
        <f t="shared" si="25"/>
        <v>0.43500372109164687</v>
      </c>
      <c r="F45" s="3">
        <f t="shared" si="24"/>
        <v>1.3222215616060129</v>
      </c>
      <c r="M45" s="3"/>
      <c r="N45" s="3"/>
      <c r="T45" s="3"/>
      <c r="U45" s="3"/>
    </row>
    <row r="46" spans="1:21">
      <c r="B46" t="s">
        <v>9</v>
      </c>
      <c r="C46">
        <v>765.7</v>
      </c>
      <c r="D46">
        <v>3080.46</v>
      </c>
      <c r="E46" s="3">
        <f t="shared" si="25"/>
        <v>0.51376226129052638</v>
      </c>
      <c r="F46" s="3">
        <f t="shared" si="24"/>
        <v>2.0668983876387812</v>
      </c>
      <c r="M46" s="3"/>
      <c r="N46" s="3"/>
      <c r="T46" s="3"/>
      <c r="U46" s="3"/>
    </row>
    <row r="47" spans="1:21">
      <c r="B47" t="s">
        <v>10</v>
      </c>
      <c r="C47" t="s">
        <v>40</v>
      </c>
      <c r="D47">
        <v>3142.7250000000004</v>
      </c>
      <c r="E47" s="3" t="e">
        <f t="shared" si="25"/>
        <v>#VALUE!</v>
      </c>
      <c r="F47" s="3">
        <f t="shared" si="24"/>
        <v>2.1086763779734485</v>
      </c>
      <c r="M47" s="3"/>
      <c r="N47" s="3"/>
      <c r="T47" s="3"/>
      <c r="U47" s="3"/>
    </row>
    <row r="48" spans="1:21">
      <c r="B48" t="s">
        <v>4</v>
      </c>
      <c r="C48" t="s">
        <v>40</v>
      </c>
      <c r="D48" t="s">
        <v>40</v>
      </c>
      <c r="E48" s="3" t="e">
        <f t="shared" si="25"/>
        <v>#VALUE!</v>
      </c>
      <c r="F48" s="3" t="e">
        <f t="shared" si="24"/>
        <v>#VALUE!</v>
      </c>
      <c r="M48" s="3"/>
      <c r="N48" s="3"/>
      <c r="T48" s="3"/>
      <c r="U48" s="3"/>
    </row>
    <row r="49" spans="1:21">
      <c r="B49" s="2" t="s">
        <v>24</v>
      </c>
      <c r="C49" s="4">
        <v>435.75464285714276</v>
      </c>
      <c r="D49" s="2">
        <v>1480.4457142857143</v>
      </c>
      <c r="E49" s="5">
        <f>AVERAGE(C42:D48)</f>
        <v>1490.3780555555556</v>
      </c>
      <c r="J49" s="2"/>
      <c r="K49" s="4"/>
      <c r="L49" s="2"/>
      <c r="Q49" s="2"/>
      <c r="R49" s="4"/>
      <c r="S49" s="2"/>
    </row>
    <row r="50" spans="1:21">
      <c r="A50" t="s">
        <v>30</v>
      </c>
      <c r="B50" t="s">
        <v>5</v>
      </c>
      <c r="C50" t="s">
        <v>40</v>
      </c>
      <c r="D50" t="s">
        <v>40</v>
      </c>
      <c r="E50" s="3" t="e">
        <f>C50/$E$57</f>
        <v>#VALUE!</v>
      </c>
      <c r="F50" s="3" t="e">
        <f t="shared" ref="F50:F56" si="26">D50/$E$57</f>
        <v>#VALUE!</v>
      </c>
      <c r="M50" s="3"/>
      <c r="N50" s="3"/>
      <c r="T50" s="3"/>
      <c r="U50" s="3"/>
    </row>
    <row r="51" spans="1:21">
      <c r="B51" t="s">
        <v>6</v>
      </c>
      <c r="C51">
        <v>886.30000000000007</v>
      </c>
      <c r="D51">
        <v>1975</v>
      </c>
      <c r="E51" s="3">
        <f t="shared" ref="E51:E56" si="27">C51/$E$57</f>
        <v>0.51970550868163012</v>
      </c>
      <c r="F51" s="3">
        <f t="shared" si="26"/>
        <v>1.1580936247841809</v>
      </c>
      <c r="M51" s="3"/>
      <c r="N51" s="3"/>
      <c r="T51" s="3"/>
      <c r="U51" s="3"/>
    </row>
    <row r="52" spans="1:21">
      <c r="B52" t="s">
        <v>7</v>
      </c>
      <c r="C52">
        <v>1027</v>
      </c>
      <c r="D52">
        <v>2011.2333333333333</v>
      </c>
      <c r="E52" s="3">
        <f t="shared" si="27"/>
        <v>0.60220868488777402</v>
      </c>
      <c r="F52" s="3">
        <f t="shared" si="26"/>
        <v>1.1793400006515296</v>
      </c>
      <c r="M52" s="3"/>
      <c r="N52" s="3"/>
      <c r="T52" s="3"/>
      <c r="U52" s="3"/>
    </row>
    <row r="53" spans="1:21">
      <c r="B53" t="s">
        <v>8</v>
      </c>
      <c r="C53">
        <v>746.6</v>
      </c>
      <c r="D53">
        <v>3023.2833333333328</v>
      </c>
      <c r="E53" s="3">
        <f t="shared" si="27"/>
        <v>0.43778870899436428</v>
      </c>
      <c r="F53" s="3">
        <f t="shared" si="26"/>
        <v>1.7727823565820762</v>
      </c>
      <c r="M53" s="3"/>
      <c r="N53" s="3"/>
      <c r="T53" s="3"/>
      <c r="U53" s="3"/>
    </row>
    <row r="54" spans="1:21">
      <c r="B54" t="s">
        <v>9</v>
      </c>
      <c r="C54">
        <v>711.73333333333323</v>
      </c>
      <c r="D54">
        <v>3193.1999999999994</v>
      </c>
      <c r="E54" s="3">
        <f t="shared" si="27"/>
        <v>0.41734371436948231</v>
      </c>
      <c r="F54" s="3">
        <f t="shared" si="26"/>
        <v>1.8724175000814407</v>
      </c>
      <c r="M54" s="3"/>
      <c r="N54" s="3"/>
      <c r="T54" s="3"/>
      <c r="U54" s="3"/>
    </row>
    <row r="55" spans="1:21">
      <c r="B55" t="s">
        <v>10</v>
      </c>
      <c r="C55" t="s">
        <v>40</v>
      </c>
      <c r="D55">
        <v>1774.15</v>
      </c>
      <c r="E55" s="3" t="e">
        <f t="shared" si="27"/>
        <v>#VALUE!</v>
      </c>
      <c r="F55" s="3">
        <f t="shared" si="26"/>
        <v>1.0403199009675212</v>
      </c>
      <c r="M55" s="3"/>
      <c r="N55" s="3"/>
      <c r="T55" s="3"/>
      <c r="U55" s="3"/>
    </row>
    <row r="56" spans="1:21">
      <c r="B56" t="s">
        <v>4</v>
      </c>
      <c r="C56" t="s">
        <v>40</v>
      </c>
      <c r="D56" t="s">
        <v>40</v>
      </c>
      <c r="E56" s="3" t="e">
        <f t="shared" si="27"/>
        <v>#VALUE!</v>
      </c>
      <c r="F56" s="3" t="e">
        <f t="shared" si="26"/>
        <v>#VALUE!</v>
      </c>
      <c r="M56" s="3"/>
      <c r="N56" s="3"/>
      <c r="T56" s="3"/>
      <c r="U56" s="3"/>
    </row>
    <row r="57" spans="1:21">
      <c r="B57" s="2" t="s">
        <v>24</v>
      </c>
      <c r="C57" s="4">
        <v>481.66190476190474</v>
      </c>
      <c r="D57" s="2">
        <v>1710.9809523809522</v>
      </c>
      <c r="E57" s="5">
        <f>AVERAGE(C50:D56)</f>
        <v>1705.3888888888889</v>
      </c>
      <c r="J57" s="2"/>
      <c r="K57" s="4"/>
      <c r="L57" s="2"/>
      <c r="Q57" s="2"/>
      <c r="R57" s="4"/>
      <c r="S57" s="2"/>
    </row>
    <row r="58" spans="1:21">
      <c r="A58" t="s">
        <v>31</v>
      </c>
      <c r="B58" t="s">
        <v>5</v>
      </c>
      <c r="C58" t="s">
        <v>40</v>
      </c>
      <c r="D58" t="s">
        <v>40</v>
      </c>
      <c r="E58" s="3" t="e">
        <f>C58/$E$65</f>
        <v>#VALUE!</v>
      </c>
      <c r="F58" s="3" t="e">
        <f t="shared" ref="F58:F64" si="28">D58/$E$65</f>
        <v>#VALUE!</v>
      </c>
      <c r="M58" s="3"/>
      <c r="N58" s="3"/>
      <c r="T58" s="3"/>
      <c r="U58" s="3"/>
    </row>
    <row r="59" spans="1:21">
      <c r="B59" t="s">
        <v>6</v>
      </c>
      <c r="C59">
        <v>727.5</v>
      </c>
      <c r="D59">
        <v>1889.8999999999999</v>
      </c>
      <c r="E59" s="3">
        <f t="shared" ref="E59:E64" si="29">C59/$E$65</f>
        <v>0.4299984238316652</v>
      </c>
      <c r="F59" s="3">
        <f t="shared" si="28"/>
        <v>1.1170502009614625</v>
      </c>
      <c r="M59" s="3"/>
      <c r="N59" s="3"/>
      <c r="T59" s="3"/>
      <c r="U59" s="3"/>
    </row>
    <row r="60" spans="1:21">
      <c r="B60" t="s">
        <v>7</v>
      </c>
      <c r="C60">
        <v>1104.4166666666667</v>
      </c>
      <c r="D60">
        <v>1069.9833333333333</v>
      </c>
      <c r="E60" s="3">
        <f t="shared" si="29"/>
        <v>0.65277996690046491</v>
      </c>
      <c r="F60" s="3">
        <f t="shared" si="28"/>
        <v>0.63242769327764203</v>
      </c>
      <c r="M60" s="3"/>
      <c r="N60" s="3"/>
      <c r="T60" s="3"/>
      <c r="U60" s="3"/>
    </row>
    <row r="61" spans="1:21">
      <c r="B61" t="s">
        <v>8</v>
      </c>
      <c r="C61">
        <v>905.98333333333323</v>
      </c>
      <c r="D61">
        <v>2428.4666666666667</v>
      </c>
      <c r="E61" s="3">
        <f t="shared" si="29"/>
        <v>0.53549334068878551</v>
      </c>
      <c r="F61" s="3">
        <f t="shared" si="28"/>
        <v>1.4353770982740957</v>
      </c>
      <c r="M61" s="3"/>
      <c r="N61" s="3"/>
      <c r="T61" s="3"/>
      <c r="U61" s="3"/>
    </row>
    <row r="62" spans="1:21">
      <c r="B62" t="s">
        <v>9</v>
      </c>
      <c r="C62">
        <v>815.5</v>
      </c>
      <c r="D62">
        <v>3022.7</v>
      </c>
      <c r="E62" s="3">
        <f t="shared" si="29"/>
        <v>0.48201197887934427</v>
      </c>
      <c r="F62" s="3">
        <f t="shared" si="28"/>
        <v>1.7866065095752224</v>
      </c>
      <c r="M62" s="3"/>
      <c r="N62" s="3"/>
      <c r="T62" s="3"/>
      <c r="U62" s="3"/>
    </row>
    <row r="63" spans="1:21">
      <c r="B63" t="s">
        <v>10</v>
      </c>
      <c r="C63" t="s">
        <v>40</v>
      </c>
      <c r="D63">
        <v>3262.35</v>
      </c>
      <c r="E63" s="3" t="e">
        <f t="shared" si="29"/>
        <v>#VALUE!</v>
      </c>
      <c r="F63" s="3">
        <f t="shared" si="28"/>
        <v>1.9282547876113167</v>
      </c>
      <c r="M63" s="3"/>
      <c r="N63" s="3"/>
      <c r="T63" s="3"/>
      <c r="U63" s="3"/>
    </row>
    <row r="64" spans="1:21">
      <c r="B64" t="s">
        <v>4</v>
      </c>
      <c r="C64" t="s">
        <v>40</v>
      </c>
      <c r="D64" t="s">
        <v>40</v>
      </c>
      <c r="E64" s="3" t="e">
        <f t="shared" si="29"/>
        <v>#VALUE!</v>
      </c>
      <c r="F64" s="3" t="e">
        <f t="shared" si="28"/>
        <v>#VALUE!</v>
      </c>
      <c r="M64" s="3"/>
      <c r="N64" s="3"/>
      <c r="T64" s="3"/>
      <c r="U64" s="3"/>
    </row>
    <row r="65" spans="1:21">
      <c r="B65" s="2" t="s">
        <v>24</v>
      </c>
      <c r="C65" s="4">
        <v>507.62857142857143</v>
      </c>
      <c r="D65" s="2">
        <v>1667.6285714285714</v>
      </c>
      <c r="E65" s="5">
        <f>AVERAGE(C58:D64)</f>
        <v>1691.8666666666668</v>
      </c>
      <c r="J65" s="2"/>
      <c r="K65" s="4"/>
      <c r="L65" s="2"/>
      <c r="Q65" s="2"/>
      <c r="R65" s="4"/>
      <c r="S65" s="2"/>
    </row>
    <row r="66" spans="1:21">
      <c r="A66" t="s">
        <v>32</v>
      </c>
      <c r="B66" t="s">
        <v>5</v>
      </c>
      <c r="C66" t="s">
        <v>40</v>
      </c>
      <c r="D66" t="s">
        <v>40</v>
      </c>
      <c r="E66" s="3" t="e">
        <f>C66/$E$73</f>
        <v>#VALUE!</v>
      </c>
      <c r="F66" s="3" t="e">
        <f t="shared" ref="F66:F72" si="30">D66/$E$73</f>
        <v>#VALUE!</v>
      </c>
      <c r="M66" s="3"/>
      <c r="N66" s="3"/>
      <c r="T66" s="3"/>
      <c r="U66" s="3"/>
    </row>
    <row r="67" spans="1:21">
      <c r="B67" t="s">
        <v>6</v>
      </c>
      <c r="C67">
        <v>1219.825</v>
      </c>
      <c r="D67">
        <v>1812.1</v>
      </c>
      <c r="E67" s="3">
        <f t="shared" ref="E67:E72" si="31">C67/$E$73</f>
        <v>0.55583155634531867</v>
      </c>
      <c r="F67" s="3">
        <f t="shared" si="30"/>
        <v>0.82571054311343994</v>
      </c>
      <c r="M67" s="3"/>
      <c r="N67" s="3"/>
      <c r="T67" s="3"/>
      <c r="U67" s="3"/>
    </row>
    <row r="68" spans="1:21">
      <c r="B68" t="s">
        <v>7</v>
      </c>
      <c r="C68">
        <v>984.86250000000007</v>
      </c>
      <c r="D68">
        <v>2324.0500000000002</v>
      </c>
      <c r="E68" s="3">
        <f t="shared" si="31"/>
        <v>0.44876736922193056</v>
      </c>
      <c r="F68" s="3">
        <f t="shared" si="30"/>
        <v>1.0589882389066776</v>
      </c>
      <c r="M68" s="3"/>
      <c r="N68" s="3"/>
      <c r="T68" s="3"/>
      <c r="U68" s="3"/>
    </row>
    <row r="69" spans="1:21">
      <c r="B69" t="s">
        <v>8</v>
      </c>
      <c r="C69">
        <v>1132.825</v>
      </c>
      <c r="D69">
        <v>2656.8999999999996</v>
      </c>
      <c r="E69" s="3">
        <f t="shared" si="31"/>
        <v>0.51618870150790941</v>
      </c>
      <c r="F69" s="3">
        <f t="shared" si="30"/>
        <v>1.2106563335346274</v>
      </c>
      <c r="M69" s="3"/>
      <c r="N69" s="3"/>
      <c r="T69" s="3"/>
      <c r="U69" s="3"/>
    </row>
    <row r="70" spans="1:21">
      <c r="B70" t="s">
        <v>9</v>
      </c>
      <c r="C70">
        <v>1025.74</v>
      </c>
      <c r="D70">
        <v>4020.7</v>
      </c>
      <c r="E70" s="3">
        <f t="shared" si="31"/>
        <v>0.46739381518303624</v>
      </c>
      <c r="F70" s="3">
        <f t="shared" si="30"/>
        <v>1.8320922579858772</v>
      </c>
      <c r="M70" s="3"/>
      <c r="N70" s="3"/>
      <c r="T70" s="3"/>
      <c r="U70" s="3"/>
    </row>
    <row r="71" spans="1:21">
      <c r="B71" t="s">
        <v>10</v>
      </c>
      <c r="C71" t="s">
        <v>40</v>
      </c>
      <c r="D71">
        <v>4574.3500000000004</v>
      </c>
      <c r="E71" s="3" t="e">
        <f t="shared" si="31"/>
        <v>#VALUE!</v>
      </c>
      <c r="F71" s="3">
        <f t="shared" si="30"/>
        <v>2.0843711842011836</v>
      </c>
      <c r="M71" s="3"/>
      <c r="N71" s="3"/>
      <c r="T71" s="3"/>
      <c r="U71" s="3"/>
    </row>
    <row r="72" spans="1:21">
      <c r="B72" t="s">
        <v>4</v>
      </c>
      <c r="C72" t="s">
        <v>40</v>
      </c>
      <c r="D72" t="s">
        <v>40</v>
      </c>
      <c r="E72" s="3" t="e">
        <f t="shared" si="31"/>
        <v>#VALUE!</v>
      </c>
      <c r="F72" s="3" t="e">
        <f t="shared" si="30"/>
        <v>#VALUE!</v>
      </c>
      <c r="M72" s="3"/>
      <c r="N72" s="3"/>
      <c r="T72" s="3"/>
      <c r="U72" s="3"/>
    </row>
    <row r="73" spans="1:21">
      <c r="B73" s="2" t="s">
        <v>24</v>
      </c>
      <c r="C73" s="4">
        <v>623.32178571428562</v>
      </c>
      <c r="D73" s="2">
        <v>2198.3000000000002</v>
      </c>
      <c r="E73" s="5">
        <f>AVERAGE(C66:D72)</f>
        <v>2194.5947222222221</v>
      </c>
      <c r="J73" s="2"/>
      <c r="K73" s="4"/>
      <c r="L73" s="2"/>
      <c r="Q73" s="2"/>
      <c r="R73" s="4"/>
      <c r="S73" s="2"/>
    </row>
    <row r="74" spans="1:21">
      <c r="A74" t="s">
        <v>33</v>
      </c>
      <c r="B74" t="s">
        <v>5</v>
      </c>
      <c r="C74" t="s">
        <v>40</v>
      </c>
      <c r="D74" t="s">
        <v>40</v>
      </c>
      <c r="E74" s="3" t="e">
        <f>C74/$E$81</f>
        <v>#VALUE!</v>
      </c>
      <c r="F74" s="3" t="e">
        <f t="shared" ref="F74:F80" si="32">D74/$E$81</f>
        <v>#VALUE!</v>
      </c>
      <c r="M74" s="3"/>
      <c r="N74" s="3"/>
      <c r="T74" s="3"/>
      <c r="U74" s="3"/>
    </row>
    <row r="75" spans="1:21">
      <c r="B75" t="s">
        <v>6</v>
      </c>
      <c r="C75">
        <v>676.33</v>
      </c>
      <c r="D75">
        <v>2555.5999999999995</v>
      </c>
      <c r="E75" s="3">
        <f t="shared" ref="E75:E80" si="33">C75/$E$81</f>
        <v>0.27114955818262532</v>
      </c>
      <c r="F75" s="3">
        <f t="shared" si="32"/>
        <v>1.0245735231196562</v>
      </c>
      <c r="M75" s="3"/>
      <c r="N75" s="3"/>
      <c r="T75" s="3"/>
      <c r="U75" s="3"/>
    </row>
    <row r="76" spans="1:21">
      <c r="B76" t="s">
        <v>7</v>
      </c>
      <c r="C76">
        <v>1005.1125000000001</v>
      </c>
      <c r="D76">
        <v>2794.35</v>
      </c>
      <c r="E76" s="3">
        <f t="shared" si="33"/>
        <v>0.40296277009571357</v>
      </c>
      <c r="F76" s="3">
        <f t="shared" si="32"/>
        <v>1.1202915261893143</v>
      </c>
      <c r="M76" s="3"/>
      <c r="N76" s="3"/>
      <c r="T76" s="3"/>
      <c r="U76" s="3"/>
    </row>
    <row r="77" spans="1:21">
      <c r="B77" t="s">
        <v>8</v>
      </c>
      <c r="C77">
        <v>725.61249999999995</v>
      </c>
      <c r="D77">
        <v>3443.3500000000004</v>
      </c>
      <c r="E77" s="3">
        <f t="shared" si="33"/>
        <v>0.29090755812516106</v>
      </c>
      <c r="F77" s="3">
        <f t="shared" si="32"/>
        <v>1.3804841292980392</v>
      </c>
      <c r="M77" s="3"/>
      <c r="N77" s="3"/>
      <c r="T77" s="3"/>
      <c r="U77" s="3"/>
    </row>
    <row r="78" spans="1:21">
      <c r="B78" t="s">
        <v>9</v>
      </c>
      <c r="C78">
        <v>640.52499999999998</v>
      </c>
      <c r="D78">
        <v>5423.7250000000004</v>
      </c>
      <c r="E78" s="3">
        <f t="shared" si="33"/>
        <v>0.25679486457044054</v>
      </c>
      <c r="F78" s="3">
        <f t="shared" si="32"/>
        <v>2.1744424133988725</v>
      </c>
      <c r="M78" s="3"/>
      <c r="N78" s="3"/>
      <c r="T78" s="3"/>
      <c r="U78" s="3"/>
    </row>
    <row r="79" spans="1:21">
      <c r="B79" t="s">
        <v>10</v>
      </c>
      <c r="C79" t="s">
        <v>40</v>
      </c>
      <c r="D79">
        <v>5184.1499999999996</v>
      </c>
      <c r="E79" s="3" t="e">
        <f t="shared" si="33"/>
        <v>#VALUE!</v>
      </c>
      <c r="F79" s="3">
        <f t="shared" si="32"/>
        <v>2.0783936570201775</v>
      </c>
      <c r="M79" s="3"/>
      <c r="N79" s="3"/>
      <c r="T79" s="3"/>
      <c r="U79" s="3"/>
    </row>
    <row r="80" spans="1:21">
      <c r="B80" t="s">
        <v>4</v>
      </c>
      <c r="C80" t="s">
        <v>40</v>
      </c>
      <c r="D80" t="s">
        <v>40</v>
      </c>
      <c r="E80" s="3" t="e">
        <f t="shared" si="33"/>
        <v>#VALUE!</v>
      </c>
      <c r="F80" s="3" t="e">
        <f t="shared" si="32"/>
        <v>#VALUE!</v>
      </c>
      <c r="M80" s="3"/>
      <c r="N80" s="3"/>
      <c r="T80" s="3"/>
      <c r="U80" s="3"/>
    </row>
    <row r="81" spans="1:21">
      <c r="B81" s="2" t="s">
        <v>24</v>
      </c>
      <c r="C81" s="4">
        <v>435.3685714285715</v>
      </c>
      <c r="D81" s="2">
        <v>2771.5964285714285</v>
      </c>
      <c r="E81" s="5">
        <f>AVERAGE(C74:D80)</f>
        <v>2494.306111111111</v>
      </c>
      <c r="J81" s="2"/>
      <c r="K81" s="4"/>
      <c r="L81" s="2"/>
      <c r="Q81" s="2"/>
      <c r="R81" s="4"/>
      <c r="S81" s="2"/>
    </row>
    <row r="82" spans="1:21">
      <c r="A82" t="s">
        <v>34</v>
      </c>
      <c r="B82" t="s">
        <v>5</v>
      </c>
      <c r="C82" t="s">
        <v>40</v>
      </c>
      <c r="D82">
        <v>620</v>
      </c>
      <c r="E82" s="3" t="e">
        <f>C82/$E$89</f>
        <v>#VALUE!</v>
      </c>
      <c r="F82" s="3">
        <f t="shared" ref="F82:F88" si="34">D82/$E$89</f>
        <v>0.24329155422198651</v>
      </c>
      <c r="M82" s="3"/>
      <c r="N82" s="3"/>
      <c r="T82" s="3"/>
      <c r="U82" s="3"/>
    </row>
    <row r="83" spans="1:21">
      <c r="B83" t="s">
        <v>6</v>
      </c>
      <c r="C83">
        <v>665.0625</v>
      </c>
      <c r="D83">
        <v>2336.9499999999998</v>
      </c>
      <c r="E83" s="3">
        <f t="shared" ref="E83:E88" si="35">C83/$E$89</f>
        <v>0.26097433754799981</v>
      </c>
      <c r="F83" s="3">
        <f t="shared" si="34"/>
        <v>0.91703257683721173</v>
      </c>
      <c r="M83" s="3"/>
      <c r="N83" s="3"/>
      <c r="T83" s="3"/>
      <c r="U83" s="3"/>
    </row>
    <row r="84" spans="1:21">
      <c r="B84" t="s">
        <v>7</v>
      </c>
      <c r="C84">
        <v>928.15</v>
      </c>
      <c r="D84">
        <v>2379.06</v>
      </c>
      <c r="E84" s="3">
        <f t="shared" si="35"/>
        <v>0.36421138072763992</v>
      </c>
      <c r="F84" s="3">
        <f t="shared" si="34"/>
        <v>0.93355678223767613</v>
      </c>
      <c r="M84" s="3"/>
      <c r="N84" s="3"/>
      <c r="T84" s="3"/>
      <c r="U84" s="3"/>
    </row>
    <row r="85" spans="1:21">
      <c r="B85" t="s">
        <v>8</v>
      </c>
      <c r="C85">
        <v>1276.27</v>
      </c>
      <c r="D85">
        <v>3702.96</v>
      </c>
      <c r="E85" s="3">
        <f t="shared" si="35"/>
        <v>0.50081566436595915</v>
      </c>
      <c r="F85" s="3">
        <f t="shared" si="34"/>
        <v>1.4530627316481406</v>
      </c>
      <c r="M85" s="3"/>
      <c r="N85" s="3"/>
      <c r="T85" s="3"/>
      <c r="U85" s="3"/>
    </row>
    <row r="86" spans="1:21">
      <c r="B86" t="s">
        <v>9</v>
      </c>
      <c r="C86">
        <v>969.86249999999995</v>
      </c>
      <c r="D86">
        <v>6625.2624999999998</v>
      </c>
      <c r="E86" s="3">
        <f t="shared" si="35"/>
        <v>0.3805796048493893</v>
      </c>
      <c r="F86" s="3">
        <f t="shared" si="34"/>
        <v>2.5997909850865222</v>
      </c>
      <c r="M86" s="3"/>
      <c r="N86" s="3"/>
      <c r="T86" s="3"/>
      <c r="U86" s="3"/>
    </row>
    <row r="87" spans="1:21">
      <c r="B87" t="s">
        <v>10</v>
      </c>
      <c r="C87" t="s">
        <v>40</v>
      </c>
      <c r="D87">
        <v>5980.25</v>
      </c>
      <c r="E87" s="3" t="e">
        <f t="shared" si="35"/>
        <v>#VALUE!</v>
      </c>
      <c r="F87" s="3">
        <f t="shared" si="34"/>
        <v>2.3466843824774752</v>
      </c>
      <c r="M87" s="3"/>
      <c r="N87" s="3"/>
      <c r="T87" s="3"/>
      <c r="U87" s="3"/>
    </row>
    <row r="88" spans="1:21">
      <c r="B88" t="s">
        <v>4</v>
      </c>
      <c r="C88" t="s">
        <v>40</v>
      </c>
      <c r="D88" t="s">
        <v>40</v>
      </c>
      <c r="E88" s="3" t="e">
        <f t="shared" si="35"/>
        <v>#VALUE!</v>
      </c>
      <c r="F88" s="3" t="e">
        <f t="shared" si="34"/>
        <v>#VALUE!</v>
      </c>
      <c r="M88" s="3"/>
      <c r="N88" s="3"/>
      <c r="T88" s="3"/>
      <c r="U88" s="3"/>
    </row>
    <row r="89" spans="1:21">
      <c r="B89" s="2" t="s">
        <v>24</v>
      </c>
      <c r="C89" s="4">
        <v>548.47785714285715</v>
      </c>
      <c r="D89" s="2">
        <v>3092.0689285714288</v>
      </c>
      <c r="E89" s="5">
        <f>AVERAGE(C82:D88)</f>
        <v>2548.3827499999998</v>
      </c>
      <c r="J89" s="2"/>
      <c r="K89" s="4"/>
      <c r="L89" s="2"/>
      <c r="Q89" s="2"/>
      <c r="R89" s="4"/>
      <c r="S89" s="2"/>
    </row>
    <row r="90" spans="1:21">
      <c r="A90" t="s">
        <v>35</v>
      </c>
      <c r="B90" t="s">
        <v>5</v>
      </c>
      <c r="C90" t="s">
        <v>40</v>
      </c>
      <c r="D90">
        <v>2020.25</v>
      </c>
      <c r="E90" s="3" t="e">
        <f>C90/$E$97</f>
        <v>#VALUE!</v>
      </c>
      <c r="F90" s="3">
        <f t="shared" ref="F90:F96" si="36">D90/$E$97</f>
        <v>0.79559320252958021</v>
      </c>
      <c r="M90" s="3"/>
      <c r="N90" s="3"/>
      <c r="T90" s="3"/>
      <c r="U90" s="3"/>
    </row>
    <row r="91" spans="1:21">
      <c r="B91" t="s">
        <v>6</v>
      </c>
      <c r="C91">
        <v>1058.075</v>
      </c>
      <c r="D91">
        <v>3511.5</v>
      </c>
      <c r="E91" s="3">
        <f t="shared" ref="E91:E96" si="37">C91/$E$97</f>
        <v>0.41667975635019711</v>
      </c>
      <c r="F91" s="3">
        <f t="shared" si="36"/>
        <v>1.3828612947321475</v>
      </c>
      <c r="M91" s="3"/>
      <c r="N91" s="3"/>
      <c r="T91" s="3"/>
      <c r="U91" s="3"/>
    </row>
    <row r="92" spans="1:21">
      <c r="B92" t="s">
        <v>7</v>
      </c>
      <c r="C92">
        <v>972.0625</v>
      </c>
      <c r="D92">
        <v>2919.25</v>
      </c>
      <c r="E92" s="3">
        <f t="shared" si="37"/>
        <v>0.38280723545794337</v>
      </c>
      <c r="F92" s="3">
        <f t="shared" si="36"/>
        <v>1.1496277473008178</v>
      </c>
      <c r="M92" s="3"/>
      <c r="N92" s="3"/>
      <c r="T92" s="3"/>
      <c r="U92" s="3"/>
    </row>
    <row r="93" spans="1:21">
      <c r="B93" t="s">
        <v>8</v>
      </c>
      <c r="C93">
        <v>1041</v>
      </c>
      <c r="D93">
        <v>4300.375</v>
      </c>
      <c r="E93" s="3">
        <f t="shared" si="37"/>
        <v>0.40995546285523726</v>
      </c>
      <c r="F93" s="3">
        <f t="shared" si="36"/>
        <v>1.6935275922921142</v>
      </c>
      <c r="M93" s="3"/>
      <c r="N93" s="3"/>
      <c r="T93" s="3"/>
      <c r="U93" s="3"/>
    </row>
    <row r="94" spans="1:21">
      <c r="B94" t="s">
        <v>9</v>
      </c>
      <c r="C94">
        <v>682.64</v>
      </c>
      <c r="D94">
        <v>6221.4400000000005</v>
      </c>
      <c r="E94" s="3">
        <f t="shared" si="37"/>
        <v>0.26882996845677154</v>
      </c>
      <c r="F94" s="3">
        <f t="shared" si="36"/>
        <v>2.4500608211585853</v>
      </c>
      <c r="M94" s="3"/>
      <c r="N94" s="3"/>
      <c r="T94" s="3"/>
      <c r="U94" s="3"/>
    </row>
    <row r="95" spans="1:21">
      <c r="B95" t="s">
        <v>10</v>
      </c>
      <c r="C95" t="s">
        <v>40</v>
      </c>
      <c r="D95">
        <v>3857.71</v>
      </c>
      <c r="E95" s="3" t="e">
        <f t="shared" si="37"/>
        <v>#VALUE!</v>
      </c>
      <c r="F95" s="3">
        <f t="shared" si="36"/>
        <v>1.5192020063508909</v>
      </c>
      <c r="M95" s="3"/>
      <c r="N95" s="3"/>
      <c r="T95" s="3"/>
      <c r="U95" s="3"/>
    </row>
    <row r="96" spans="1:21">
      <c r="B96" t="s">
        <v>4</v>
      </c>
      <c r="C96" t="s">
        <v>40</v>
      </c>
      <c r="D96">
        <v>1348</v>
      </c>
      <c r="E96" s="3" t="e">
        <f t="shared" si="37"/>
        <v>#VALUE!</v>
      </c>
      <c r="F96" s="3">
        <f t="shared" si="36"/>
        <v>0.53085491251571548</v>
      </c>
      <c r="M96" s="3"/>
      <c r="N96" s="3"/>
      <c r="T96" s="3"/>
      <c r="U96" s="3"/>
    </row>
    <row r="97" spans="2:19">
      <c r="B97" s="2" t="s">
        <v>24</v>
      </c>
      <c r="C97" s="4">
        <v>536.25392857142856</v>
      </c>
      <c r="D97" s="2">
        <v>3454.0750000000003</v>
      </c>
      <c r="E97" s="5">
        <f>AVERAGE(C90:D96)</f>
        <v>2539.3002272727272</v>
      </c>
      <c r="J97" s="2"/>
      <c r="K97" s="4"/>
      <c r="L97" s="2"/>
      <c r="Q97" s="2"/>
      <c r="R97" s="4"/>
      <c r="S9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showRuler="0" topLeftCell="A12" workbookViewId="0">
      <selection activeCell="I21" sqref="I21"/>
    </sheetView>
  </sheetViews>
  <sheetFormatPr baseColWidth="10" defaultRowHeight="15" x14ac:dyDescent="0"/>
  <sheetData>
    <row r="1" spans="1:14">
      <c r="A1" s="2" t="s">
        <v>0</v>
      </c>
      <c r="B1" s="2" t="s">
        <v>1</v>
      </c>
      <c r="C1" s="2" t="s">
        <v>22</v>
      </c>
      <c r="D1" s="2" t="s">
        <v>23</v>
      </c>
      <c r="E1" s="2" t="s">
        <v>25</v>
      </c>
      <c r="F1" s="2" t="s">
        <v>26</v>
      </c>
      <c r="H1" s="14"/>
      <c r="I1" s="15" t="s">
        <v>0</v>
      </c>
      <c r="J1" s="15" t="s">
        <v>1</v>
      </c>
      <c r="K1" s="15" t="s">
        <v>43</v>
      </c>
      <c r="L1" s="15" t="s">
        <v>44</v>
      </c>
      <c r="M1" s="2"/>
      <c r="N1" s="2"/>
    </row>
    <row r="2" spans="1:14">
      <c r="A2" t="s">
        <v>3</v>
      </c>
      <c r="B2" t="s">
        <v>5</v>
      </c>
      <c r="C2" s="3"/>
      <c r="D2" s="3"/>
      <c r="E2" s="3">
        <f>C2/$C$9</f>
        <v>0</v>
      </c>
      <c r="F2" s="3">
        <f>D2/$D$9</f>
        <v>0</v>
      </c>
      <c r="H2" s="14" t="s">
        <v>45</v>
      </c>
      <c r="I2" s="14" t="s">
        <v>3</v>
      </c>
      <c r="J2" s="14" t="s">
        <v>5</v>
      </c>
      <c r="K2" s="16">
        <f>E2</f>
        <v>0</v>
      </c>
      <c r="L2" s="16">
        <f t="shared" ref="L2:L8" si="0">F2</f>
        <v>0</v>
      </c>
    </row>
    <row r="3" spans="1:14">
      <c r="B3" t="s">
        <v>6</v>
      </c>
      <c r="C3" s="3">
        <v>718.85</v>
      </c>
      <c r="D3" s="3">
        <v>1153.26</v>
      </c>
      <c r="E3" s="3">
        <f>C3/$E$9</f>
        <v>0.4903899467906967</v>
      </c>
      <c r="F3" s="3">
        <f t="shared" ref="F3:F8" si="1">D3/$E$9</f>
        <v>0.78673869379681272</v>
      </c>
      <c r="H3" s="14"/>
      <c r="I3" s="14"/>
      <c r="J3" s="14" t="s">
        <v>6</v>
      </c>
      <c r="K3" s="16">
        <f t="shared" ref="K3:K8" si="2">E3</f>
        <v>0.4903899467906967</v>
      </c>
      <c r="L3" s="16">
        <f t="shared" si="0"/>
        <v>0.78673869379681272</v>
      </c>
    </row>
    <row r="4" spans="1:14">
      <c r="B4" t="s">
        <v>7</v>
      </c>
      <c r="C4" s="3">
        <v>675.1875</v>
      </c>
      <c r="D4" s="3">
        <v>1936</v>
      </c>
      <c r="E4" s="3">
        <f t="shared" ref="E4:E8" si="3">C4/$E$9</f>
        <v>0.46060396772448148</v>
      </c>
      <c r="F4" s="3">
        <f t="shared" si="1"/>
        <v>1.3207135521830546</v>
      </c>
      <c r="H4" s="14"/>
      <c r="I4" s="14"/>
      <c r="J4" s="14" t="s">
        <v>7</v>
      </c>
      <c r="K4" s="16">
        <f t="shared" si="2"/>
        <v>0.46060396772448148</v>
      </c>
      <c r="L4" s="16">
        <f t="shared" si="0"/>
        <v>1.3207135521830546</v>
      </c>
    </row>
    <row r="5" spans="1:14">
      <c r="B5" t="s">
        <v>8</v>
      </c>
      <c r="C5" s="7">
        <v>782.875</v>
      </c>
      <c r="D5" s="7">
        <v>2247.6125000000002</v>
      </c>
      <c r="E5" s="3">
        <f t="shared" si="3"/>
        <v>0.53406695359778344</v>
      </c>
      <c r="F5" s="3">
        <f>D5/$E$9</f>
        <v>1.5332914714907211</v>
      </c>
      <c r="H5" s="14"/>
      <c r="I5" s="14"/>
      <c r="J5" s="14" t="s">
        <v>8</v>
      </c>
      <c r="K5" s="16">
        <f t="shared" si="2"/>
        <v>0.53406695359778344</v>
      </c>
      <c r="L5" s="16">
        <f t="shared" si="0"/>
        <v>1.5332914714907211</v>
      </c>
    </row>
    <row r="6" spans="1:14">
      <c r="B6" t="s">
        <v>9</v>
      </c>
      <c r="C6" s="7">
        <v>711.73333333333323</v>
      </c>
      <c r="D6" s="7">
        <v>3193.1999999999994</v>
      </c>
      <c r="E6" s="3">
        <f t="shared" si="3"/>
        <v>0.48553505107115319</v>
      </c>
      <c r="F6" s="3">
        <f t="shared" si="1"/>
        <v>2.1783587369994466</v>
      </c>
      <c r="H6" s="14"/>
      <c r="I6" s="14"/>
      <c r="J6" s="14" t="s">
        <v>9</v>
      </c>
      <c r="K6" s="16">
        <f t="shared" si="2"/>
        <v>0.48553505107115319</v>
      </c>
      <c r="L6" s="16">
        <f t="shared" si="0"/>
        <v>2.1783587369994466</v>
      </c>
    </row>
    <row r="7" spans="1:14">
      <c r="B7" t="s">
        <v>10</v>
      </c>
      <c r="C7" s="7"/>
      <c r="D7" s="7">
        <v>1774.15</v>
      </c>
      <c r="E7" s="3">
        <f t="shared" si="3"/>
        <v>0</v>
      </c>
      <c r="F7" s="3">
        <f t="shared" si="1"/>
        <v>1.2103016263458504</v>
      </c>
      <c r="H7" s="14"/>
      <c r="I7" s="14"/>
      <c r="J7" s="14" t="s">
        <v>10</v>
      </c>
      <c r="K7" s="16">
        <f t="shared" si="2"/>
        <v>0</v>
      </c>
      <c r="L7" s="16">
        <f t="shared" si="0"/>
        <v>1.2103016263458504</v>
      </c>
    </row>
    <row r="8" spans="1:14">
      <c r="B8" t="s">
        <v>4</v>
      </c>
      <c r="C8" s="7"/>
      <c r="D8" s="7"/>
      <c r="E8" s="3">
        <f t="shared" si="3"/>
        <v>0</v>
      </c>
      <c r="F8" s="3">
        <f t="shared" si="1"/>
        <v>0</v>
      </c>
      <c r="H8" s="14"/>
      <c r="I8" s="14"/>
      <c r="J8" s="14" t="s">
        <v>4</v>
      </c>
      <c r="K8" s="16">
        <f t="shared" si="2"/>
        <v>0</v>
      </c>
      <c r="L8" s="16">
        <f t="shared" si="0"/>
        <v>0</v>
      </c>
    </row>
    <row r="9" spans="1:14">
      <c r="B9" s="2" t="s">
        <v>24</v>
      </c>
      <c r="C9" s="4">
        <v>722.16145833333326</v>
      </c>
      <c r="D9" s="2">
        <v>2060.8445000000002</v>
      </c>
      <c r="E9" s="5">
        <f>AVERAGE(C2:D8)</f>
        <v>1465.8742592592591</v>
      </c>
      <c r="H9" s="14"/>
      <c r="I9" s="14" t="s">
        <v>11</v>
      </c>
      <c r="J9" s="14" t="s">
        <v>5</v>
      </c>
      <c r="K9" s="16">
        <f>E10</f>
        <v>0</v>
      </c>
      <c r="L9" s="16">
        <f t="shared" ref="L9:L15" si="4">F10</f>
        <v>0</v>
      </c>
    </row>
    <row r="10" spans="1:14">
      <c r="A10" t="s">
        <v>11</v>
      </c>
      <c r="B10" t="s">
        <v>5</v>
      </c>
      <c r="E10" s="3">
        <f>C10/$E$17</f>
        <v>0</v>
      </c>
      <c r="F10" s="3">
        <f t="shared" ref="F10:F16" si="5">D10/$E$17</f>
        <v>0</v>
      </c>
      <c r="H10" s="14"/>
      <c r="I10" s="14"/>
      <c r="J10" s="14" t="s">
        <v>6</v>
      </c>
      <c r="K10" s="16">
        <f t="shared" ref="K10:K15" si="6">E11</f>
        <v>0.25911213324970378</v>
      </c>
      <c r="L10" s="16">
        <f t="shared" si="4"/>
        <v>1.2565335563453897</v>
      </c>
    </row>
    <row r="11" spans="1:14">
      <c r="B11" t="s">
        <v>6</v>
      </c>
      <c r="C11">
        <v>464.75</v>
      </c>
      <c r="D11">
        <v>2253.75</v>
      </c>
      <c r="E11" s="3">
        <f t="shared" ref="E11:E16" si="7">C11/$E$17</f>
        <v>0.25911213324970378</v>
      </c>
      <c r="F11" s="3">
        <f t="shared" si="5"/>
        <v>1.2565335563453897</v>
      </c>
      <c r="H11" s="14"/>
      <c r="I11" s="14"/>
      <c r="J11" s="14" t="s">
        <v>7</v>
      </c>
      <c r="K11" s="16">
        <f t="shared" si="6"/>
        <v>0.4667921109484981</v>
      </c>
      <c r="L11" s="16">
        <f t="shared" si="4"/>
        <v>0.93076869468255619</v>
      </c>
    </row>
    <row r="12" spans="1:14">
      <c r="B12" t="s">
        <v>7</v>
      </c>
      <c r="C12">
        <v>837.25</v>
      </c>
      <c r="D12">
        <v>1669.45</v>
      </c>
      <c r="E12" s="3">
        <f t="shared" si="7"/>
        <v>0.4667921109484981</v>
      </c>
      <c r="F12" s="3">
        <f t="shared" si="5"/>
        <v>0.93076869468255619</v>
      </c>
      <c r="H12" s="14"/>
      <c r="I12" s="14"/>
      <c r="J12" s="14" t="s">
        <v>8</v>
      </c>
      <c r="K12" s="16">
        <f t="shared" si="6"/>
        <v>0.31047459753292911</v>
      </c>
      <c r="L12" s="16">
        <f t="shared" si="4"/>
        <v>1.6981671196599064</v>
      </c>
    </row>
    <row r="13" spans="1:14">
      <c r="B13" t="s">
        <v>8</v>
      </c>
      <c r="C13">
        <v>556.875</v>
      </c>
      <c r="D13">
        <v>3045.875</v>
      </c>
      <c r="E13" s="3">
        <f t="shared" si="7"/>
        <v>0.31047459753292911</v>
      </c>
      <c r="F13" s="3">
        <f t="shared" si="5"/>
        <v>1.6981671196599064</v>
      </c>
      <c r="H13" s="14"/>
      <c r="I13" s="14"/>
      <c r="J13" s="14" t="s">
        <v>9</v>
      </c>
      <c r="K13" s="16">
        <f t="shared" si="6"/>
        <v>0.41988988779705899</v>
      </c>
      <c r="L13" s="16">
        <f t="shared" si="4"/>
        <v>1.8541083002299807</v>
      </c>
    </row>
    <row r="14" spans="1:14">
      <c r="B14" t="s">
        <v>9</v>
      </c>
      <c r="C14">
        <v>753.125</v>
      </c>
      <c r="D14">
        <v>3325.5749999999998</v>
      </c>
      <c r="E14" s="3">
        <f t="shared" si="7"/>
        <v>0.41988988779705899</v>
      </c>
      <c r="F14" s="3">
        <f t="shared" si="5"/>
        <v>1.8541083002299807</v>
      </c>
      <c r="H14" s="14"/>
      <c r="I14" s="14"/>
      <c r="J14" s="14" t="s">
        <v>10</v>
      </c>
      <c r="K14" s="16">
        <f t="shared" si="6"/>
        <v>0</v>
      </c>
      <c r="L14" s="16">
        <f t="shared" si="4"/>
        <v>1.8041535995539757</v>
      </c>
    </row>
    <row r="15" spans="1:14">
      <c r="B15" t="s">
        <v>10</v>
      </c>
      <c r="D15">
        <v>3235.9749999999999</v>
      </c>
      <c r="E15" s="3">
        <f t="shared" si="7"/>
        <v>0</v>
      </c>
      <c r="F15" s="3">
        <f t="shared" si="5"/>
        <v>1.8041535995539757</v>
      </c>
      <c r="H15" s="14"/>
      <c r="I15" s="14"/>
      <c r="J15" s="14" t="s">
        <v>4</v>
      </c>
      <c r="K15" s="16">
        <f t="shared" si="6"/>
        <v>0</v>
      </c>
      <c r="L15" s="16" t="e">
        <f t="shared" si="4"/>
        <v>#VALUE!</v>
      </c>
    </row>
    <row r="16" spans="1:14">
      <c r="B16" t="s">
        <v>4</v>
      </c>
      <c r="D16" t="s">
        <v>40</v>
      </c>
      <c r="E16" s="3">
        <f t="shared" si="7"/>
        <v>0</v>
      </c>
      <c r="F16" s="3" t="e">
        <f t="shared" si="5"/>
        <v>#VALUE!</v>
      </c>
      <c r="K16" s="3"/>
      <c r="L16" s="3"/>
    </row>
    <row r="17" spans="1:20">
      <c r="B17" s="2" t="s">
        <v>24</v>
      </c>
      <c r="C17" s="4">
        <v>653</v>
      </c>
      <c r="D17" s="2">
        <v>2255.1041666666665</v>
      </c>
      <c r="E17" s="5">
        <f>AVERAGE(C10:D16)</f>
        <v>1793.6250000000002</v>
      </c>
    </row>
    <row r="18" spans="1:20">
      <c r="A18" t="s">
        <v>27</v>
      </c>
      <c r="B18" t="s">
        <v>5</v>
      </c>
      <c r="C18" t="s">
        <v>40</v>
      </c>
      <c r="D18" t="s">
        <v>40</v>
      </c>
      <c r="E18" s="3" t="e">
        <f>C18/$E$25</f>
        <v>#VALUE!</v>
      </c>
      <c r="F18" s="3" t="e">
        <f t="shared" ref="F18:F24" si="8">D18/$E$25</f>
        <v>#VALUE!</v>
      </c>
    </row>
    <row r="19" spans="1:20">
      <c r="B19" t="s">
        <v>6</v>
      </c>
      <c r="C19">
        <v>862.85</v>
      </c>
      <c r="D19">
        <v>1261.125</v>
      </c>
      <c r="E19" s="3">
        <f t="shared" ref="E19:E24" si="9">C19/$E$25</f>
        <v>0.47051143007749308</v>
      </c>
      <c r="F19" s="3">
        <f t="shared" si="8"/>
        <v>0.68769047604621714</v>
      </c>
      <c r="I19" s="17" t="s">
        <v>45</v>
      </c>
      <c r="J19" s="17"/>
      <c r="K19" s="17"/>
      <c r="L19" s="20" t="s">
        <v>46</v>
      </c>
      <c r="M19" s="20"/>
      <c r="N19" s="20"/>
      <c r="O19" s="22" t="s">
        <v>47</v>
      </c>
      <c r="P19" s="22"/>
      <c r="Q19" s="22"/>
      <c r="R19" s="25" t="s">
        <v>48</v>
      </c>
      <c r="S19" s="25"/>
      <c r="T19" s="11"/>
    </row>
    <row r="20" spans="1:20">
      <c r="B20" t="s">
        <v>7</v>
      </c>
      <c r="C20">
        <v>900.95</v>
      </c>
      <c r="D20">
        <v>1739.47</v>
      </c>
      <c r="E20" s="3">
        <f t="shared" si="9"/>
        <v>0.49128733027561849</v>
      </c>
      <c r="F20" s="3">
        <f t="shared" si="8"/>
        <v>0.9485316303840724</v>
      </c>
      <c r="I20" s="18" t="s">
        <v>21</v>
      </c>
      <c r="J20" s="18" t="s">
        <v>3</v>
      </c>
      <c r="K20" s="18" t="s">
        <v>11</v>
      </c>
      <c r="L20" s="21" t="s">
        <v>12</v>
      </c>
      <c r="M20" s="21" t="s">
        <v>13</v>
      </c>
      <c r="N20" s="21" t="s">
        <v>14</v>
      </c>
      <c r="O20" s="23" t="s">
        <v>15</v>
      </c>
      <c r="P20" s="23" t="s">
        <v>16</v>
      </c>
      <c r="Q20" s="23" t="s">
        <v>17</v>
      </c>
      <c r="R20" s="11" t="s">
        <v>18</v>
      </c>
      <c r="S20" s="11" t="s">
        <v>19</v>
      </c>
      <c r="T20" s="11" t="s">
        <v>20</v>
      </c>
    </row>
    <row r="21" spans="1:20">
      <c r="B21" t="s">
        <v>8</v>
      </c>
      <c r="C21">
        <v>781.85</v>
      </c>
      <c r="D21">
        <v>2368.1999999999998</v>
      </c>
      <c r="E21" s="3">
        <f t="shared" si="9"/>
        <v>0.4263421934358092</v>
      </c>
      <c r="F21" s="3">
        <f t="shared" si="8"/>
        <v>1.291377607590565</v>
      </c>
      <c r="H21" t="s">
        <v>61</v>
      </c>
      <c r="I21" s="19">
        <f>C97/I26</f>
        <v>0.38887396213324366</v>
      </c>
      <c r="J21" s="19">
        <f>$C$9/I26</f>
        <v>0.52368807506945536</v>
      </c>
      <c r="K21" s="19">
        <f>$C$17/I26</f>
        <v>0.47353442789591466</v>
      </c>
      <c r="L21" s="6">
        <f>$C$25/I26</f>
        <v>0.34758317927726379</v>
      </c>
      <c r="M21" s="6">
        <f>$C$33/I26</f>
        <v>0.26369165013481977</v>
      </c>
      <c r="N21" s="6">
        <f>$C$41/I26</f>
        <v>0.33670773752698746</v>
      </c>
      <c r="O21" s="24">
        <f>C49/I26</f>
        <v>0.3159951386038985</v>
      </c>
      <c r="P21" s="24">
        <f>C57/I26</f>
        <v>0.34928559649415786</v>
      </c>
      <c r="Q21" s="24">
        <f>C65/I26</f>
        <v>0.36811578124816086</v>
      </c>
      <c r="R21" s="12">
        <f>C73/I26</f>
        <v>0.45201274914743361</v>
      </c>
      <c r="S21" s="12">
        <f>C81/I26</f>
        <v>0.31571517212142458</v>
      </c>
      <c r="T21" s="12">
        <f>C89/I26</f>
        <v>0.39773835879895875</v>
      </c>
    </row>
    <row r="22" spans="1:20">
      <c r="B22" t="s">
        <v>9</v>
      </c>
      <c r="C22">
        <v>809.55</v>
      </c>
      <c r="D22">
        <v>4290.83</v>
      </c>
      <c r="E22" s="3">
        <f t="shared" si="9"/>
        <v>0.44144698176882946</v>
      </c>
      <c r="F22" s="3">
        <f t="shared" si="8"/>
        <v>2.3397862427066229</v>
      </c>
      <c r="H22" t="s">
        <v>62</v>
      </c>
      <c r="I22" s="19">
        <f>D97/I26</f>
        <v>2.5047831991341218</v>
      </c>
      <c r="J22" s="19">
        <f>$D$9/I26</f>
        <v>1.4944576130014431</v>
      </c>
      <c r="K22" s="19">
        <f>$D$17/I26</f>
        <v>1.6353284248211231</v>
      </c>
      <c r="L22" s="6">
        <f>$D$25/I26</f>
        <v>1.3622272937250777</v>
      </c>
      <c r="M22" s="6">
        <f>$D$33/I26</f>
        <v>1.5666440050899533</v>
      </c>
      <c r="N22" s="6">
        <f>$D$41/I26</f>
        <v>1.5337124360868171</v>
      </c>
      <c r="O22" s="24">
        <f>D49/I26</f>
        <v>1.0735712317691339</v>
      </c>
      <c r="P22" s="24">
        <f>D57/I26</f>
        <v>1.2407479118323452</v>
      </c>
      <c r="Q22" s="24">
        <f>D65/I26</f>
        <v>1.2093101707722971</v>
      </c>
      <c r="R22" s="12">
        <f>D73/I26</f>
        <v>1.5941358849059559</v>
      </c>
      <c r="S22" s="12">
        <f>D81/I26</f>
        <v>2.0098718670167406</v>
      </c>
      <c r="T22" s="12">
        <f>D89/I26</f>
        <v>2.2422681333932699</v>
      </c>
    </row>
    <row r="23" spans="1:20">
      <c r="B23" t="s">
        <v>10</v>
      </c>
      <c r="C23" t="s">
        <v>40</v>
      </c>
      <c r="D23">
        <v>3489.875</v>
      </c>
      <c r="E23" s="3"/>
      <c r="F23" s="3">
        <f t="shared" si="8"/>
        <v>1.9030261077147721</v>
      </c>
      <c r="H23" s="26" t="s">
        <v>63</v>
      </c>
      <c r="I23" s="27"/>
    </row>
    <row r="24" spans="1:20">
      <c r="B24" t="s">
        <v>4</v>
      </c>
      <c r="C24" t="s">
        <v>40</v>
      </c>
      <c r="D24" t="s">
        <v>40</v>
      </c>
      <c r="E24" s="3"/>
      <c r="F24" s="3"/>
      <c r="H24" s="27" t="s">
        <v>41</v>
      </c>
      <c r="I24" s="28">
        <f>AVERAGE(C9,C17,C25,C33,C41,C49,C57,C65,C73,C81,C89,C97)</f>
        <v>520.90739335317448</v>
      </c>
    </row>
    <row r="25" spans="1:20">
      <c r="B25" s="2" t="s">
        <v>24</v>
      </c>
      <c r="C25" s="4">
        <v>479.31428571428569</v>
      </c>
      <c r="D25" s="2">
        <v>1878.5</v>
      </c>
      <c r="E25" s="5">
        <f>AVERAGE(C18:D24)</f>
        <v>1833.8555555555556</v>
      </c>
      <c r="H25" s="27" t="s">
        <v>42</v>
      </c>
      <c r="I25" s="28">
        <f>AVERAGE(D9,D17,D25,D33,D41,D49,D57,D65,D73,D81,D89,D97)</f>
        <v>2237.0758134920638</v>
      </c>
    </row>
    <row r="26" spans="1:20">
      <c r="A26" t="s">
        <v>28</v>
      </c>
      <c r="B26" t="s">
        <v>5</v>
      </c>
      <c r="C26" t="s">
        <v>40</v>
      </c>
      <c r="D26" t="s">
        <v>40</v>
      </c>
      <c r="E26" s="3" t="e">
        <f>C26/$E$33</f>
        <v>#VALUE!</v>
      </c>
      <c r="F26" s="3" t="e">
        <f t="shared" ref="F26:F32" si="10">D26/$E$33</f>
        <v>#VALUE!</v>
      </c>
      <c r="H26" s="27" t="s">
        <v>64</v>
      </c>
      <c r="I26" s="28">
        <f>AVERAGE(D9,D17,D25,D33,D41,D49,D57,D65,D73,D81,D89,D97,C9,C17,C25,C33,C41,C49,C57,C65,C73,C81,C89,C97)</f>
        <v>1378.9916034226192</v>
      </c>
    </row>
    <row r="27" spans="1:20">
      <c r="B27" t="s">
        <v>6</v>
      </c>
      <c r="C27">
        <v>407.75</v>
      </c>
      <c r="D27">
        <v>2804.1500000000005</v>
      </c>
      <c r="E27" s="3">
        <f t="shared" ref="E27:E32" si="11">C27/$E$33</f>
        <v>0.20770458207995787</v>
      </c>
      <c r="F27" s="3">
        <f t="shared" si="10"/>
        <v>1.4284115360870975</v>
      </c>
    </row>
    <row r="28" spans="1:20">
      <c r="B28" t="s">
        <v>7</v>
      </c>
      <c r="C28">
        <v>905.78750000000002</v>
      </c>
      <c r="D28">
        <v>2660.6750000000002</v>
      </c>
      <c r="E28" s="3">
        <f t="shared" si="11"/>
        <v>0.4614008930490493</v>
      </c>
      <c r="F28" s="3">
        <f t="shared" si="10"/>
        <v>1.3553265209701826</v>
      </c>
    </row>
    <row r="29" spans="1:20">
      <c r="B29" t="s">
        <v>8</v>
      </c>
      <c r="C29">
        <v>709.83750000000009</v>
      </c>
      <c r="D29">
        <v>1891.3625</v>
      </c>
      <c r="E29" s="3">
        <f t="shared" si="11"/>
        <v>0.3615855334940089</v>
      </c>
      <c r="F29" s="3">
        <f t="shared" si="10"/>
        <v>0.96344489913967957</v>
      </c>
    </row>
    <row r="30" spans="1:20">
      <c r="B30" t="s">
        <v>9</v>
      </c>
      <c r="C30">
        <v>522.02499999999998</v>
      </c>
      <c r="D30">
        <v>3277.9749999999999</v>
      </c>
      <c r="E30" s="3">
        <f t="shared" si="11"/>
        <v>0.26591535122082161</v>
      </c>
      <c r="F30" s="3">
        <f t="shared" si="10"/>
        <v>1.6697741936077251</v>
      </c>
    </row>
    <row r="31" spans="1:20">
      <c r="B31" t="s">
        <v>10</v>
      </c>
      <c r="C31" t="s">
        <v>40</v>
      </c>
      <c r="D31">
        <v>4488.5599999999995</v>
      </c>
      <c r="E31" s="3" t="e">
        <f t="shared" si="11"/>
        <v>#VALUE!</v>
      </c>
      <c r="F31" s="3">
        <f t="shared" si="10"/>
        <v>2.2864364903514791</v>
      </c>
    </row>
    <row r="32" spans="1:20">
      <c r="B32" t="s">
        <v>4</v>
      </c>
      <c r="C32" t="s">
        <v>40</v>
      </c>
      <c r="D32" t="s">
        <v>40</v>
      </c>
      <c r="E32" s="3" t="e">
        <f t="shared" si="11"/>
        <v>#VALUE!</v>
      </c>
      <c r="F32" s="3" t="e">
        <f t="shared" si="10"/>
        <v>#VALUE!</v>
      </c>
    </row>
    <row r="33" spans="1:6">
      <c r="B33" s="2" t="s">
        <v>24</v>
      </c>
      <c r="C33" s="4">
        <v>363.62857142857143</v>
      </c>
      <c r="D33" s="2">
        <v>2160.3889285714286</v>
      </c>
      <c r="E33" s="5">
        <f>AVERAGE(C26:D32)</f>
        <v>1963.1247222222219</v>
      </c>
    </row>
    <row r="34" spans="1:6">
      <c r="A34" t="s">
        <v>14</v>
      </c>
      <c r="B34" t="s">
        <v>5</v>
      </c>
      <c r="C34" t="s">
        <v>40</v>
      </c>
      <c r="D34" t="s">
        <v>40</v>
      </c>
      <c r="E34" s="3" t="e">
        <f>C34/$E$41</f>
        <v>#VALUE!</v>
      </c>
      <c r="F34" s="3" t="e">
        <f t="shared" ref="F34:F40" si="12">D34/$E$41</f>
        <v>#VALUE!</v>
      </c>
    </row>
    <row r="35" spans="1:6">
      <c r="B35" t="s">
        <v>6</v>
      </c>
      <c r="C35">
        <v>758.41</v>
      </c>
      <c r="D35">
        <v>1669.396</v>
      </c>
      <c r="E35" s="3">
        <f t="shared" ref="E35:E40" si="13">C35/$E$41</f>
        <v>0.42005408346559547</v>
      </c>
      <c r="F35" s="3">
        <f t="shared" si="12"/>
        <v>0.92461413578556606</v>
      </c>
    </row>
    <row r="36" spans="1:6">
      <c r="B36" t="s">
        <v>7</v>
      </c>
      <c r="C36">
        <v>945.51</v>
      </c>
      <c r="D36">
        <v>2546.9399999999996</v>
      </c>
      <c r="E36" s="3">
        <f t="shared" si="13"/>
        <v>0.52368156598351179</v>
      </c>
      <c r="F36" s="3">
        <f t="shared" si="12"/>
        <v>1.4106519525610997</v>
      </c>
    </row>
    <row r="37" spans="1:6">
      <c r="B37" t="s">
        <v>8</v>
      </c>
      <c r="C37">
        <v>1011.35</v>
      </c>
      <c r="D37">
        <v>2494.65</v>
      </c>
      <c r="E37" s="3">
        <f t="shared" si="13"/>
        <v>0.56014780568944234</v>
      </c>
      <c r="F37" s="3">
        <f t="shared" si="12"/>
        <v>1.3816905358809191</v>
      </c>
    </row>
    <row r="38" spans="1:6">
      <c r="B38" t="s">
        <v>9</v>
      </c>
      <c r="C38">
        <v>373.2</v>
      </c>
      <c r="D38">
        <v>3933.8249999999998</v>
      </c>
      <c r="E38" s="3">
        <f t="shared" si="13"/>
        <v>0.20670110355791751</v>
      </c>
      <c r="F38" s="3">
        <f t="shared" si="12"/>
        <v>2.1787941283593915</v>
      </c>
    </row>
    <row r="39" spans="1:6">
      <c r="B39" t="s">
        <v>10</v>
      </c>
      <c r="C39" t="s">
        <v>40</v>
      </c>
      <c r="D39">
        <v>4160.0250000000005</v>
      </c>
      <c r="E39" s="3" t="e">
        <f t="shared" si="13"/>
        <v>#VALUE!</v>
      </c>
      <c r="F39" s="3">
        <f t="shared" si="12"/>
        <v>2.3040775946637888</v>
      </c>
    </row>
    <row r="40" spans="1:6">
      <c r="B40" t="s">
        <v>4</v>
      </c>
      <c r="C40">
        <v>161.75</v>
      </c>
      <c r="D40" t="s">
        <v>40</v>
      </c>
      <c r="E40" s="3">
        <f t="shared" si="13"/>
        <v>8.9587094052768379E-2</v>
      </c>
      <c r="F40" s="3" t="e">
        <f t="shared" si="12"/>
        <v>#VALUE!</v>
      </c>
    </row>
    <row r="41" spans="1:6">
      <c r="B41" s="2" t="s">
        <v>24</v>
      </c>
      <c r="C41" s="4">
        <v>464.31714285714281</v>
      </c>
      <c r="D41" s="2">
        <v>2114.9765714285713</v>
      </c>
      <c r="E41" s="5">
        <f>AVERAGE(C34:D40)</f>
        <v>1805.5056</v>
      </c>
    </row>
    <row r="42" spans="1:6">
      <c r="A42" t="s">
        <v>29</v>
      </c>
      <c r="B42" t="s">
        <v>5</v>
      </c>
      <c r="C42" t="s">
        <v>40</v>
      </c>
      <c r="D42" t="s">
        <v>40</v>
      </c>
      <c r="E42" s="3" t="e">
        <f>C42/$E$49</f>
        <v>#VALUE!</v>
      </c>
      <c r="F42" s="3" t="e">
        <f t="shared" ref="F42:F48" si="14">D42/$E$49</f>
        <v>#VALUE!</v>
      </c>
    </row>
    <row r="43" spans="1:6">
      <c r="B43" t="s">
        <v>6</v>
      </c>
      <c r="C43">
        <v>726.03749999999991</v>
      </c>
      <c r="D43">
        <v>1289.9000000000001</v>
      </c>
      <c r="E43" s="3">
        <f t="shared" ref="E43:E48" si="15">C43/$E$49</f>
        <v>0.48714988609340537</v>
      </c>
      <c r="F43" s="3">
        <f t="shared" si="14"/>
        <v>0.86548509969785814</v>
      </c>
    </row>
    <row r="44" spans="1:6">
      <c r="B44" t="s">
        <v>7</v>
      </c>
      <c r="C44">
        <v>910.22500000000002</v>
      </c>
      <c r="D44">
        <v>879.42500000000007</v>
      </c>
      <c r="E44" s="3">
        <f t="shared" si="15"/>
        <v>0.61073430100975501</v>
      </c>
      <c r="F44" s="3">
        <f t="shared" si="14"/>
        <v>0.59006840359856494</v>
      </c>
    </row>
    <row r="45" spans="1:6">
      <c r="B45" t="s">
        <v>8</v>
      </c>
      <c r="C45">
        <v>648.31999999999994</v>
      </c>
      <c r="D45">
        <v>1970.61</v>
      </c>
      <c r="E45" s="3">
        <f t="shared" si="15"/>
        <v>0.43500372109164687</v>
      </c>
      <c r="F45" s="3">
        <f t="shared" si="14"/>
        <v>1.3222215616060129</v>
      </c>
    </row>
    <row r="46" spans="1:6">
      <c r="B46" t="s">
        <v>9</v>
      </c>
      <c r="C46">
        <v>765.7</v>
      </c>
      <c r="D46">
        <v>3080.46</v>
      </c>
      <c r="E46" s="3">
        <f t="shared" si="15"/>
        <v>0.51376226129052638</v>
      </c>
      <c r="F46" s="3">
        <f t="shared" si="14"/>
        <v>2.0668983876387812</v>
      </c>
    </row>
    <row r="47" spans="1:6">
      <c r="B47" t="s">
        <v>10</v>
      </c>
      <c r="C47" t="s">
        <v>40</v>
      </c>
      <c r="D47">
        <v>3142.7250000000004</v>
      </c>
      <c r="E47" s="3" t="e">
        <f t="shared" si="15"/>
        <v>#VALUE!</v>
      </c>
      <c r="F47" s="3">
        <f t="shared" si="14"/>
        <v>2.1086763779734485</v>
      </c>
    </row>
    <row r="48" spans="1:6">
      <c r="B48" t="s">
        <v>4</v>
      </c>
      <c r="C48" t="s">
        <v>40</v>
      </c>
      <c r="D48" t="s">
        <v>40</v>
      </c>
      <c r="E48" s="3" t="e">
        <f t="shared" si="15"/>
        <v>#VALUE!</v>
      </c>
      <c r="F48" s="3" t="e">
        <f t="shared" si="14"/>
        <v>#VALUE!</v>
      </c>
    </row>
    <row r="49" spans="1:6">
      <c r="B49" s="2" t="s">
        <v>24</v>
      </c>
      <c r="C49" s="4">
        <v>435.75464285714276</v>
      </c>
      <c r="D49" s="2">
        <v>1480.4457142857143</v>
      </c>
      <c r="E49" s="5">
        <f>AVERAGE(C42:D48)</f>
        <v>1490.3780555555556</v>
      </c>
    </row>
    <row r="50" spans="1:6">
      <c r="A50" t="s">
        <v>30</v>
      </c>
      <c r="B50" t="s">
        <v>5</v>
      </c>
      <c r="C50" t="s">
        <v>40</v>
      </c>
      <c r="D50" t="s">
        <v>40</v>
      </c>
      <c r="E50" s="3" t="e">
        <f>C50/$E$57</f>
        <v>#VALUE!</v>
      </c>
      <c r="F50" s="3" t="e">
        <f t="shared" ref="F50:F56" si="16">D50/$E$57</f>
        <v>#VALUE!</v>
      </c>
    </row>
    <row r="51" spans="1:6">
      <c r="B51" t="s">
        <v>6</v>
      </c>
      <c r="C51">
        <v>886.30000000000007</v>
      </c>
      <c r="D51">
        <v>1975</v>
      </c>
      <c r="E51" s="3">
        <f t="shared" ref="E51:E56" si="17">C51/$E$57</f>
        <v>0.51970550868163012</v>
      </c>
      <c r="F51" s="3">
        <f t="shared" si="16"/>
        <v>1.1580936247841809</v>
      </c>
    </row>
    <row r="52" spans="1:6">
      <c r="B52" t="s">
        <v>7</v>
      </c>
      <c r="C52">
        <v>1027</v>
      </c>
      <c r="D52">
        <v>2011.2333333333333</v>
      </c>
      <c r="E52" s="3">
        <f t="shared" si="17"/>
        <v>0.60220868488777402</v>
      </c>
      <c r="F52" s="3">
        <f t="shared" si="16"/>
        <v>1.1793400006515296</v>
      </c>
    </row>
    <row r="53" spans="1:6">
      <c r="B53" t="s">
        <v>8</v>
      </c>
      <c r="C53">
        <v>746.6</v>
      </c>
      <c r="D53">
        <v>3023.2833333333328</v>
      </c>
      <c r="E53" s="3">
        <f t="shared" si="17"/>
        <v>0.43778870899436428</v>
      </c>
      <c r="F53" s="3">
        <f t="shared" si="16"/>
        <v>1.7727823565820762</v>
      </c>
    </row>
    <row r="54" spans="1:6">
      <c r="B54" t="s">
        <v>9</v>
      </c>
      <c r="C54">
        <v>711.73333333333323</v>
      </c>
      <c r="D54">
        <v>3193.1999999999994</v>
      </c>
      <c r="E54" s="3">
        <f t="shared" si="17"/>
        <v>0.41734371436948231</v>
      </c>
      <c r="F54" s="3">
        <f t="shared" si="16"/>
        <v>1.8724175000814407</v>
      </c>
    </row>
    <row r="55" spans="1:6">
      <c r="B55" t="s">
        <v>10</v>
      </c>
      <c r="C55" t="s">
        <v>40</v>
      </c>
      <c r="D55">
        <v>1774.15</v>
      </c>
      <c r="E55" s="3" t="e">
        <f t="shared" si="17"/>
        <v>#VALUE!</v>
      </c>
      <c r="F55" s="3">
        <f t="shared" si="16"/>
        <v>1.0403199009675212</v>
      </c>
    </row>
    <row r="56" spans="1:6">
      <c r="B56" t="s">
        <v>4</v>
      </c>
      <c r="C56" t="s">
        <v>40</v>
      </c>
      <c r="D56" t="s">
        <v>40</v>
      </c>
      <c r="E56" s="3" t="e">
        <f t="shared" si="17"/>
        <v>#VALUE!</v>
      </c>
      <c r="F56" s="3" t="e">
        <f t="shared" si="16"/>
        <v>#VALUE!</v>
      </c>
    </row>
    <row r="57" spans="1:6">
      <c r="B57" s="2" t="s">
        <v>24</v>
      </c>
      <c r="C57" s="4">
        <v>481.66190476190474</v>
      </c>
      <c r="D57" s="2">
        <v>1710.9809523809522</v>
      </c>
      <c r="E57" s="5">
        <f>AVERAGE(C50:D56)</f>
        <v>1705.3888888888889</v>
      </c>
    </row>
    <row r="58" spans="1:6">
      <c r="A58" t="s">
        <v>31</v>
      </c>
      <c r="B58" t="s">
        <v>5</v>
      </c>
      <c r="C58" t="s">
        <v>40</v>
      </c>
      <c r="D58" t="s">
        <v>40</v>
      </c>
      <c r="E58" s="3" t="e">
        <f>C58/$E$65</f>
        <v>#VALUE!</v>
      </c>
      <c r="F58" s="3" t="e">
        <f t="shared" ref="F58:F64" si="18">D58/$E$65</f>
        <v>#VALUE!</v>
      </c>
    </row>
    <row r="59" spans="1:6">
      <c r="B59" t="s">
        <v>6</v>
      </c>
      <c r="C59">
        <v>727.5</v>
      </c>
      <c r="D59">
        <v>1889.8999999999999</v>
      </c>
      <c r="E59" s="3">
        <f t="shared" ref="E59:E64" si="19">C59/$E$65</f>
        <v>0.4299984238316652</v>
      </c>
      <c r="F59" s="3">
        <f t="shared" si="18"/>
        <v>1.1170502009614625</v>
      </c>
    </row>
    <row r="60" spans="1:6">
      <c r="B60" t="s">
        <v>7</v>
      </c>
      <c r="C60">
        <v>1104.4166666666667</v>
      </c>
      <c r="D60">
        <v>1069.9833333333333</v>
      </c>
      <c r="E60" s="3">
        <f t="shared" si="19"/>
        <v>0.65277996690046491</v>
      </c>
      <c r="F60" s="3">
        <f t="shared" si="18"/>
        <v>0.63242769327764203</v>
      </c>
    </row>
    <row r="61" spans="1:6">
      <c r="B61" t="s">
        <v>8</v>
      </c>
      <c r="C61">
        <v>905.98333333333323</v>
      </c>
      <c r="D61">
        <v>2428.4666666666667</v>
      </c>
      <c r="E61" s="3">
        <f t="shared" si="19"/>
        <v>0.53549334068878551</v>
      </c>
      <c r="F61" s="3">
        <f t="shared" si="18"/>
        <v>1.4353770982740957</v>
      </c>
    </row>
    <row r="62" spans="1:6">
      <c r="B62" t="s">
        <v>9</v>
      </c>
      <c r="C62">
        <v>815.5</v>
      </c>
      <c r="D62">
        <v>3022.7</v>
      </c>
      <c r="E62" s="3">
        <f t="shared" si="19"/>
        <v>0.48201197887934427</v>
      </c>
      <c r="F62" s="3">
        <f t="shared" si="18"/>
        <v>1.7866065095752224</v>
      </c>
    </row>
    <row r="63" spans="1:6">
      <c r="B63" t="s">
        <v>10</v>
      </c>
      <c r="C63" t="s">
        <v>40</v>
      </c>
      <c r="D63">
        <v>3262.35</v>
      </c>
      <c r="E63" s="3" t="e">
        <f t="shared" si="19"/>
        <v>#VALUE!</v>
      </c>
      <c r="F63" s="3">
        <f t="shared" si="18"/>
        <v>1.9282547876113167</v>
      </c>
    </row>
    <row r="64" spans="1:6">
      <c r="B64" t="s">
        <v>4</v>
      </c>
      <c r="C64" t="s">
        <v>40</v>
      </c>
      <c r="D64" t="s">
        <v>40</v>
      </c>
      <c r="E64" s="3" t="e">
        <f t="shared" si="19"/>
        <v>#VALUE!</v>
      </c>
      <c r="F64" s="3" t="e">
        <f t="shared" si="18"/>
        <v>#VALUE!</v>
      </c>
    </row>
    <row r="65" spans="1:6">
      <c r="B65" s="2" t="s">
        <v>24</v>
      </c>
      <c r="C65" s="4">
        <v>507.62857142857143</v>
      </c>
      <c r="D65" s="2">
        <v>1667.6285714285714</v>
      </c>
      <c r="E65" s="5">
        <f>AVERAGE(C58:D64)</f>
        <v>1691.8666666666668</v>
      </c>
    </row>
    <row r="66" spans="1:6">
      <c r="A66" t="s">
        <v>32</v>
      </c>
      <c r="B66" t="s">
        <v>5</v>
      </c>
      <c r="C66" t="s">
        <v>40</v>
      </c>
      <c r="D66" t="s">
        <v>40</v>
      </c>
      <c r="E66" s="3" t="e">
        <f>C66/$E$73</f>
        <v>#VALUE!</v>
      </c>
      <c r="F66" s="3" t="e">
        <f t="shared" ref="F66:F72" si="20">D66/$E$73</f>
        <v>#VALUE!</v>
      </c>
    </row>
    <row r="67" spans="1:6">
      <c r="B67" t="s">
        <v>6</v>
      </c>
      <c r="C67">
        <v>1219.825</v>
      </c>
      <c r="D67">
        <v>1812.1</v>
      </c>
      <c r="E67" s="3">
        <f t="shared" ref="E67:E72" si="21">C67/$E$73</f>
        <v>0.55583155634531867</v>
      </c>
      <c r="F67" s="3">
        <f t="shared" si="20"/>
        <v>0.82571054311343994</v>
      </c>
    </row>
    <row r="68" spans="1:6">
      <c r="B68" t="s">
        <v>7</v>
      </c>
      <c r="C68">
        <v>984.86250000000007</v>
      </c>
      <c r="D68">
        <v>2324.0500000000002</v>
      </c>
      <c r="E68" s="3">
        <f t="shared" si="21"/>
        <v>0.44876736922193056</v>
      </c>
      <c r="F68" s="3">
        <f t="shared" si="20"/>
        <v>1.0589882389066776</v>
      </c>
    </row>
    <row r="69" spans="1:6">
      <c r="B69" t="s">
        <v>8</v>
      </c>
      <c r="C69">
        <v>1132.825</v>
      </c>
      <c r="D69">
        <v>2656.8999999999996</v>
      </c>
      <c r="E69" s="3">
        <f t="shared" si="21"/>
        <v>0.51618870150790941</v>
      </c>
      <c r="F69" s="3">
        <f t="shared" si="20"/>
        <v>1.2106563335346274</v>
      </c>
    </row>
    <row r="70" spans="1:6">
      <c r="B70" t="s">
        <v>9</v>
      </c>
      <c r="C70">
        <v>1025.74</v>
      </c>
      <c r="D70">
        <v>4020.7</v>
      </c>
      <c r="E70" s="3">
        <f t="shared" si="21"/>
        <v>0.46739381518303624</v>
      </c>
      <c r="F70" s="3">
        <f t="shared" si="20"/>
        <v>1.8320922579858772</v>
      </c>
    </row>
    <row r="71" spans="1:6">
      <c r="B71" t="s">
        <v>10</v>
      </c>
      <c r="C71" t="s">
        <v>40</v>
      </c>
      <c r="D71">
        <v>4574.3500000000004</v>
      </c>
      <c r="E71" s="3" t="e">
        <f t="shared" si="21"/>
        <v>#VALUE!</v>
      </c>
      <c r="F71" s="3">
        <f t="shared" si="20"/>
        <v>2.0843711842011836</v>
      </c>
    </row>
    <row r="72" spans="1:6">
      <c r="B72" t="s">
        <v>4</v>
      </c>
      <c r="C72" t="s">
        <v>40</v>
      </c>
      <c r="D72" t="s">
        <v>40</v>
      </c>
      <c r="E72" s="3" t="e">
        <f t="shared" si="21"/>
        <v>#VALUE!</v>
      </c>
      <c r="F72" s="3" t="e">
        <f t="shared" si="20"/>
        <v>#VALUE!</v>
      </c>
    </row>
    <row r="73" spans="1:6">
      <c r="B73" s="2" t="s">
        <v>24</v>
      </c>
      <c r="C73" s="4">
        <v>623.32178571428562</v>
      </c>
      <c r="D73" s="2">
        <v>2198.3000000000002</v>
      </c>
      <c r="E73" s="5">
        <f>AVERAGE(C66:D72)</f>
        <v>2194.5947222222221</v>
      </c>
    </row>
    <row r="74" spans="1:6">
      <c r="A74" t="s">
        <v>33</v>
      </c>
      <c r="B74" t="s">
        <v>5</v>
      </c>
      <c r="C74" t="s">
        <v>40</v>
      </c>
      <c r="D74" t="s">
        <v>40</v>
      </c>
      <c r="E74" s="3" t="e">
        <f>C74/$E$81</f>
        <v>#VALUE!</v>
      </c>
      <c r="F74" s="3" t="e">
        <f t="shared" ref="F74:F80" si="22">D74/$E$81</f>
        <v>#VALUE!</v>
      </c>
    </row>
    <row r="75" spans="1:6">
      <c r="B75" t="s">
        <v>6</v>
      </c>
      <c r="C75">
        <v>676.33</v>
      </c>
      <c r="D75">
        <v>2555.5999999999995</v>
      </c>
      <c r="E75" s="3">
        <f t="shared" ref="E75:E80" si="23">C75/$E$81</f>
        <v>0.27114955818262532</v>
      </c>
      <c r="F75" s="3">
        <f t="shared" si="22"/>
        <v>1.0245735231196562</v>
      </c>
    </row>
    <row r="76" spans="1:6">
      <c r="B76" t="s">
        <v>7</v>
      </c>
      <c r="C76">
        <v>1005.1125000000001</v>
      </c>
      <c r="D76">
        <v>2794.35</v>
      </c>
      <c r="E76" s="3">
        <f t="shared" si="23"/>
        <v>0.40296277009571357</v>
      </c>
      <c r="F76" s="3">
        <f t="shared" si="22"/>
        <v>1.1202915261893143</v>
      </c>
    </row>
    <row r="77" spans="1:6">
      <c r="B77" t="s">
        <v>8</v>
      </c>
      <c r="C77">
        <v>725.61249999999995</v>
      </c>
      <c r="D77">
        <v>3443.3500000000004</v>
      </c>
      <c r="E77" s="3">
        <f t="shared" si="23"/>
        <v>0.29090755812516106</v>
      </c>
      <c r="F77" s="3">
        <f t="shared" si="22"/>
        <v>1.3804841292980392</v>
      </c>
    </row>
    <row r="78" spans="1:6">
      <c r="B78" t="s">
        <v>9</v>
      </c>
      <c r="C78">
        <v>640.52499999999998</v>
      </c>
      <c r="D78">
        <v>5423.7250000000004</v>
      </c>
      <c r="E78" s="3">
        <f t="shared" si="23"/>
        <v>0.25679486457044054</v>
      </c>
      <c r="F78" s="3">
        <f t="shared" si="22"/>
        <v>2.1744424133988725</v>
      </c>
    </row>
    <row r="79" spans="1:6">
      <c r="B79" t="s">
        <v>10</v>
      </c>
      <c r="C79" t="s">
        <v>40</v>
      </c>
      <c r="D79">
        <v>5184.1499999999996</v>
      </c>
      <c r="E79" s="3" t="e">
        <f t="shared" si="23"/>
        <v>#VALUE!</v>
      </c>
      <c r="F79" s="3">
        <f t="shared" si="22"/>
        <v>2.0783936570201775</v>
      </c>
    </row>
    <row r="80" spans="1:6">
      <c r="B80" t="s">
        <v>4</v>
      </c>
      <c r="C80" t="s">
        <v>40</v>
      </c>
      <c r="D80" t="s">
        <v>40</v>
      </c>
      <c r="E80" s="3" t="e">
        <f t="shared" si="23"/>
        <v>#VALUE!</v>
      </c>
      <c r="F80" s="3" t="e">
        <f t="shared" si="22"/>
        <v>#VALUE!</v>
      </c>
    </row>
    <row r="81" spans="1:6">
      <c r="B81" s="2" t="s">
        <v>24</v>
      </c>
      <c r="C81" s="4">
        <v>435.3685714285715</v>
      </c>
      <c r="D81" s="2">
        <v>2771.5964285714285</v>
      </c>
      <c r="E81" s="5">
        <f>AVERAGE(C74:D80)</f>
        <v>2494.306111111111</v>
      </c>
    </row>
    <row r="82" spans="1:6">
      <c r="A82" t="s">
        <v>34</v>
      </c>
      <c r="B82" t="s">
        <v>5</v>
      </c>
      <c r="C82" t="s">
        <v>40</v>
      </c>
      <c r="D82">
        <v>620</v>
      </c>
      <c r="E82" s="3" t="e">
        <f>C82/$E$89</f>
        <v>#VALUE!</v>
      </c>
      <c r="F82" s="3">
        <f t="shared" ref="F82:F88" si="24">D82/$E$89</f>
        <v>0.24329155422198651</v>
      </c>
    </row>
    <row r="83" spans="1:6">
      <c r="B83" t="s">
        <v>6</v>
      </c>
      <c r="C83">
        <v>665.0625</v>
      </c>
      <c r="D83">
        <v>2336.9499999999998</v>
      </c>
      <c r="E83" s="3">
        <f t="shared" ref="E83:E88" si="25">C83/$E$89</f>
        <v>0.26097433754799981</v>
      </c>
      <c r="F83" s="3">
        <f t="shared" si="24"/>
        <v>0.91703257683721173</v>
      </c>
    </row>
    <row r="84" spans="1:6">
      <c r="B84" t="s">
        <v>7</v>
      </c>
      <c r="C84">
        <v>928.15</v>
      </c>
      <c r="D84">
        <v>2379.06</v>
      </c>
      <c r="E84" s="3">
        <f t="shared" si="25"/>
        <v>0.36421138072763992</v>
      </c>
      <c r="F84" s="3">
        <f t="shared" si="24"/>
        <v>0.93355678223767613</v>
      </c>
    </row>
    <row r="85" spans="1:6">
      <c r="B85" t="s">
        <v>8</v>
      </c>
      <c r="C85">
        <v>1276.27</v>
      </c>
      <c r="D85">
        <v>3702.96</v>
      </c>
      <c r="E85" s="3">
        <f t="shared" si="25"/>
        <v>0.50081566436595915</v>
      </c>
      <c r="F85" s="3">
        <f t="shared" si="24"/>
        <v>1.4530627316481406</v>
      </c>
    </row>
    <row r="86" spans="1:6">
      <c r="B86" t="s">
        <v>9</v>
      </c>
      <c r="C86">
        <v>969.86249999999995</v>
      </c>
      <c r="D86">
        <v>6625.2624999999998</v>
      </c>
      <c r="E86" s="3">
        <f t="shared" si="25"/>
        <v>0.3805796048493893</v>
      </c>
      <c r="F86" s="3">
        <f t="shared" si="24"/>
        <v>2.5997909850865222</v>
      </c>
    </row>
    <row r="87" spans="1:6">
      <c r="B87" t="s">
        <v>10</v>
      </c>
      <c r="C87" t="s">
        <v>40</v>
      </c>
      <c r="D87">
        <v>5980.25</v>
      </c>
      <c r="E87" s="3" t="e">
        <f t="shared" si="25"/>
        <v>#VALUE!</v>
      </c>
      <c r="F87" s="3">
        <f t="shared" si="24"/>
        <v>2.3466843824774752</v>
      </c>
    </row>
    <row r="88" spans="1:6">
      <c r="B88" t="s">
        <v>4</v>
      </c>
      <c r="C88" t="s">
        <v>40</v>
      </c>
      <c r="D88" t="s">
        <v>40</v>
      </c>
      <c r="E88" s="3" t="e">
        <f t="shared" si="25"/>
        <v>#VALUE!</v>
      </c>
      <c r="F88" s="3" t="e">
        <f t="shared" si="24"/>
        <v>#VALUE!</v>
      </c>
    </row>
    <row r="89" spans="1:6">
      <c r="B89" s="2" t="s">
        <v>24</v>
      </c>
      <c r="C89" s="4">
        <v>548.47785714285715</v>
      </c>
      <c r="D89" s="2">
        <v>3092.0689285714288</v>
      </c>
      <c r="E89" s="5">
        <f>AVERAGE(C82:D88)</f>
        <v>2548.3827499999998</v>
      </c>
    </row>
    <row r="90" spans="1:6">
      <c r="A90" t="s">
        <v>35</v>
      </c>
      <c r="B90" t="s">
        <v>5</v>
      </c>
      <c r="C90" t="s">
        <v>40</v>
      </c>
      <c r="D90">
        <v>2020.25</v>
      </c>
      <c r="E90" s="3" t="e">
        <f>C90/$E$97</f>
        <v>#VALUE!</v>
      </c>
      <c r="F90" s="3">
        <f t="shared" ref="F90:F96" si="26">D90/$E$97</f>
        <v>0.79559320252958021</v>
      </c>
    </row>
    <row r="91" spans="1:6">
      <c r="B91" t="s">
        <v>6</v>
      </c>
      <c r="C91">
        <v>1058.075</v>
      </c>
      <c r="D91">
        <v>3511.5</v>
      </c>
      <c r="E91" s="3">
        <f t="shared" ref="E91:E96" si="27">C91/$E$97</f>
        <v>0.41667975635019711</v>
      </c>
      <c r="F91" s="3">
        <f t="shared" si="26"/>
        <v>1.3828612947321475</v>
      </c>
    </row>
    <row r="92" spans="1:6">
      <c r="B92" t="s">
        <v>7</v>
      </c>
      <c r="C92">
        <v>972.0625</v>
      </c>
      <c r="D92">
        <v>2919.25</v>
      </c>
      <c r="E92" s="3">
        <f t="shared" si="27"/>
        <v>0.38280723545794337</v>
      </c>
      <c r="F92" s="3">
        <f t="shared" si="26"/>
        <v>1.1496277473008178</v>
      </c>
    </row>
    <row r="93" spans="1:6">
      <c r="B93" t="s">
        <v>8</v>
      </c>
      <c r="C93">
        <v>1041</v>
      </c>
      <c r="D93">
        <v>4300.375</v>
      </c>
      <c r="E93" s="3">
        <f t="shared" si="27"/>
        <v>0.40995546285523726</v>
      </c>
      <c r="F93" s="3">
        <f t="shared" si="26"/>
        <v>1.6935275922921142</v>
      </c>
    </row>
    <row r="94" spans="1:6">
      <c r="B94" t="s">
        <v>9</v>
      </c>
      <c r="C94">
        <v>682.64</v>
      </c>
      <c r="D94">
        <v>6221.4400000000005</v>
      </c>
      <c r="E94" s="3">
        <f t="shared" si="27"/>
        <v>0.26882996845677154</v>
      </c>
      <c r="F94" s="3">
        <f t="shared" si="26"/>
        <v>2.4500608211585853</v>
      </c>
    </row>
    <row r="95" spans="1:6">
      <c r="B95" t="s">
        <v>10</v>
      </c>
      <c r="C95" t="s">
        <v>40</v>
      </c>
      <c r="D95">
        <v>3857.71</v>
      </c>
      <c r="E95" s="3" t="e">
        <f t="shared" si="27"/>
        <v>#VALUE!</v>
      </c>
      <c r="F95" s="3">
        <f t="shared" si="26"/>
        <v>1.5192020063508909</v>
      </c>
    </row>
    <row r="96" spans="1:6">
      <c r="B96" t="s">
        <v>4</v>
      </c>
      <c r="C96" t="s">
        <v>40</v>
      </c>
      <c r="D96">
        <v>1348</v>
      </c>
      <c r="E96" s="3" t="e">
        <f t="shared" si="27"/>
        <v>#VALUE!</v>
      </c>
      <c r="F96" s="3">
        <f t="shared" si="26"/>
        <v>0.53085491251571548</v>
      </c>
    </row>
    <row r="97" spans="2:5">
      <c r="B97" s="2" t="s">
        <v>24</v>
      </c>
      <c r="C97" s="4">
        <v>536.25392857142856</v>
      </c>
      <c r="D97" s="2">
        <v>3454.0750000000003</v>
      </c>
      <c r="E97" s="5">
        <f>AVERAGE(C90:D96)</f>
        <v>2539.3002272727272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sorted.csv</vt:lpstr>
      <vt:lpstr>the prediction DEMO</vt:lpstr>
      <vt:lpstr>analitics graphs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Matveeva</dc:creator>
  <cp:lastModifiedBy>Olga Matveeva</cp:lastModifiedBy>
  <dcterms:created xsi:type="dcterms:W3CDTF">2018-02-16T18:44:54Z</dcterms:created>
  <dcterms:modified xsi:type="dcterms:W3CDTF">2018-02-17T21:53:49Z</dcterms:modified>
</cp:coreProperties>
</file>