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aj\OneDrive\Desktop\GitHub.Repo\UTAH-TPC-Simulation-and-Models\z.ReadMeAssets\"/>
    </mc:Choice>
  </mc:AlternateContent>
  <xr:revisionPtr revIDLastSave="0" documentId="13_ncr:1_{BCEF79E0-773F-447A-96B2-5B50101658C3}" xr6:coauthVersionLast="47" xr6:coauthVersionMax="47" xr10:uidLastSave="{00000000-0000-0000-0000-000000000000}"/>
  <bookViews>
    <workbookView xWindow="38295" yWindow="0" windowWidth="14610" windowHeight="15585" xr2:uid="{82822A08-0979-465D-B215-62529E1F6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C9" i="1"/>
  <c r="F3" i="1" s="1"/>
  <c r="B9" i="1"/>
  <c r="F17" i="1" s="1"/>
  <c r="C12" i="1" l="1"/>
  <c r="F8" i="1"/>
  <c r="F18" i="1"/>
  <c r="F9" i="1"/>
  <c r="F10" i="1"/>
  <c r="F11" i="1"/>
  <c r="F12" i="1"/>
  <c r="F13" i="1"/>
  <c r="F14" i="1"/>
  <c r="F15" i="1"/>
  <c r="F16" i="1"/>
  <c r="F6" i="1"/>
  <c r="F5" i="1"/>
  <c r="F4" i="1"/>
</calcChain>
</file>

<file path=xl/sharedStrings.xml><?xml version="1.0" encoding="utf-8"?>
<sst xmlns="http://schemas.openxmlformats.org/spreadsheetml/2006/main" count="25" uniqueCount="25">
  <si>
    <t>Cage</t>
  </si>
  <si>
    <t># of Buffer Rings</t>
  </si>
  <si>
    <t>Voltage</t>
  </si>
  <si>
    <t>I_Total (A)</t>
  </si>
  <si>
    <t>I_Buffer (A)</t>
  </si>
  <si>
    <t>HV In (V)</t>
  </si>
  <si>
    <t>B4</t>
  </si>
  <si>
    <t>B3</t>
  </si>
  <si>
    <t>B2</t>
  </si>
  <si>
    <t>B1</t>
  </si>
  <si>
    <t>HV_In</t>
  </si>
  <si>
    <t>R ( Ohm )</t>
  </si>
  <si>
    <t>I_Drift (A)</t>
  </si>
  <si>
    <t># of Drift Rings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</si>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</sst>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0" xfId="0" applyFill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2" borderId="4" xfId="0" applyFill="1" applyBorder="1"/>
    <xf numFmtId="11" fontId="0" fillId="6" borderId="5" xfId="0" applyNumberFormat="1" applyFill="1" applyBorder="1"/>
    <xf numFmtId="0" fontId="0" fillId="6" borderId="5" xfId="0" applyFill="1" applyBorder="1"/>
    <xf numFmtId="0" fontId="0" fillId="2" borderId="6" xfId="0" applyFill="1" applyBorder="1"/>
    <xf numFmtId="0" fontId="0" fillId="4" borderId="5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49C1-F72B-43C8-9E52-AFFC12672F30}">
  <dimension ref="A1:G19"/>
  <sheetViews>
    <sheetView tabSelected="1" zoomScale="175" zoomScaleNormal="175" workbookViewId="0">
      <selection activeCell="I1" sqref="I1"/>
    </sheetView>
  </sheetViews>
  <sheetFormatPr defaultRowHeight="15" x14ac:dyDescent="0.25"/>
  <cols>
    <col min="2" max="2" width="14.28515625" bestFit="1" customWidth="1"/>
    <col min="3" max="3" width="15.140625" bestFit="1" customWidth="1"/>
    <col min="4" max="4" width="2.140625" customWidth="1"/>
    <col min="5" max="5" width="5.85546875" bestFit="1" customWidth="1"/>
    <col min="6" max="6" width="8.5703125" bestFit="1" customWidth="1"/>
    <col min="7" max="7" width="3.5703125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1"/>
    </row>
    <row r="2" spans="1:7" ht="15.75" thickBot="1" x14ac:dyDescent="0.3">
      <c r="A2" s="1"/>
      <c r="B2" s="8" t="s">
        <v>5</v>
      </c>
      <c r="C2" s="8" t="s">
        <v>11</v>
      </c>
      <c r="D2" s="1"/>
      <c r="E2" s="10" t="s">
        <v>0</v>
      </c>
      <c r="F2" s="5" t="s">
        <v>2</v>
      </c>
      <c r="G2" s="1"/>
    </row>
    <row r="3" spans="1:7" ht="15.75" thickBot="1" x14ac:dyDescent="0.3">
      <c r="A3" s="1"/>
      <c r="B3" s="9">
        <v>900</v>
      </c>
      <c r="C3" s="6">
        <v>1000000000</v>
      </c>
      <c r="D3" s="1"/>
      <c r="E3" s="11" t="s">
        <v>6</v>
      </c>
      <c r="F3" s="2">
        <f>B3 -( ( C3 * 4) * C9 )</f>
        <v>0</v>
      </c>
      <c r="G3" s="1"/>
    </row>
    <row r="4" spans="1:7" ht="15.75" thickBot="1" x14ac:dyDescent="0.3">
      <c r="A4" s="1"/>
      <c r="D4" s="1"/>
      <c r="E4" s="12" t="s">
        <v>7</v>
      </c>
      <c r="F4" s="3">
        <f>B3 -( ( C3 * 3) * C9 )</f>
        <v>225</v>
      </c>
      <c r="G4" s="1"/>
    </row>
    <row r="5" spans="1:7" x14ac:dyDescent="0.25">
      <c r="A5" s="1"/>
      <c r="B5" s="8" t="s">
        <v>13</v>
      </c>
      <c r="C5" s="8" t="s">
        <v>1</v>
      </c>
      <c r="D5" s="1"/>
      <c r="E5" s="12" t="s">
        <v>8</v>
      </c>
      <c r="F5" s="3">
        <f>B3 -( ( C3 * 2) * C9 )</f>
        <v>450</v>
      </c>
      <c r="G5" s="1"/>
    </row>
    <row r="6" spans="1:7" ht="15.75" thickBot="1" x14ac:dyDescent="0.3">
      <c r="A6" s="1"/>
      <c r="B6" s="7">
        <v>12</v>
      </c>
      <c r="C6" s="7">
        <v>4</v>
      </c>
      <c r="D6" s="1"/>
      <c r="E6" s="12" t="s">
        <v>9</v>
      </c>
      <c r="F6" s="3">
        <f>B3 -( ( C3 * 1) * C9 )</f>
        <v>675</v>
      </c>
      <c r="G6" s="1"/>
    </row>
    <row r="7" spans="1:7" ht="15.75" thickBot="1" x14ac:dyDescent="0.3">
      <c r="A7" s="1"/>
      <c r="D7" s="1"/>
      <c r="E7" s="12" t="s">
        <v>10</v>
      </c>
      <c r="F7" s="3">
        <f>B3</f>
        <v>900</v>
      </c>
      <c r="G7" s="1"/>
    </row>
    <row r="8" spans="1:7" x14ac:dyDescent="0.25">
      <c r="A8" s="1"/>
      <c r="B8" s="8" t="s">
        <v>12</v>
      </c>
      <c r="C8" s="8" t="s">
        <v>4</v>
      </c>
      <c r="D8" s="1"/>
      <c r="E8" s="12" t="s">
        <v>14</v>
      </c>
      <c r="F8" s="3">
        <f>B3 -( ( C3 * 1) * B9 )</f>
        <v>825</v>
      </c>
      <c r="G8" s="1"/>
    </row>
    <row r="9" spans="1:7" ht="15.75" thickBot="1" x14ac:dyDescent="0.3">
      <c r="A9" s="1"/>
      <c r="B9" s="6">
        <f>B3/(C3*B6)</f>
        <v>7.4999999999999997E-8</v>
      </c>
      <c r="C9" s="6">
        <f>B3/(C6*C3)</f>
        <v>2.2499999999999999E-7</v>
      </c>
      <c r="D9" s="1"/>
      <c r="E9" s="12" t="s">
        <v>15</v>
      </c>
      <c r="F9" s="3">
        <f>B3 -( ( C3 * 2) * B9 )</f>
        <v>750</v>
      </c>
      <c r="G9" s="1"/>
    </row>
    <row r="10" spans="1:7" ht="15.75" thickBot="1" x14ac:dyDescent="0.3">
      <c r="A10" s="1"/>
      <c r="D10" s="1"/>
      <c r="E10" s="12" t="s">
        <v>16</v>
      </c>
      <c r="F10" s="3">
        <f>B3 -( ( C3 * 3) * B9 )</f>
        <v>675</v>
      </c>
      <c r="G10" s="1"/>
    </row>
    <row r="11" spans="1:7" x14ac:dyDescent="0.25">
      <c r="A11" s="1"/>
      <c r="B11" s="1"/>
      <c r="C11" s="8" t="s">
        <v>3</v>
      </c>
      <c r="D11" s="1"/>
      <c r="E11" s="12" t="s">
        <v>17</v>
      </c>
      <c r="F11" s="3">
        <f>B3 -( ( C3 * 4) * B9 )</f>
        <v>600</v>
      </c>
      <c r="G11" s="1"/>
    </row>
    <row r="12" spans="1:7" ht="15.75" thickBot="1" x14ac:dyDescent="0.3">
      <c r="A12" s="1"/>
      <c r="B12" s="1"/>
      <c r="C12" s="6">
        <f>C9+B9</f>
        <v>2.9999999999999999E-7</v>
      </c>
      <c r="D12" s="1"/>
      <c r="E12" s="12" t="s">
        <v>18</v>
      </c>
      <c r="F12" s="3">
        <f>B3 -( ( C3 * 5) * B9 )</f>
        <v>525</v>
      </c>
      <c r="G12" s="1"/>
    </row>
    <row r="13" spans="1:7" x14ac:dyDescent="0.25">
      <c r="A13" s="1"/>
      <c r="B13" s="1"/>
      <c r="C13" s="1"/>
      <c r="D13" s="1"/>
      <c r="E13" s="12" t="s">
        <v>19</v>
      </c>
      <c r="F13" s="3">
        <f>B3 -( ( C3 * 6) * B9 )</f>
        <v>450</v>
      </c>
      <c r="G13" s="1"/>
    </row>
    <row r="14" spans="1:7" x14ac:dyDescent="0.25">
      <c r="A14" s="1"/>
      <c r="B14" s="1"/>
      <c r="C14" s="1"/>
      <c r="D14" s="1"/>
      <c r="E14" s="12" t="s">
        <v>20</v>
      </c>
      <c r="F14" s="3">
        <f>B3 -( ( C3 * 7) * B9 )</f>
        <v>375</v>
      </c>
      <c r="G14" s="1"/>
    </row>
    <row r="15" spans="1:7" x14ac:dyDescent="0.25">
      <c r="A15" s="1"/>
      <c r="B15" s="1"/>
      <c r="C15" s="1"/>
      <c r="D15" s="1"/>
      <c r="E15" s="12" t="s">
        <v>21</v>
      </c>
      <c r="F15" s="3">
        <f>B3 -( ( C3 * 8) * B9 )</f>
        <v>300</v>
      </c>
      <c r="G15" s="1"/>
    </row>
    <row r="16" spans="1:7" x14ac:dyDescent="0.25">
      <c r="A16" s="1"/>
      <c r="B16" s="1"/>
      <c r="C16" s="1"/>
      <c r="D16" s="1"/>
      <c r="E16" s="12" t="s">
        <v>22</v>
      </c>
      <c r="F16" s="3">
        <f>B3 -( ( C3 * 9) * B9 )</f>
        <v>225</v>
      </c>
      <c r="G16" s="1"/>
    </row>
    <row r="17" spans="1:7" x14ac:dyDescent="0.25">
      <c r="A17" s="1"/>
      <c r="B17" s="1"/>
      <c r="C17" s="1"/>
      <c r="D17" s="1"/>
      <c r="E17" s="12" t="s">
        <v>23</v>
      </c>
      <c r="F17" s="3">
        <f>B3 -( ( C3 * 10) * B9 )</f>
        <v>150</v>
      </c>
      <c r="G17" s="1"/>
    </row>
    <row r="18" spans="1:7" ht="15.75" thickBot="1" x14ac:dyDescent="0.3">
      <c r="A18" s="1"/>
      <c r="B18" s="1"/>
      <c r="C18" s="1"/>
      <c r="D18" s="1"/>
      <c r="E18" s="13" t="s">
        <v>24</v>
      </c>
      <c r="F18" s="4">
        <f>B3 -( ( C3 * 11) * B9 )</f>
        <v>75</v>
      </c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Barajas Enriquez, Alfredo</dc:creator>
  <cp:lastModifiedBy>Barajas Enriquez, Alfredo</cp:lastModifiedBy>
  <dcterms:created xsi:type="dcterms:W3CDTF">2024-05-29T23:02:35Z</dcterms:created>
  <dcterms:modified xsi:type="dcterms:W3CDTF">2024-09-10T20:36:50Z</dcterms:modified>
</cp:coreProperties>
</file>