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Pavol\Documents\GitHub\P_SRC_device_decoders\Lora_and_SigFox_Devices\MeteoWind_IoT_SigFox\"/>
    </mc:Choice>
  </mc:AlternateContent>
  <xr:revisionPtr revIDLastSave="0" documentId="13_ncr:1_{8B3049D5-3328-4BB3-8FDD-42EE9AD5CA3D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LoRa MeteoWind 10byte" sheetId="4" r:id="rId1"/>
    <sheet name="LoRa MeteoWind Alarm" sheetId="5" r:id="rId2"/>
    <sheet name="Short MeteoWind 8byte" sheetId="6" r:id="rId3"/>
    <sheet name="SIgfox MeteoWind Alarm 4byte" sheetId="7" r:id="rId4"/>
    <sheet name="Service Msg 13 byte message" sheetId="11" r:id="rId5"/>
    <sheet name="_SSC" sheetId="2" state="veryHidden" r:id="rId6"/>
  </sheets>
  <definedNames>
    <definedName name="_xlnm.Print_Area" localSheetId="0">'LoRa MeteoWind 10byte'!$A$1:$O$38</definedName>
    <definedName name="_xlnm.Print_Area" localSheetId="1">'LoRa MeteoWind Alarm'!$A$1:$O$36</definedName>
    <definedName name="_xlnm.Print_Area" localSheetId="4">'Service Msg 13 byte message'!$A$1:$O$40</definedName>
    <definedName name="_xlnm.Print_Area" localSheetId="2">'Short MeteoWind 8byte'!$A$1:$O$38</definedName>
    <definedName name="_xlnm.Print_Area" localSheetId="3">'SIgfox MeteoWind Alarm 4byte'!$A$1:$O$36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0" i="4" l="1"/>
  <c r="G14" i="11"/>
  <c r="G16" i="11" s="1"/>
  <c r="G19" i="11" s="1"/>
  <c r="AK37" i="11"/>
  <c r="AK38" i="11" s="1"/>
  <c r="AJ37" i="11"/>
  <c r="AJ38" i="11" s="1"/>
  <c r="AI37" i="11"/>
  <c r="AI38" i="11" s="1"/>
  <c r="AH37" i="11"/>
  <c r="AH38" i="11" s="1"/>
  <c r="AG37" i="11"/>
  <c r="AG38" i="11" s="1"/>
  <c r="AF37" i="11"/>
  <c r="AF38" i="11" s="1"/>
  <c r="AE37" i="11"/>
  <c r="AE38" i="11" s="1"/>
  <c r="AD37" i="11"/>
  <c r="AD38" i="11" s="1"/>
  <c r="AC37" i="11"/>
  <c r="AC38" i="11" s="1"/>
  <c r="AB37" i="11"/>
  <c r="AB38" i="11" s="1"/>
  <c r="AA37" i="11"/>
  <c r="AA38" i="11" s="1"/>
  <c r="Z37" i="11"/>
  <c r="Z38" i="11" s="1"/>
  <c r="Y37" i="11"/>
  <c r="Y38" i="11" s="1"/>
  <c r="X37" i="11"/>
  <c r="X38" i="11" s="1"/>
  <c r="W37" i="11"/>
  <c r="W38" i="11" s="1"/>
  <c r="V37" i="11"/>
  <c r="V38" i="11" s="1"/>
  <c r="U37" i="11"/>
  <c r="U38" i="11" s="1"/>
  <c r="T37" i="11"/>
  <c r="T38" i="11" s="1"/>
  <c r="S37" i="11"/>
  <c r="S38" i="11" s="1"/>
  <c r="R37" i="11"/>
  <c r="R38" i="11" s="1"/>
  <c r="Q37" i="11"/>
  <c r="Q38" i="11" s="1"/>
  <c r="P37" i="11"/>
  <c r="P38" i="11" s="1"/>
  <c r="O37" i="11"/>
  <c r="O38" i="11" s="1"/>
  <c r="N37" i="11"/>
  <c r="N38" i="11" s="1"/>
  <c r="M37" i="11"/>
  <c r="M38" i="11" s="1"/>
  <c r="L37" i="11"/>
  <c r="L38" i="11" s="1"/>
  <c r="K37" i="11"/>
  <c r="K38" i="11" s="1"/>
  <c r="J37" i="11"/>
  <c r="J38" i="11" s="1"/>
  <c r="I37" i="11"/>
  <c r="I38" i="11" s="1"/>
  <c r="H37" i="11"/>
  <c r="H38" i="11" s="1"/>
  <c r="G37" i="11"/>
  <c r="G38" i="11" s="1"/>
  <c r="F37" i="11"/>
  <c r="F38" i="11" s="1"/>
  <c r="E37" i="11"/>
  <c r="E38" i="11" s="1"/>
  <c r="D37" i="11"/>
  <c r="D38" i="11" s="1"/>
  <c r="C37" i="11"/>
  <c r="C38" i="11" s="1"/>
  <c r="B37" i="11"/>
  <c r="B38" i="11" s="1"/>
  <c r="O14" i="11"/>
  <c r="O16" i="11" s="1"/>
  <c r="O19" i="11" s="1"/>
  <c r="N14" i="11"/>
  <c r="N16" i="11" s="1"/>
  <c r="N19" i="11" s="1"/>
  <c r="M14" i="11"/>
  <c r="M16" i="11" s="1"/>
  <c r="M19" i="11" s="1"/>
  <c r="L14" i="11"/>
  <c r="L16" i="11" s="1"/>
  <c r="L19" i="11" s="1"/>
  <c r="K14" i="11"/>
  <c r="K16" i="11" s="1"/>
  <c r="K19" i="11" s="1"/>
  <c r="J14" i="11"/>
  <c r="J16" i="11" s="1"/>
  <c r="J19" i="11" s="1"/>
  <c r="I14" i="11"/>
  <c r="I16" i="11" s="1"/>
  <c r="I19" i="11" s="1"/>
  <c r="H14" i="11"/>
  <c r="H16" i="11" s="1"/>
  <c r="H19" i="11" s="1"/>
  <c r="F14" i="11"/>
  <c r="F16" i="11" s="1"/>
  <c r="F19" i="11" s="1"/>
  <c r="E14" i="11"/>
  <c r="E16" i="11" s="1"/>
  <c r="E19" i="11" s="1"/>
  <c r="D14" i="11"/>
  <c r="D16" i="11" s="1"/>
  <c r="D19" i="11" s="1"/>
  <c r="C14" i="11"/>
  <c r="C16" i="11" s="1"/>
  <c r="C19" i="11" s="1"/>
  <c r="B14" i="11"/>
  <c r="B16" i="11" s="1"/>
  <c r="B19" i="11" s="1"/>
  <c r="P13" i="11"/>
  <c r="P18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O2" i="11"/>
  <c r="B5" i="11" l="1"/>
  <c r="D8" i="11" l="1"/>
  <c r="O8" i="11"/>
  <c r="O9" i="11" s="1"/>
  <c r="O10" i="11" s="1"/>
  <c r="O20" i="11" s="1"/>
  <c r="C8" i="11"/>
  <c r="C9" i="11" s="1"/>
  <c r="C10" i="11" s="1"/>
  <c r="C20" i="11" s="1"/>
  <c r="N8" i="11"/>
  <c r="N9" i="11" s="1"/>
  <c r="N10" i="11" s="1"/>
  <c r="N20" i="11" s="1"/>
  <c r="B8" i="11"/>
  <c r="B9" i="11" s="1"/>
  <c r="B10" i="11" s="1"/>
  <c r="B20" i="11" s="1"/>
  <c r="L8" i="11"/>
  <c r="L9" i="11" s="1"/>
  <c r="L10" i="11" s="1"/>
  <c r="L20" i="11" s="1"/>
  <c r="M8" i="11"/>
  <c r="M9" i="11" s="1"/>
  <c r="M10" i="11" s="1"/>
  <c r="M20" i="11" s="1"/>
  <c r="H8" i="11"/>
  <c r="H9" i="11" s="1"/>
  <c r="H10" i="11" s="1"/>
  <c r="H20" i="11" s="1"/>
  <c r="K8" i="11"/>
  <c r="K9" i="11" s="1"/>
  <c r="K10" i="11" s="1"/>
  <c r="E8" i="11"/>
  <c r="J8" i="11"/>
  <c r="J9" i="11" s="1"/>
  <c r="J10" i="11" s="1"/>
  <c r="I8" i="11"/>
  <c r="I9" i="11" s="1"/>
  <c r="I10" i="11" s="1"/>
  <c r="I20" i="11" s="1"/>
  <c r="F8" i="11"/>
  <c r="F9" i="11" s="1"/>
  <c r="F10" i="11" s="1"/>
  <c r="G8" i="11"/>
  <c r="G9" i="11" s="1"/>
  <c r="G10" i="11" s="1"/>
  <c r="G20" i="11" s="1"/>
  <c r="D9" i="11"/>
  <c r="E9" i="11"/>
  <c r="E10" i="11" l="1"/>
  <c r="D10" i="11"/>
  <c r="D20" i="11" s="1"/>
  <c r="F20" i="11" s="1"/>
  <c r="K20" i="11"/>
  <c r="J20" i="11"/>
  <c r="E20" i="11" l="1"/>
  <c r="AK33" i="7" l="1"/>
  <c r="AK34" i="7" s="1"/>
  <c r="AJ33" i="7"/>
  <c r="AJ34" i="7" s="1"/>
  <c r="AI33" i="7"/>
  <c r="AI34" i="7" s="1"/>
  <c r="AH33" i="7"/>
  <c r="AH34" i="7" s="1"/>
  <c r="AG33" i="7"/>
  <c r="AG34" i="7" s="1"/>
  <c r="AF33" i="7"/>
  <c r="AF34" i="7" s="1"/>
  <c r="AE33" i="7"/>
  <c r="AE34" i="7" s="1"/>
  <c r="AD33" i="7"/>
  <c r="AD34" i="7" s="1"/>
  <c r="AC33" i="7"/>
  <c r="AC34" i="7" s="1"/>
  <c r="AB33" i="7"/>
  <c r="AB34" i="7" s="1"/>
  <c r="AA33" i="7"/>
  <c r="AA34" i="7" s="1"/>
  <c r="Z33" i="7"/>
  <c r="Z34" i="7" s="1"/>
  <c r="Y33" i="7"/>
  <c r="Y34" i="7" s="1"/>
  <c r="X33" i="7"/>
  <c r="X34" i="7" s="1"/>
  <c r="W33" i="7"/>
  <c r="W34" i="7" s="1"/>
  <c r="V33" i="7"/>
  <c r="V34" i="7" s="1"/>
  <c r="U33" i="7"/>
  <c r="U34" i="7" s="1"/>
  <c r="T33" i="7"/>
  <c r="T34" i="7" s="1"/>
  <c r="S33" i="7"/>
  <c r="S34" i="7" s="1"/>
  <c r="R33" i="7"/>
  <c r="R34" i="7" s="1"/>
  <c r="Q33" i="7"/>
  <c r="Q34" i="7" s="1"/>
  <c r="P33" i="7"/>
  <c r="P34" i="7" s="1"/>
  <c r="O33" i="7"/>
  <c r="O34" i="7" s="1"/>
  <c r="N33" i="7"/>
  <c r="N34" i="7" s="1"/>
  <c r="M33" i="7"/>
  <c r="M34" i="7" s="1"/>
  <c r="L33" i="7"/>
  <c r="L34" i="7" s="1"/>
  <c r="K33" i="7"/>
  <c r="K34" i="7" s="1"/>
  <c r="J33" i="7"/>
  <c r="J34" i="7" s="1"/>
  <c r="I33" i="7"/>
  <c r="I34" i="7" s="1"/>
  <c r="H33" i="7"/>
  <c r="H34" i="7" s="1"/>
  <c r="G33" i="7"/>
  <c r="G34" i="7" s="1"/>
  <c r="F33" i="7"/>
  <c r="F34" i="7" s="1"/>
  <c r="E33" i="7"/>
  <c r="E34" i="7" s="1"/>
  <c r="D33" i="7"/>
  <c r="D34" i="7" s="1"/>
  <c r="C33" i="7"/>
  <c r="C34" i="7" s="1"/>
  <c r="B33" i="7"/>
  <c r="B34" i="7" s="1"/>
  <c r="J16" i="7"/>
  <c r="J19" i="7" s="1"/>
  <c r="O14" i="7"/>
  <c r="O16" i="7" s="1"/>
  <c r="O19" i="7" s="1"/>
  <c r="N14" i="7"/>
  <c r="N16" i="7" s="1"/>
  <c r="N19" i="7" s="1"/>
  <c r="M14" i="7"/>
  <c r="M16" i="7" s="1"/>
  <c r="M19" i="7" s="1"/>
  <c r="L14" i="7"/>
  <c r="L16" i="7" s="1"/>
  <c r="L19" i="7" s="1"/>
  <c r="K14" i="7"/>
  <c r="K16" i="7" s="1"/>
  <c r="K19" i="7" s="1"/>
  <c r="J14" i="7"/>
  <c r="I14" i="7"/>
  <c r="I16" i="7" s="1"/>
  <c r="I19" i="7" s="1"/>
  <c r="H14" i="7"/>
  <c r="H16" i="7" s="1"/>
  <c r="H19" i="7" s="1"/>
  <c r="G14" i="7"/>
  <c r="G16" i="7" s="1"/>
  <c r="G19" i="7" s="1"/>
  <c r="F14" i="7"/>
  <c r="F16" i="7" s="1"/>
  <c r="F19" i="7" s="1"/>
  <c r="E14" i="7"/>
  <c r="E16" i="7" s="1"/>
  <c r="E19" i="7" s="1"/>
  <c r="D14" i="7"/>
  <c r="D16" i="7" s="1"/>
  <c r="D19" i="7" s="1"/>
  <c r="C14" i="7"/>
  <c r="C16" i="7" s="1"/>
  <c r="C19" i="7" s="1"/>
  <c r="B14" i="7"/>
  <c r="B16" i="7" s="1"/>
  <c r="B19" i="7" s="1"/>
  <c r="P13" i="7"/>
  <c r="P19" i="7" s="1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B14" i="6"/>
  <c r="B16" i="6" s="1"/>
  <c r="B19" i="6" s="1"/>
  <c r="AK35" i="6"/>
  <c r="AK36" i="6" s="1"/>
  <c r="AJ35" i="6"/>
  <c r="AJ36" i="6" s="1"/>
  <c r="AI35" i="6"/>
  <c r="AI36" i="6" s="1"/>
  <c r="AH35" i="6"/>
  <c r="AH36" i="6" s="1"/>
  <c r="AG35" i="6"/>
  <c r="AG36" i="6" s="1"/>
  <c r="AF35" i="6"/>
  <c r="AF36" i="6" s="1"/>
  <c r="AE35" i="6"/>
  <c r="AE36" i="6" s="1"/>
  <c r="AD35" i="6"/>
  <c r="AD36" i="6" s="1"/>
  <c r="AC35" i="6"/>
  <c r="AC36" i="6" s="1"/>
  <c r="AB35" i="6"/>
  <c r="AB36" i="6" s="1"/>
  <c r="AA35" i="6"/>
  <c r="AA36" i="6" s="1"/>
  <c r="Z35" i="6"/>
  <c r="Z36" i="6" s="1"/>
  <c r="Y35" i="6"/>
  <c r="Y36" i="6" s="1"/>
  <c r="X35" i="6"/>
  <c r="X36" i="6" s="1"/>
  <c r="W35" i="6"/>
  <c r="W36" i="6" s="1"/>
  <c r="V35" i="6"/>
  <c r="V36" i="6" s="1"/>
  <c r="U35" i="6"/>
  <c r="U36" i="6" s="1"/>
  <c r="T35" i="6"/>
  <c r="T36" i="6" s="1"/>
  <c r="S35" i="6"/>
  <c r="S36" i="6" s="1"/>
  <c r="R35" i="6"/>
  <c r="R36" i="6" s="1"/>
  <c r="Q35" i="6"/>
  <c r="Q36" i="6" s="1"/>
  <c r="P35" i="6"/>
  <c r="P36" i="6" s="1"/>
  <c r="O35" i="6"/>
  <c r="O36" i="6" s="1"/>
  <c r="N35" i="6"/>
  <c r="N36" i="6" s="1"/>
  <c r="M35" i="6"/>
  <c r="M36" i="6" s="1"/>
  <c r="L35" i="6"/>
  <c r="L36" i="6" s="1"/>
  <c r="K35" i="6"/>
  <c r="K36" i="6" s="1"/>
  <c r="J35" i="6"/>
  <c r="J36" i="6" s="1"/>
  <c r="I35" i="6"/>
  <c r="I36" i="6" s="1"/>
  <c r="H35" i="6"/>
  <c r="H36" i="6" s="1"/>
  <c r="G35" i="6"/>
  <c r="G36" i="6" s="1"/>
  <c r="F35" i="6"/>
  <c r="F36" i="6" s="1"/>
  <c r="E35" i="6"/>
  <c r="E36" i="6" s="1"/>
  <c r="D35" i="6"/>
  <c r="D36" i="6" s="1"/>
  <c r="C35" i="6"/>
  <c r="C36" i="6" s="1"/>
  <c r="B35" i="6"/>
  <c r="B36" i="6" s="1"/>
  <c r="O14" i="6"/>
  <c r="O16" i="6" s="1"/>
  <c r="O19" i="6" s="1"/>
  <c r="N14" i="6"/>
  <c r="N16" i="6" s="1"/>
  <c r="N19" i="6" s="1"/>
  <c r="M14" i="6"/>
  <c r="M16" i="6" s="1"/>
  <c r="M19" i="6" s="1"/>
  <c r="L14" i="6"/>
  <c r="L16" i="6" s="1"/>
  <c r="L19" i="6" s="1"/>
  <c r="K14" i="6"/>
  <c r="K16" i="6" s="1"/>
  <c r="K19" i="6" s="1"/>
  <c r="J14" i="6"/>
  <c r="J16" i="6" s="1"/>
  <c r="J19" i="6" s="1"/>
  <c r="I14" i="6"/>
  <c r="I16" i="6" s="1"/>
  <c r="I19" i="6" s="1"/>
  <c r="H14" i="6"/>
  <c r="H16" i="6" s="1"/>
  <c r="H19" i="6" s="1"/>
  <c r="G14" i="6"/>
  <c r="G16" i="6" s="1"/>
  <c r="G19" i="6" s="1"/>
  <c r="F14" i="6"/>
  <c r="F16" i="6" s="1"/>
  <c r="F19" i="6" s="1"/>
  <c r="E14" i="6"/>
  <c r="E16" i="6" s="1"/>
  <c r="E19" i="6" s="1"/>
  <c r="D14" i="6"/>
  <c r="D16" i="6" s="1"/>
  <c r="D19" i="6" s="1"/>
  <c r="C14" i="6"/>
  <c r="C16" i="6" s="1"/>
  <c r="C19" i="6" s="1"/>
  <c r="P13" i="6"/>
  <c r="P19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O2" i="6"/>
  <c r="G14" i="5"/>
  <c r="G16" i="5" s="1"/>
  <c r="G19" i="5" s="1"/>
  <c r="F14" i="5"/>
  <c r="F16" i="5" s="1"/>
  <c r="F19" i="5" s="1"/>
  <c r="E14" i="5"/>
  <c r="E16" i="5" s="1"/>
  <c r="E19" i="5" s="1"/>
  <c r="D14" i="5"/>
  <c r="D16" i="5" s="1"/>
  <c r="D19" i="5" s="1"/>
  <c r="B5" i="7" l="1"/>
  <c r="B5" i="6"/>
  <c r="O2" i="4"/>
  <c r="N14" i="5"/>
  <c r="N16" i="5" s="1"/>
  <c r="N19" i="5" s="1"/>
  <c r="M14" i="5"/>
  <c r="M16" i="5" s="1"/>
  <c r="M19" i="5" s="1"/>
  <c r="L14" i="5"/>
  <c r="L16" i="5" s="1"/>
  <c r="L19" i="5" s="1"/>
  <c r="K14" i="5"/>
  <c r="K16" i="5" s="1"/>
  <c r="K19" i="5" s="1"/>
  <c r="J14" i="5"/>
  <c r="J16" i="5" s="1"/>
  <c r="J19" i="5" s="1"/>
  <c r="I14" i="5"/>
  <c r="I16" i="5" s="1"/>
  <c r="I19" i="5" s="1"/>
  <c r="AK33" i="5"/>
  <c r="AK34" i="5" s="1"/>
  <c r="AJ33" i="5"/>
  <c r="AJ34" i="5" s="1"/>
  <c r="AI33" i="5"/>
  <c r="AI34" i="5" s="1"/>
  <c r="AH33" i="5"/>
  <c r="AH34" i="5" s="1"/>
  <c r="AG33" i="5"/>
  <c r="AG34" i="5" s="1"/>
  <c r="AF33" i="5"/>
  <c r="AF34" i="5" s="1"/>
  <c r="AE33" i="5"/>
  <c r="AE34" i="5" s="1"/>
  <c r="AD33" i="5"/>
  <c r="AD34" i="5" s="1"/>
  <c r="AC33" i="5"/>
  <c r="AC34" i="5" s="1"/>
  <c r="AB33" i="5"/>
  <c r="AB34" i="5" s="1"/>
  <c r="AA33" i="5"/>
  <c r="AA34" i="5" s="1"/>
  <c r="Z33" i="5"/>
  <c r="Z34" i="5" s="1"/>
  <c r="Y33" i="5"/>
  <c r="Y34" i="5" s="1"/>
  <c r="X33" i="5"/>
  <c r="X34" i="5" s="1"/>
  <c r="W33" i="5"/>
  <c r="W34" i="5" s="1"/>
  <c r="V33" i="5"/>
  <c r="V34" i="5" s="1"/>
  <c r="U33" i="5"/>
  <c r="U34" i="5" s="1"/>
  <c r="T33" i="5"/>
  <c r="T34" i="5" s="1"/>
  <c r="S33" i="5"/>
  <c r="S34" i="5" s="1"/>
  <c r="R33" i="5"/>
  <c r="R34" i="5" s="1"/>
  <c r="Q33" i="5"/>
  <c r="Q34" i="5" s="1"/>
  <c r="P33" i="5"/>
  <c r="P34" i="5" s="1"/>
  <c r="O33" i="5"/>
  <c r="O34" i="5" s="1"/>
  <c r="N33" i="5"/>
  <c r="N34" i="5" s="1"/>
  <c r="M33" i="5"/>
  <c r="M34" i="5" s="1"/>
  <c r="L33" i="5"/>
  <c r="L34" i="5" s="1"/>
  <c r="K33" i="5"/>
  <c r="K34" i="5" s="1"/>
  <c r="J33" i="5"/>
  <c r="J34" i="5" s="1"/>
  <c r="I33" i="5"/>
  <c r="I34" i="5" s="1"/>
  <c r="H33" i="5"/>
  <c r="H34" i="5" s="1"/>
  <c r="G33" i="5"/>
  <c r="G34" i="5" s="1"/>
  <c r="F33" i="5"/>
  <c r="F34" i="5" s="1"/>
  <c r="E33" i="5"/>
  <c r="E34" i="5" s="1"/>
  <c r="D33" i="5"/>
  <c r="D34" i="5" s="1"/>
  <c r="C33" i="5"/>
  <c r="C34" i="5" s="1"/>
  <c r="B33" i="5"/>
  <c r="B34" i="5" s="1"/>
  <c r="O14" i="5"/>
  <c r="O16" i="5" s="1"/>
  <c r="O19" i="5" s="1"/>
  <c r="H14" i="5"/>
  <c r="H16" i="5" s="1"/>
  <c r="H19" i="5" s="1"/>
  <c r="C14" i="5"/>
  <c r="C16" i="5" s="1"/>
  <c r="C19" i="5" s="1"/>
  <c r="B14" i="5"/>
  <c r="B16" i="5" s="1"/>
  <c r="B19" i="5" s="1"/>
  <c r="P13" i="5"/>
  <c r="P19" i="5" s="1"/>
  <c r="C6" i="5"/>
  <c r="D6" i="5" s="1"/>
  <c r="P13" i="4"/>
  <c r="Z35" i="4"/>
  <c r="Z36" i="4" s="1"/>
  <c r="AA35" i="4"/>
  <c r="AA36" i="4" s="1"/>
  <c r="AB35" i="4"/>
  <c r="AB36" i="4" s="1"/>
  <c r="AC35" i="4"/>
  <c r="AC36" i="4" s="1"/>
  <c r="AD35" i="4"/>
  <c r="AD36" i="4" s="1"/>
  <c r="AE35" i="4"/>
  <c r="AE36" i="4" s="1"/>
  <c r="AF35" i="4"/>
  <c r="AF36" i="4" s="1"/>
  <c r="AG35" i="4"/>
  <c r="AG36" i="4" s="1"/>
  <c r="AH35" i="4"/>
  <c r="AH36" i="4" s="1"/>
  <c r="AI35" i="4"/>
  <c r="AI36" i="4" s="1"/>
  <c r="AJ35" i="4"/>
  <c r="AJ36" i="4" s="1"/>
  <c r="AK35" i="4"/>
  <c r="AK36" i="4" s="1"/>
  <c r="N14" i="4"/>
  <c r="N16" i="4" s="1"/>
  <c r="N19" i="4" s="1"/>
  <c r="O14" i="4"/>
  <c r="O16" i="4" s="1"/>
  <c r="O19" i="4" s="1"/>
  <c r="D8" i="7" l="1"/>
  <c r="D9" i="7" s="1"/>
  <c r="D10" i="7" s="1"/>
  <c r="D20" i="7" s="1"/>
  <c r="O8" i="7"/>
  <c r="O9" i="7" s="1"/>
  <c r="O10" i="7" s="1"/>
  <c r="O20" i="7" s="1"/>
  <c r="C8" i="7"/>
  <c r="N8" i="7"/>
  <c r="N9" i="7" s="1"/>
  <c r="N10" i="7" s="1"/>
  <c r="N20" i="7" s="1"/>
  <c r="B8" i="7"/>
  <c r="B9" i="7" s="1"/>
  <c r="B10" i="7" s="1"/>
  <c r="B20" i="7" s="1"/>
  <c r="M8" i="7"/>
  <c r="M9" i="7" s="1"/>
  <c r="M10" i="7" s="1"/>
  <c r="M20" i="7" s="1"/>
  <c r="L8" i="7"/>
  <c r="L9" i="7" s="1"/>
  <c r="L10" i="7" s="1"/>
  <c r="L20" i="7" s="1"/>
  <c r="K8" i="7"/>
  <c r="K9" i="7" s="1"/>
  <c r="K10" i="7" s="1"/>
  <c r="K20" i="7" s="1"/>
  <c r="G8" i="7"/>
  <c r="G9" i="7" s="1"/>
  <c r="G10" i="7" s="1"/>
  <c r="G20" i="7" s="1"/>
  <c r="J8" i="7"/>
  <c r="J9" i="7" s="1"/>
  <c r="J10" i="7" s="1"/>
  <c r="J20" i="7" s="1"/>
  <c r="I8" i="7"/>
  <c r="I9" i="7" s="1"/>
  <c r="I10" i="7" s="1"/>
  <c r="I20" i="7" s="1"/>
  <c r="F8" i="7"/>
  <c r="F9" i="7" s="1"/>
  <c r="F10" i="7" s="1"/>
  <c r="F20" i="7" s="1"/>
  <c r="E8" i="7"/>
  <c r="E9" i="7" s="1"/>
  <c r="E10" i="7" s="1"/>
  <c r="E20" i="7" s="1"/>
  <c r="H8" i="7"/>
  <c r="H9" i="7" s="1"/>
  <c r="H10" i="7" s="1"/>
  <c r="H20" i="7" s="1"/>
  <c r="E6" i="5"/>
  <c r="J8" i="6"/>
  <c r="J9" i="6" s="1"/>
  <c r="J10" i="6" s="1"/>
  <c r="F8" i="6"/>
  <c r="F9" i="6" s="1"/>
  <c r="F10" i="6" s="1"/>
  <c r="D8" i="6"/>
  <c r="D9" i="6" s="1"/>
  <c r="D10" i="6" s="1"/>
  <c r="D20" i="6" s="1"/>
  <c r="O8" i="6"/>
  <c r="O9" i="6" s="1"/>
  <c r="O10" i="6" s="1"/>
  <c r="O20" i="6" s="1"/>
  <c r="C8" i="6"/>
  <c r="C9" i="6" s="1"/>
  <c r="C10" i="6" s="1"/>
  <c r="C20" i="6" s="1"/>
  <c r="N8" i="6"/>
  <c r="N9" i="6" s="1"/>
  <c r="N10" i="6" s="1"/>
  <c r="N20" i="6" s="1"/>
  <c r="B8" i="6"/>
  <c r="B9" i="6" s="1"/>
  <c r="B10" i="6" s="1"/>
  <c r="M8" i="6"/>
  <c r="M9" i="6" s="1"/>
  <c r="M10" i="6" s="1"/>
  <c r="M20" i="6" s="1"/>
  <c r="L8" i="6"/>
  <c r="L9" i="6" s="1"/>
  <c r="L10" i="6" s="1"/>
  <c r="L20" i="6" s="1"/>
  <c r="K8" i="6"/>
  <c r="K9" i="6" s="1"/>
  <c r="K10" i="6" s="1"/>
  <c r="I8" i="6"/>
  <c r="I9" i="6" s="1"/>
  <c r="I10" i="6" s="1"/>
  <c r="I20" i="6" s="1"/>
  <c r="H8" i="6"/>
  <c r="H9" i="6" s="1"/>
  <c r="H10" i="6" s="1"/>
  <c r="H20" i="6" s="1"/>
  <c r="G8" i="6"/>
  <c r="G9" i="6" s="1"/>
  <c r="G10" i="6" s="1"/>
  <c r="G20" i="6" s="1"/>
  <c r="E8" i="6"/>
  <c r="E9" i="6" s="1"/>
  <c r="E10" i="6" s="1"/>
  <c r="B5" i="5"/>
  <c r="D8" i="5" s="1"/>
  <c r="D9" i="5" s="1"/>
  <c r="D10" i="5" s="1"/>
  <c r="D20" i="5" s="1"/>
  <c r="M14" i="4"/>
  <c r="M16" i="4" s="1"/>
  <c r="M19" i="4" s="1"/>
  <c r="F6" i="5" l="1"/>
  <c r="E8" i="5"/>
  <c r="E9" i="5" s="1"/>
  <c r="E10" i="5" s="1"/>
  <c r="E20" i="5" s="1"/>
  <c r="F20" i="6"/>
  <c r="K20" i="6"/>
  <c r="J20" i="6"/>
  <c r="E20" i="6"/>
  <c r="C8" i="5"/>
  <c r="B8" i="5"/>
  <c r="B9" i="5" s="1"/>
  <c r="G14" i="4"/>
  <c r="G16" i="4" s="1"/>
  <c r="G19" i="4" s="1"/>
  <c r="G6" i="5" l="1"/>
  <c r="F8" i="5"/>
  <c r="F9" i="5" s="1"/>
  <c r="F10" i="5" s="1"/>
  <c r="F20" i="5" s="1"/>
  <c r="L35" i="4"/>
  <c r="L36" i="4" s="1"/>
  <c r="M35" i="4"/>
  <c r="M36" i="4" s="1"/>
  <c r="N35" i="4"/>
  <c r="N36" i="4" s="1"/>
  <c r="H6" i="5" l="1"/>
  <c r="G8" i="5"/>
  <c r="G9" i="5" s="1"/>
  <c r="G10" i="5" s="1"/>
  <c r="G20" i="5" s="1"/>
  <c r="F14" i="4"/>
  <c r="I6" i="5" l="1"/>
  <c r="H8" i="5"/>
  <c r="H9" i="5" s="1"/>
  <c r="H10" i="5" s="1"/>
  <c r="H20" i="5" s="1"/>
  <c r="Y35" i="4"/>
  <c r="Y36" i="4" s="1"/>
  <c r="X35" i="4"/>
  <c r="X36" i="4" s="1"/>
  <c r="W35" i="4"/>
  <c r="W36" i="4" s="1"/>
  <c r="V35" i="4"/>
  <c r="V36" i="4" s="1"/>
  <c r="U35" i="4"/>
  <c r="U36" i="4" s="1"/>
  <c r="T35" i="4"/>
  <c r="T36" i="4" s="1"/>
  <c r="S35" i="4"/>
  <c r="S36" i="4" s="1"/>
  <c r="R35" i="4"/>
  <c r="R36" i="4" s="1"/>
  <c r="Q35" i="4"/>
  <c r="Q36" i="4" s="1"/>
  <c r="P35" i="4"/>
  <c r="P36" i="4" s="1"/>
  <c r="O35" i="4"/>
  <c r="O36" i="4" s="1"/>
  <c r="K35" i="4"/>
  <c r="K36" i="4" s="1"/>
  <c r="J35" i="4"/>
  <c r="J36" i="4" s="1"/>
  <c r="I35" i="4"/>
  <c r="I36" i="4" s="1"/>
  <c r="H35" i="4"/>
  <c r="H36" i="4" s="1"/>
  <c r="G35" i="4"/>
  <c r="G36" i="4" s="1"/>
  <c r="F35" i="4"/>
  <c r="F36" i="4" s="1"/>
  <c r="E35" i="4"/>
  <c r="E36" i="4" s="1"/>
  <c r="D35" i="4"/>
  <c r="D36" i="4" s="1"/>
  <c r="C35" i="4"/>
  <c r="C36" i="4" s="1"/>
  <c r="B35" i="4"/>
  <c r="B36" i="4" s="1"/>
  <c r="L14" i="4"/>
  <c r="L16" i="4" s="1"/>
  <c r="L19" i="4" s="1"/>
  <c r="K14" i="4"/>
  <c r="K16" i="4" s="1"/>
  <c r="K19" i="4" s="1"/>
  <c r="J14" i="4"/>
  <c r="J16" i="4" s="1"/>
  <c r="J19" i="4" s="1"/>
  <c r="I14" i="4"/>
  <c r="I16" i="4" s="1"/>
  <c r="I19" i="4" s="1"/>
  <c r="H14" i="4"/>
  <c r="H16" i="4" s="1"/>
  <c r="H19" i="4" s="1"/>
  <c r="F16" i="4"/>
  <c r="F19" i="4" s="1"/>
  <c r="E14" i="4"/>
  <c r="E16" i="4" s="1"/>
  <c r="E19" i="4" s="1"/>
  <c r="D14" i="4"/>
  <c r="D16" i="4" s="1"/>
  <c r="D19" i="4" s="1"/>
  <c r="C14" i="4"/>
  <c r="C16" i="4" s="1"/>
  <c r="C19" i="4" s="1"/>
  <c r="B14" i="4"/>
  <c r="B16" i="4" s="1"/>
  <c r="B19" i="4" s="1"/>
  <c r="P19" i="4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J6" i="5" l="1"/>
  <c r="I8" i="5"/>
  <c r="I9" i="5" s="1"/>
  <c r="I10" i="5" s="1"/>
  <c r="I20" i="5" s="1"/>
  <c r="B5" i="4"/>
  <c r="M8" i="4" s="1"/>
  <c r="M9" i="4" s="1"/>
  <c r="M10" i="4" s="1"/>
  <c r="M20" i="4" s="1"/>
  <c r="K6" i="5" l="1"/>
  <c r="J8" i="5"/>
  <c r="J9" i="5" s="1"/>
  <c r="J10" i="5" s="1"/>
  <c r="J20" i="5" s="1"/>
  <c r="O8" i="4"/>
  <c r="O9" i="4" s="1"/>
  <c r="O10" i="4" s="1"/>
  <c r="O20" i="4" s="1"/>
  <c r="C8" i="4"/>
  <c r="C9" i="4" s="1"/>
  <c r="C10" i="4" s="1"/>
  <c r="C20" i="4" s="1"/>
  <c r="N8" i="4"/>
  <c r="N9" i="4" s="1"/>
  <c r="N10" i="4" s="1"/>
  <c r="N20" i="4" s="1"/>
  <c r="B8" i="4"/>
  <c r="B9" i="4" s="1"/>
  <c r="B10" i="4" s="1"/>
  <c r="G8" i="4"/>
  <c r="G9" i="4" s="1"/>
  <c r="G10" i="4" s="1"/>
  <c r="G20" i="4" s="1"/>
  <c r="L8" i="4"/>
  <c r="L9" i="4" s="1"/>
  <c r="L10" i="4" s="1"/>
  <c r="L20" i="4" s="1"/>
  <c r="H8" i="4"/>
  <c r="H9" i="4" s="1"/>
  <c r="H10" i="4" s="1"/>
  <c r="H20" i="4" s="1"/>
  <c r="I8" i="4"/>
  <c r="I9" i="4" s="1"/>
  <c r="I10" i="4" s="1"/>
  <c r="I20" i="4" s="1"/>
  <c r="D8" i="4"/>
  <c r="D9" i="4" s="1"/>
  <c r="D10" i="4" s="1"/>
  <c r="D20" i="4" s="1"/>
  <c r="F8" i="4"/>
  <c r="F9" i="4" s="1"/>
  <c r="F10" i="4" s="1"/>
  <c r="J8" i="4"/>
  <c r="J9" i="4" s="1"/>
  <c r="J10" i="4" s="1"/>
  <c r="E8" i="4"/>
  <c r="E9" i="4" s="1"/>
  <c r="E10" i="4" s="1"/>
  <c r="K8" i="4"/>
  <c r="K9" i="4" s="1"/>
  <c r="K10" i="4" s="1"/>
  <c r="L6" i="5" l="1"/>
  <c r="K8" i="5"/>
  <c r="K9" i="5" s="1"/>
  <c r="K10" i="5" s="1"/>
  <c r="K20" i="5" s="1"/>
  <c r="E20" i="4"/>
  <c r="K20" i="4"/>
  <c r="J20" i="4"/>
  <c r="M6" i="5" l="1"/>
  <c r="L8" i="5"/>
  <c r="L9" i="5" s="1"/>
  <c r="L10" i="5" s="1"/>
  <c r="L20" i="5" s="1"/>
  <c r="B10" i="5"/>
  <c r="B20" i="5" s="1"/>
  <c r="N6" i="5" l="1"/>
  <c r="M8" i="5"/>
  <c r="M9" i="5" s="1"/>
  <c r="M10" i="5" s="1"/>
  <c r="M20" i="5" s="1"/>
  <c r="O6" i="5" l="1"/>
  <c r="O8" i="5" s="1"/>
  <c r="O9" i="5" s="1"/>
  <c r="O10" i="5" s="1"/>
  <c r="O20" i="5" s="1"/>
  <c r="N8" i="5"/>
  <c r="N9" i="5" s="1"/>
  <c r="N10" i="5" s="1"/>
  <c r="N20" i="5" s="1"/>
  <c r="C20" i="5"/>
  <c r="C10" i="5"/>
  <c r="C9" i="5"/>
  <c r="C9" i="7"/>
  <c r="C10" i="7"/>
  <c r="C20" i="7"/>
</calcChain>
</file>

<file path=xl/sharedStrings.xml><?xml version="1.0" encoding="utf-8"?>
<sst xmlns="http://schemas.openxmlformats.org/spreadsheetml/2006/main" count="309" uniqueCount="112">
  <si>
    <t>Battery</t>
  </si>
  <si>
    <t>units</t>
  </si>
  <si>
    <t>resolution</t>
  </si>
  <si>
    <t>min value</t>
  </si>
  <si>
    <t>max value</t>
  </si>
  <si>
    <t>V</t>
  </si>
  <si>
    <t>bits</t>
  </si>
  <si>
    <t>req max value</t>
  </si>
  <si>
    <t>req min value</t>
  </si>
  <si>
    <t>Check</t>
  </si>
  <si>
    <t>max no. of values</t>
  </si>
  <si>
    <t>hex converted to binary =</t>
  </si>
  <si>
    <t xml:space="preserve"> number position in byte string =</t>
  </si>
  <si>
    <t>hex value @ position in byte string =</t>
  </si>
  <si>
    <t>converted to binary value @ position in byte string =</t>
  </si>
  <si>
    <t>bit shifting string start position =</t>
  </si>
  <si>
    <t>Converted value in output units =</t>
  </si>
  <si>
    <t>converted to binary =</t>
  </si>
  <si>
    <t>converted to decimal =</t>
  </si>
  <si>
    <t>Physical Property Measured =</t>
  </si>
  <si>
    <t xml:space="preserve">www.baranidesign.com </t>
  </si>
  <si>
    <t xml:space="preserve">+421 948 067 125    </t>
  </si>
  <si>
    <t>sales@baranidesign.com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</si>
  <si>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</si>
  <si>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n/a</t>
  </si>
  <si>
    <t>m/s</t>
  </si>
  <si>
    <t>deg</t>
  </si>
  <si>
    <t xml:space="preserve">Copyright©2019 BARANI DESIGN TECHNOLOGIES s.r.o.    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</si>
  <si>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</si>
  <si>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</si>
  <si>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>bit SUM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</si>
  <si>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</si>
  <si>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FINAL CALCULATED OUTPUT VALUES =</t>
  </si>
  <si>
    <t>Index</t>
  </si>
  <si>
    <t>Wind_ave</t>
  </si>
  <si>
    <t>Dir_ave</t>
  </si>
  <si>
    <t xml:space="preserve">    Wind_ave value is mean (average) wind speed for the 10 minute interval.</t>
  </si>
  <si>
    <t xml:space="preserve">    Dir_ave is the mean (average) wind direction for the 10 minute interval.</t>
  </si>
  <si>
    <t>This calculator is meant for quick message decoding for MeteoWind IoT wind transmitters that send a bit-shifted string.</t>
  </si>
  <si>
    <t>Wind_3sgust</t>
  </si>
  <si>
    <t>Dir_3sgust</t>
  </si>
  <si>
    <t>Input XX byte or longer string (hex) =</t>
  </si>
  <si>
    <t>Wind_stdev</t>
  </si>
  <si>
    <t>Dir_stdev</t>
  </si>
  <si>
    <t>Wind_3smin</t>
  </si>
  <si>
    <t>seconds</t>
  </si>
  <si>
    <t xml:space="preserve">    Wind_3sgust value is gust value per WMO (maximum rolling 3 second average wind speed)</t>
  </si>
  <si>
    <t xml:space="preserve">    Dir_3sgust is the wind direction of the maximum gust wind speed (Wind_3sgust). </t>
  </si>
  <si>
    <t xml:space="preserve">    Wind_3smin value is minimum rolling 3 second average wind speed.</t>
  </si>
  <si>
    <t xml:space="preserve">    Dir_stdev value the wind direction standard deviation.</t>
  </si>
  <si>
    <t xml:space="preserve">    Wind_stdev value the wind speed standard deviation.</t>
  </si>
  <si>
    <t>0F33568d11a2d0A9804F</t>
  </si>
  <si>
    <t>FF33568d11a2d0A9</t>
  </si>
  <si>
    <t>ALLMETEO OPEN WIND Data Format: MeteoWind IoT LoRaWAN ALARM wireless message bit string verifier calculator</t>
  </si>
  <si>
    <t>MeteoWind IoT message format 10 byte</t>
  </si>
  <si>
    <t>Vector/Scalar</t>
  </si>
  <si>
    <t>3sgust_time</t>
  </si>
  <si>
    <t xml:space="preserve">    Vector/Scalar value of wind speed &amp; direction,  Scalar=0(default), Vector =1.</t>
  </si>
  <si>
    <t>binary</t>
  </si>
  <si>
    <t>Alarm sent?</t>
  </si>
  <si>
    <t xml:space="preserve">    Alarm sent? value indicates whether alarm was activated during the current time interval, alarm was not sent during the last logging interval=0(default), at least one alarm was sent during the last logging interval =1.</t>
  </si>
  <si>
    <t>Debouce Activated?</t>
  </si>
  <si>
    <t xml:space="preserve">    Message counter revolving 0 to 254 (255=error)</t>
  </si>
  <si>
    <t xml:space="preserve">    3sgust_time value is the elapsed time in multiple of seconds after start of logging interval, time resolution = 5 sec.</t>
  </si>
  <si>
    <r>
      <t xml:space="preserve">    Wind_3sgust value is gust value per WMO (maximum rolling 3 second average wind speed) (absolute value) </t>
    </r>
    <r>
      <rPr>
        <b/>
        <sz val="11"/>
        <color rgb="FFFF0000"/>
        <rFont val="Calibri"/>
        <family val="2"/>
        <scheme val="minor"/>
      </rPr>
      <t>which activated the Alarm.</t>
    </r>
  </si>
  <si>
    <r>
      <t xml:space="preserve">    Dir_3sgust is the wind direction of the maximum gust wind speed (Wind_3sgust) </t>
    </r>
    <r>
      <rPr>
        <b/>
        <sz val="11"/>
        <color rgb="FFFF0000"/>
        <rFont val="Calibri"/>
        <family val="2"/>
        <scheme val="minor"/>
      </rPr>
      <t>which activated the Alarm.</t>
    </r>
  </si>
  <si>
    <r>
      <t xml:space="preserve">    3sgust_time value is the elapsed time in multiple of seconds after start of logging interval,</t>
    </r>
    <r>
      <rPr>
        <b/>
        <sz val="11"/>
        <color rgb="FFFF0000"/>
        <rFont val="Calibri"/>
        <family val="2"/>
        <scheme val="minor"/>
      </rPr>
      <t xml:space="preserve"> when the Alarm was activated</t>
    </r>
    <r>
      <rPr>
        <sz val="11"/>
        <color rgb="FFFF0000"/>
        <rFont val="Calibri"/>
        <family val="2"/>
        <scheme val="minor"/>
      </rPr>
      <t xml:space="preserve"> time resolution = 5 sec.</t>
    </r>
  </si>
  <si>
    <t xml:space="preserve">    Debouce Activated? Binary flag indicates whether fake click filter was activated during the Wind_3sgust which activated the alarm,  No=0(default), Yes =1.</t>
  </si>
  <si>
    <t>Message type</t>
  </si>
  <si>
    <t>6F33568d11a2d0A9</t>
  </si>
  <si>
    <t>MeteoWind IoT ALARM message format 4 byte</t>
  </si>
  <si>
    <t>MeteoWind IoT message format 8 byte</t>
  </si>
  <si>
    <t>MeteoWind IoT ALARM message format 5 byte</t>
  </si>
  <si>
    <t>SIGFOX 8byte Data Format: MeteoWind IoT wireless message bit string verifier calculator</t>
  </si>
  <si>
    <t>LoRaWAN Data Format: MeteoWind IoT LoRaWAN wireless message bit string verifier calculator</t>
  </si>
  <si>
    <t>{"IsHide":false,"HiddenInExcel":false,"SheetId":-1,"Name":"LoRa MeteoWind 10byte","Guid":"BW3A1M","Index":1,"VisibleRange":"","SheetTheme":{"TabColor":"","BodyColor":"","BodyImage":""},"IsPrintSheet":false}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</si>
  <si>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</si>
  <si>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</si>
  <si>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</si>
  <si>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</si>
  <si>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Type</t>
  </si>
  <si>
    <t>Longitude</t>
  </si>
  <si>
    <t>Latitude</t>
  </si>
  <si>
    <t>Inclination X</t>
  </si>
  <si>
    <t>Inclination Y</t>
  </si>
  <si>
    <t>Inclination Z</t>
  </si>
  <si>
    <t>GPS change alarm</t>
  </si>
  <si>
    <t>Inclination change alarm</t>
  </si>
  <si>
    <t>Battery low alarm</t>
  </si>
  <si>
    <t>Number of Satelites</t>
  </si>
  <si>
    <t>HDOP</t>
  </si>
  <si>
    <t>Fix Status
‘0’=Invalid
‘1’=GNSS fix
‘2’=DGPS fix</t>
  </si>
  <si>
    <t>status</t>
  </si>
  <si>
    <t>interger</t>
  </si>
  <si>
    <t>meters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</si>
  <si>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</si>
  <si>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</si>
  <si>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</si>
  <si>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 xml:space="preserve">    Accelerometer Average Inclination in X</t>
  </si>
  <si>
    <t xml:space="preserve">    Accelerometer Average Inclination in Y</t>
  </si>
  <si>
    <t xml:space="preserve">    Accelerometer Average Inclination in Z</t>
  </si>
  <si>
    <t xml:space="preserve">    Battery low service message alarm is on (service message gets sent if battery reaches a set level, if this alarm is 1 = ON)</t>
  </si>
  <si>
    <t xml:space="preserve">    GPS change service message alarm is on (service message gets sent if gps changes by more than a set level from last fix, if this alarm is 1 = ON)</t>
  </si>
  <si>
    <t xml:space="preserve">    Inclination change service message alarm is on (service message gets sent if inclination in any axes changes by more than a set level from last fix, if this alarm is 1 = ON)</t>
  </si>
  <si>
    <t>LoRaWAN Service Message Format: Wireless message bit string verifier calculator</t>
  </si>
  <si>
    <t>reserved</t>
  </si>
  <si>
    <t>https://stackoverflow.com/questions/35693029/bin2dec-for-numbers-longer-than-10-bits-in-excel</t>
  </si>
  <si>
    <t>https://www.esri.com/news/arcuser/0703/geoid2of3.html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</si>
  <si>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</si>
  <si>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</si>
  <si>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c582a1087050904b3114</t>
  </si>
  <si>
    <t>5fc3110868547c2e22a0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</si>
</sst>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bits&quot;"/>
    <numFmt numFmtId="165" formatCode="0&quot;th bit&quot;"/>
    <numFmt numFmtId="166" formatCode="0&quot;st bit&quot;"/>
    <numFmt numFmtId="167" formatCode="0.00&quot; bytes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7" fontId="0" fillId="2" borderId="6" xfId="0" applyNumberForma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8" fillId="0" borderId="0" xfId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35693029/bin2dec-for-numbers-longer-than-10-bits-in-excel" TargetMode="Externa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esri.com/news/arcuser/0703/geoid2of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38"/>
  <sheetViews>
    <sheetView tabSelected="1" zoomScale="90" zoomScaleNormal="9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bestFit="1" customWidth="1"/>
    <col min="3" max="3" width="13.28515625" style="1" bestFit="1" customWidth="1"/>
    <col min="4" max="9" width="13.42578125" style="1" customWidth="1"/>
    <col min="10" max="10" width="13.42578125" style="1" bestFit="1" customWidth="1"/>
    <col min="11" max="11" width="13.42578125" style="1" customWidth="1"/>
    <col min="12" max="12" width="20.42578125" style="1" customWidth="1"/>
    <col min="13" max="13" width="11.42578125" style="1" bestFit="1" customWidth="1"/>
    <col min="14" max="15" width="9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7" t="s">
        <v>74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34.5" customHeight="1" x14ac:dyDescent="0.25">
      <c r="A2" s="59" t="s">
        <v>38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33"/>
      <c r="O2" s="33">
        <f>2^8</f>
        <v>256</v>
      </c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60" t="s">
        <v>54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8" t="s">
        <v>111</v>
      </c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25" x14ac:dyDescent="0.25">
      <c r="A5" s="16" t="s">
        <v>11</v>
      </c>
      <c r="B5" s="61" t="str">
        <f>CONCATENATE(B36,C36,D36,E36,F36,G36,H36,I36,J36,K36,L36,M36,N36,O36,P36,Q36,R36,S36,T36,U36,V36,W36,X36,Y36,Z36,AA36,AB36,AC36,AD36,AE36,AF36,AG36,AH36,AI36,AJ36,AK36)</f>
        <v>010111111100001100010001000010000110100001010100011111000010111000100010101000000000000000000000000000000000000000000000000000000000000000000000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25" x14ac:dyDescent="0.25">
      <c r="A6" s="16" t="s">
        <v>15</v>
      </c>
      <c r="B6" s="22">
        <v>1</v>
      </c>
      <c r="C6" s="19">
        <f t="shared" ref="C6:D6" si="0">B6+B13</f>
        <v>9</v>
      </c>
      <c r="D6" s="19">
        <f t="shared" si="0"/>
        <v>12</v>
      </c>
      <c r="E6" s="19">
        <f t="shared" ref="E6" si="1">D6+D13</f>
        <v>21</v>
      </c>
      <c r="F6" s="19">
        <f t="shared" ref="F6" si="2">E6+E13</f>
        <v>30</v>
      </c>
      <c r="G6" s="19">
        <f t="shared" ref="G6" si="3">F6+F13</f>
        <v>39</v>
      </c>
      <c r="H6" s="19">
        <f t="shared" ref="H6" si="4">G6+G13</f>
        <v>47</v>
      </c>
      <c r="I6" s="19">
        <f t="shared" ref="I6" si="5">H6+H13</f>
        <v>56</v>
      </c>
      <c r="J6" s="19">
        <f t="shared" ref="J6" si="6">I6+I13</f>
        <v>65</v>
      </c>
      <c r="K6" s="19">
        <f t="shared" ref="K6" si="7">J6+J13</f>
        <v>72</v>
      </c>
      <c r="L6" s="19">
        <f t="shared" ref="L6:M6" si="8">K6+K13</f>
        <v>79</v>
      </c>
      <c r="M6" s="19">
        <f t="shared" si="8"/>
        <v>80</v>
      </c>
      <c r="N6" s="19">
        <f t="shared" ref="N6" si="9">M6+M13</f>
        <v>81</v>
      </c>
      <c r="O6" s="19">
        <f t="shared" ref="O6" si="10">N6+N13</f>
        <v>81</v>
      </c>
      <c r="P6" s="28"/>
    </row>
    <row r="7" spans="1:25" x14ac:dyDescent="0.25">
      <c r="A7" s="16" t="s">
        <v>19</v>
      </c>
      <c r="B7" s="45" t="s">
        <v>33</v>
      </c>
      <c r="C7" s="20" t="s">
        <v>0</v>
      </c>
      <c r="D7" s="20" t="s">
        <v>34</v>
      </c>
      <c r="E7" s="20" t="s">
        <v>39</v>
      </c>
      <c r="F7" s="20" t="s">
        <v>44</v>
      </c>
      <c r="G7" s="45" t="s">
        <v>42</v>
      </c>
      <c r="H7" s="20" t="s">
        <v>35</v>
      </c>
      <c r="I7" s="2" t="s">
        <v>40</v>
      </c>
      <c r="J7" s="45" t="s">
        <v>43</v>
      </c>
      <c r="K7" s="20" t="s">
        <v>56</v>
      </c>
      <c r="L7" s="20" t="s">
        <v>55</v>
      </c>
      <c r="M7" s="20" t="s">
        <v>59</v>
      </c>
      <c r="N7" s="20"/>
      <c r="O7" s="20"/>
      <c r="P7" s="28"/>
    </row>
    <row r="8" spans="1:25" x14ac:dyDescent="0.25">
      <c r="A8" s="16" t="s">
        <v>17</v>
      </c>
      <c r="B8" s="21" t="str">
        <f t="shared" ref="B8:L8" si="11">MID($B5,B6,B13)</f>
        <v>01011111</v>
      </c>
      <c r="C8" s="21" t="str">
        <f t="shared" si="11"/>
        <v>110</v>
      </c>
      <c r="D8" s="21" t="str">
        <f t="shared" si="11"/>
        <v>000110001</v>
      </c>
      <c r="E8" s="21" t="str">
        <f t="shared" si="11"/>
        <v>000100001</v>
      </c>
      <c r="F8" s="21" t="str">
        <f t="shared" si="11"/>
        <v>000011010</v>
      </c>
      <c r="G8" s="21" t="str">
        <f t="shared" ref="G8" si="12">MID($B5,G6,G13)</f>
        <v>00010101</v>
      </c>
      <c r="H8" s="21" t="str">
        <f t="shared" si="11"/>
        <v>000111110</v>
      </c>
      <c r="I8" s="21" t="str">
        <f t="shared" si="11"/>
        <v>000101110</v>
      </c>
      <c r="J8" s="21" t="str">
        <f t="shared" si="11"/>
        <v>0010001</v>
      </c>
      <c r="K8" s="21" t="str">
        <f t="shared" si="11"/>
        <v>0101000</v>
      </c>
      <c r="L8" s="21" t="str">
        <f t="shared" si="11"/>
        <v>0</v>
      </c>
      <c r="M8" s="21" t="str">
        <f t="shared" ref="M8:O8" si="13">MID($B5,M6,M13)</f>
        <v>0</v>
      </c>
      <c r="N8" s="21" t="str">
        <f t="shared" si="13"/>
        <v/>
      </c>
      <c r="O8" s="21" t="str">
        <f t="shared" si="13"/>
        <v/>
      </c>
      <c r="P8" s="28"/>
    </row>
    <row r="9" spans="1:25" x14ac:dyDescent="0.25">
      <c r="A9" s="16" t="s">
        <v>18</v>
      </c>
      <c r="B9" s="21">
        <f>BIN2DEC(B8)</f>
        <v>95</v>
      </c>
      <c r="C9" s="21">
        <f>BIN2DEC(C8)</f>
        <v>6</v>
      </c>
      <c r="D9" s="21">
        <f t="shared" ref="D9:L9" si="14">BIN2DEC(D8)</f>
        <v>49</v>
      </c>
      <c r="E9" s="21">
        <f t="shared" si="14"/>
        <v>33</v>
      </c>
      <c r="F9" s="21">
        <f t="shared" si="14"/>
        <v>26</v>
      </c>
      <c r="G9" s="21">
        <f t="shared" ref="G9" si="15">BIN2DEC(G8)</f>
        <v>21</v>
      </c>
      <c r="H9" s="21">
        <f t="shared" si="14"/>
        <v>62</v>
      </c>
      <c r="I9" s="21">
        <f t="shared" si="14"/>
        <v>46</v>
      </c>
      <c r="J9" s="21">
        <f t="shared" si="14"/>
        <v>17</v>
      </c>
      <c r="K9" s="21">
        <f t="shared" ref="K9" si="16">BIN2DEC(K8)</f>
        <v>40</v>
      </c>
      <c r="L9" s="21">
        <f t="shared" si="14"/>
        <v>0</v>
      </c>
      <c r="M9" s="21">
        <f t="shared" ref="M9" si="17">BIN2DEC(M8)</f>
        <v>0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95</v>
      </c>
      <c r="C10" s="25">
        <f t="shared" ref="C10:L10" si="18">C9*C12+C15</f>
        <v>4.2</v>
      </c>
      <c r="D10" s="25">
        <f t="shared" si="18"/>
        <v>4.9000000000000004</v>
      </c>
      <c r="E10" s="25">
        <f t="shared" si="18"/>
        <v>3.3000000000000003</v>
      </c>
      <c r="F10" s="25">
        <f t="shared" si="18"/>
        <v>2.6</v>
      </c>
      <c r="G10" s="25">
        <f t="shared" ref="G10" si="19">G9*G12+G15</f>
        <v>2.1</v>
      </c>
      <c r="H10" s="25">
        <f t="shared" si="18"/>
        <v>62</v>
      </c>
      <c r="I10" s="25">
        <f t="shared" si="18"/>
        <v>46</v>
      </c>
      <c r="J10" s="25">
        <f t="shared" si="18"/>
        <v>17</v>
      </c>
      <c r="K10" s="25">
        <f t="shared" si="18"/>
        <v>200</v>
      </c>
      <c r="L10" s="25">
        <f t="shared" si="18"/>
        <v>0</v>
      </c>
      <c r="M10" s="25">
        <f t="shared" ref="M10:O10" si="20">M9*M12+M15</f>
        <v>0</v>
      </c>
      <c r="N10" s="25">
        <f t="shared" si="20"/>
        <v>0</v>
      </c>
      <c r="O10" s="25">
        <f t="shared" si="20"/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5</v>
      </c>
      <c r="D11" s="41" t="s">
        <v>25</v>
      </c>
      <c r="E11" s="41" t="s">
        <v>25</v>
      </c>
      <c r="F11" s="41" t="s">
        <v>25</v>
      </c>
      <c r="G11" s="41" t="s">
        <v>25</v>
      </c>
      <c r="H11" s="41" t="s">
        <v>26</v>
      </c>
      <c r="I11" s="41" t="s">
        <v>26</v>
      </c>
      <c r="J11" s="41" t="s">
        <v>26</v>
      </c>
      <c r="K11" s="41" t="s">
        <v>45</v>
      </c>
      <c r="L11" s="41" t="s">
        <v>58</v>
      </c>
      <c r="M11" s="26" t="s">
        <v>58</v>
      </c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0.2</v>
      </c>
      <c r="D12" s="5">
        <v>0.1</v>
      </c>
      <c r="E12" s="5">
        <v>0.1</v>
      </c>
      <c r="F12" s="5">
        <v>0.1</v>
      </c>
      <c r="G12" s="5">
        <v>0.1</v>
      </c>
      <c r="H12" s="5">
        <v>1</v>
      </c>
      <c r="I12" s="5">
        <v>1</v>
      </c>
      <c r="J12" s="5">
        <v>1</v>
      </c>
      <c r="K12" s="5">
        <v>5</v>
      </c>
      <c r="L12" s="5">
        <v>1</v>
      </c>
      <c r="M12" s="5">
        <v>1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8</v>
      </c>
      <c r="C13" s="38">
        <v>3</v>
      </c>
      <c r="D13" s="38">
        <v>9</v>
      </c>
      <c r="E13" s="38">
        <v>9</v>
      </c>
      <c r="F13" s="38">
        <v>9</v>
      </c>
      <c r="G13" s="38">
        <v>8</v>
      </c>
      <c r="H13" s="38">
        <v>9</v>
      </c>
      <c r="I13" s="38">
        <v>9</v>
      </c>
      <c r="J13" s="38">
        <v>7</v>
      </c>
      <c r="K13" s="38">
        <v>7</v>
      </c>
      <c r="L13" s="38">
        <v>1</v>
      </c>
      <c r="M13" s="38">
        <v>1</v>
      </c>
      <c r="N13" s="38">
        <v>0</v>
      </c>
      <c r="O13" s="38">
        <v>0</v>
      </c>
      <c r="P13" s="44">
        <f>SUM(B13:O13)</f>
        <v>80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L14" si="21">2^B13</f>
        <v>256</v>
      </c>
      <c r="C14" s="15">
        <f t="shared" si="21"/>
        <v>8</v>
      </c>
      <c r="D14" s="15">
        <f t="shared" si="21"/>
        <v>512</v>
      </c>
      <c r="E14" s="15">
        <f t="shared" si="21"/>
        <v>512</v>
      </c>
      <c r="F14" s="15">
        <f t="shared" si="21"/>
        <v>512</v>
      </c>
      <c r="G14" s="15">
        <f t="shared" ref="G14" si="22">2^G13</f>
        <v>256</v>
      </c>
      <c r="H14" s="15">
        <f t="shared" si="21"/>
        <v>512</v>
      </c>
      <c r="I14" s="15">
        <f t="shared" si="21"/>
        <v>512</v>
      </c>
      <c r="J14" s="15">
        <f t="shared" si="21"/>
        <v>128</v>
      </c>
      <c r="K14" s="15">
        <f t="shared" si="21"/>
        <v>128</v>
      </c>
      <c r="L14" s="15">
        <f t="shared" si="21"/>
        <v>2</v>
      </c>
      <c r="M14" s="15">
        <f t="shared" ref="M14:O14" si="23">2^M13</f>
        <v>2</v>
      </c>
      <c r="N14" s="15">
        <f t="shared" si="23"/>
        <v>1</v>
      </c>
      <c r="O14" s="15">
        <f t="shared" si="23"/>
        <v>1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L16" si="24">(B14-1)*B12+B15</f>
        <v>255</v>
      </c>
      <c r="C16" s="7">
        <f t="shared" si="24"/>
        <v>4.4000000000000004</v>
      </c>
      <c r="D16" s="7">
        <f t="shared" si="24"/>
        <v>51.1</v>
      </c>
      <c r="E16" s="7">
        <f t="shared" si="24"/>
        <v>51.1</v>
      </c>
      <c r="F16" s="7">
        <f t="shared" si="24"/>
        <v>51.1</v>
      </c>
      <c r="G16" s="7">
        <f t="shared" ref="G16" si="25">(G14-1)*G12+G15</f>
        <v>25.5</v>
      </c>
      <c r="H16" s="7">
        <f t="shared" si="24"/>
        <v>511</v>
      </c>
      <c r="I16" s="7">
        <f t="shared" si="24"/>
        <v>511</v>
      </c>
      <c r="J16" s="7">
        <f t="shared" si="24"/>
        <v>127</v>
      </c>
      <c r="K16" s="7">
        <f t="shared" si="24"/>
        <v>635</v>
      </c>
      <c r="L16" s="7">
        <f t="shared" si="24"/>
        <v>1</v>
      </c>
      <c r="M16" s="7">
        <f t="shared" ref="M16:O16" si="26">(M14-1)*M12+M15</f>
        <v>1</v>
      </c>
      <c r="N16" s="7">
        <f t="shared" si="26"/>
        <v>0</v>
      </c>
      <c r="O16" s="7">
        <f t="shared" si="26"/>
        <v>0</v>
      </c>
      <c r="P16" s="6"/>
    </row>
    <row r="17" spans="1:18" x14ac:dyDescent="0.25">
      <c r="A17" s="9" t="s">
        <v>8</v>
      </c>
      <c r="B17" s="5">
        <v>0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18" ht="15.75" thickBot="1" x14ac:dyDescent="0.3">
      <c r="A18" s="31" t="s">
        <v>7</v>
      </c>
      <c r="B18" s="12">
        <v>3</v>
      </c>
      <c r="C18" s="12">
        <v>4.4000000000000004</v>
      </c>
      <c r="D18" s="12">
        <v>51</v>
      </c>
      <c r="E18" s="12">
        <v>51</v>
      </c>
      <c r="F18" s="12">
        <v>51</v>
      </c>
      <c r="G18" s="12">
        <v>25</v>
      </c>
      <c r="H18" s="12">
        <v>359</v>
      </c>
      <c r="I18" s="12">
        <v>359</v>
      </c>
      <c r="J18" s="12">
        <v>127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1">
        <v>80</v>
      </c>
    </row>
    <row r="19" spans="1:18" x14ac:dyDescent="0.25">
      <c r="A19" s="13" t="s">
        <v>9</v>
      </c>
      <c r="B19" s="13" t="str">
        <f t="shared" ref="B19:L19" si="27">IF(B16&gt;=B18,"OK","ERROR")</f>
        <v>OK</v>
      </c>
      <c r="C19" s="13" t="str">
        <f t="shared" si="27"/>
        <v>OK</v>
      </c>
      <c r="D19" s="13" t="str">
        <f t="shared" si="27"/>
        <v>OK</v>
      </c>
      <c r="E19" s="13" t="str">
        <f t="shared" si="27"/>
        <v>OK</v>
      </c>
      <c r="F19" s="13" t="str">
        <f t="shared" si="27"/>
        <v>OK</v>
      </c>
      <c r="G19" s="13" t="str">
        <f t="shared" ref="G19" si="28">IF(G16&gt;=G18,"OK","ERROR")</f>
        <v>OK</v>
      </c>
      <c r="H19" s="13" t="str">
        <f t="shared" si="27"/>
        <v>OK</v>
      </c>
      <c r="I19" s="13" t="str">
        <f t="shared" si="27"/>
        <v>OK</v>
      </c>
      <c r="J19" s="13" t="str">
        <f t="shared" si="27"/>
        <v>OK</v>
      </c>
      <c r="K19" s="13" t="str">
        <f t="shared" si="27"/>
        <v>OK</v>
      </c>
      <c r="L19" s="13" t="str">
        <f t="shared" si="27"/>
        <v>OK</v>
      </c>
      <c r="M19" s="13" t="str">
        <f t="shared" ref="M19:O19" si="29">IF(M16&gt;=M18,"OK","ERROR")</f>
        <v>OK</v>
      </c>
      <c r="N19" s="13" t="str">
        <f t="shared" si="29"/>
        <v>OK</v>
      </c>
      <c r="O19" s="13" t="str">
        <f t="shared" si="29"/>
        <v>OK</v>
      </c>
      <c r="P19" s="14" t="str">
        <f>IF(P13&lt;=P18,"OK","ERROR")</f>
        <v>OK</v>
      </c>
    </row>
    <row r="20" spans="1:18" x14ac:dyDescent="0.25">
      <c r="A20" s="40" t="s">
        <v>32</v>
      </c>
      <c r="B20" s="40"/>
      <c r="C20" s="40">
        <f>C10</f>
        <v>4.2</v>
      </c>
      <c r="D20" s="40">
        <f t="shared" ref="D20:L20" si="30">D10</f>
        <v>4.9000000000000004</v>
      </c>
      <c r="E20" s="40">
        <f>E10+D20</f>
        <v>8.2000000000000011</v>
      </c>
      <c r="F20" s="40">
        <f>D10-F10</f>
        <v>2.3000000000000003</v>
      </c>
      <c r="G20" s="40">
        <f>G10</f>
        <v>2.1</v>
      </c>
      <c r="H20" s="40">
        <f t="shared" si="30"/>
        <v>62</v>
      </c>
      <c r="I20" s="40">
        <f t="shared" si="30"/>
        <v>46</v>
      </c>
      <c r="J20" s="40">
        <f>IF(H20+J10&gt;359.999,H20+J10-360,H20+J10)</f>
        <v>79</v>
      </c>
      <c r="K20" s="40">
        <f>IF(H20-K10&lt;0,H20-K10+360,H20-K10)</f>
        <v>222</v>
      </c>
      <c r="L20" s="40">
        <f t="shared" si="30"/>
        <v>0</v>
      </c>
      <c r="M20" s="40">
        <f t="shared" ref="M20:O20" si="31">M10</f>
        <v>0</v>
      </c>
      <c r="N20" s="40">
        <f t="shared" si="31"/>
        <v>0</v>
      </c>
      <c r="O20" s="40">
        <f t="shared" si="31"/>
        <v>0</v>
      </c>
      <c r="P20"/>
    </row>
    <row r="21" spans="1:18" s="32" customFormat="1" x14ac:dyDescent="0.25">
      <c r="A21" s="51" t="s">
        <v>36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</row>
    <row r="22" spans="1:18" s="32" customFormat="1" x14ac:dyDescent="0.25">
      <c r="A22" s="51" t="s">
        <v>46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8" s="32" customFormat="1" x14ac:dyDescent="0.25">
      <c r="A23" s="51" t="s">
        <v>48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18" s="32" customFormat="1" x14ac:dyDescent="0.25">
      <c r="A24" s="51" t="s">
        <v>50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</row>
    <row r="25" spans="1:18" s="32" customFormat="1" x14ac:dyDescent="0.25">
      <c r="A25" s="51" t="s">
        <v>37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 spans="1:18" s="32" customFormat="1" x14ac:dyDescent="0.25">
      <c r="A26" s="51" t="s">
        <v>47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 spans="1:18" s="32" customFormat="1" x14ac:dyDescent="0.25">
      <c r="A27" s="51" t="s">
        <v>49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 spans="1:18" s="32" customFormat="1" x14ac:dyDescent="0.25">
      <c r="A28" s="51" t="s">
        <v>63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</row>
    <row r="29" spans="1:18" s="32" customFormat="1" x14ac:dyDescent="0.25">
      <c r="A29" s="51" t="s">
        <v>57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</row>
    <row r="30" spans="1:18" s="32" customFormat="1" x14ac:dyDescent="0.25">
      <c r="A30" s="51" t="s">
        <v>60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</row>
    <row r="31" spans="1:18" s="39" customFormat="1" x14ac:dyDescent="0.25">
      <c r="A31" s="52" t="s">
        <v>28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18" x14ac:dyDescent="0.25">
      <c r="B32" s="1"/>
      <c r="C32" s="17"/>
      <c r="E32" s="17"/>
      <c r="F32" s="17"/>
      <c r="G32" s="17"/>
      <c r="I32" s="17"/>
      <c r="J32" s="17"/>
      <c r="K32" s="17"/>
      <c r="L32" s="17"/>
      <c r="M32" s="17"/>
      <c r="N32" s="17"/>
      <c r="O32" s="17"/>
      <c r="P32" s="17"/>
      <c r="Q32" s="17"/>
      <c r="R32" s="2"/>
    </row>
    <row r="33" spans="1:37" x14ac:dyDescent="0.25">
      <c r="A33" s="53" t="s">
        <v>29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</row>
    <row r="34" spans="1:37" x14ac:dyDescent="0.25">
      <c r="A34" s="30" t="s">
        <v>12</v>
      </c>
      <c r="B34" s="18">
        <v>1</v>
      </c>
      <c r="C34" s="18">
        <v>2</v>
      </c>
      <c r="D34" s="18">
        <v>3</v>
      </c>
      <c r="E34" s="18">
        <v>4</v>
      </c>
      <c r="F34" s="18">
        <v>5</v>
      </c>
      <c r="G34" s="18">
        <v>6</v>
      </c>
      <c r="H34" s="18">
        <v>7</v>
      </c>
      <c r="I34" s="18">
        <v>8</v>
      </c>
      <c r="J34" s="18">
        <v>9</v>
      </c>
      <c r="K34" s="18">
        <v>10</v>
      </c>
      <c r="L34" s="18">
        <v>11</v>
      </c>
      <c r="M34" s="18">
        <v>12</v>
      </c>
      <c r="N34" s="18">
        <v>13</v>
      </c>
      <c r="O34" s="18">
        <v>14</v>
      </c>
      <c r="P34" s="18">
        <v>15</v>
      </c>
      <c r="Q34" s="18">
        <v>16</v>
      </c>
      <c r="R34" s="18">
        <v>17</v>
      </c>
      <c r="S34" s="18">
        <v>18</v>
      </c>
      <c r="T34" s="18">
        <v>19</v>
      </c>
      <c r="U34" s="18">
        <v>20</v>
      </c>
      <c r="V34" s="18">
        <v>21</v>
      </c>
      <c r="W34" s="18">
        <v>22</v>
      </c>
      <c r="X34" s="18">
        <v>23</v>
      </c>
      <c r="Y34" s="18">
        <v>24</v>
      </c>
      <c r="Z34" s="18">
        <v>25</v>
      </c>
      <c r="AA34" s="18">
        <v>26</v>
      </c>
      <c r="AB34" s="18">
        <v>27</v>
      </c>
      <c r="AC34" s="18">
        <v>28</v>
      </c>
      <c r="AD34" s="18">
        <v>29</v>
      </c>
      <c r="AE34" s="18">
        <v>30</v>
      </c>
      <c r="AF34" s="18">
        <v>31</v>
      </c>
      <c r="AG34" s="18">
        <v>32</v>
      </c>
      <c r="AH34" s="18">
        <v>33</v>
      </c>
      <c r="AI34" s="18">
        <v>34</v>
      </c>
      <c r="AJ34" s="18">
        <v>35</v>
      </c>
      <c r="AK34" s="18">
        <v>36</v>
      </c>
    </row>
    <row r="35" spans="1:37" x14ac:dyDescent="0.25">
      <c r="A35" s="30" t="s">
        <v>13</v>
      </c>
      <c r="B35" s="23" t="str">
        <f t="shared" ref="B35:Y35" si="32">MID($B4,B34,1)</f>
        <v>5</v>
      </c>
      <c r="C35" s="23" t="str">
        <f t="shared" si="32"/>
        <v>f</v>
      </c>
      <c r="D35" s="23" t="str">
        <f t="shared" si="32"/>
        <v>c</v>
      </c>
      <c r="E35" s="23" t="str">
        <f t="shared" si="32"/>
        <v>3</v>
      </c>
      <c r="F35" s="23" t="str">
        <f t="shared" si="32"/>
        <v>1</v>
      </c>
      <c r="G35" s="23" t="str">
        <f t="shared" si="32"/>
        <v>1</v>
      </c>
      <c r="H35" s="23" t="str">
        <f t="shared" si="32"/>
        <v>0</v>
      </c>
      <c r="I35" s="23" t="str">
        <f t="shared" si="32"/>
        <v>8</v>
      </c>
      <c r="J35" s="23" t="str">
        <f t="shared" si="32"/>
        <v>6</v>
      </c>
      <c r="K35" s="23" t="str">
        <f t="shared" si="32"/>
        <v>8</v>
      </c>
      <c r="L35" s="23" t="str">
        <f t="shared" si="32"/>
        <v>5</v>
      </c>
      <c r="M35" s="23" t="str">
        <f t="shared" si="32"/>
        <v>4</v>
      </c>
      <c r="N35" s="23" t="str">
        <f t="shared" si="32"/>
        <v>7</v>
      </c>
      <c r="O35" s="23" t="str">
        <f t="shared" si="32"/>
        <v>c</v>
      </c>
      <c r="P35" s="23" t="str">
        <f t="shared" si="32"/>
        <v>2</v>
      </c>
      <c r="Q35" s="23" t="str">
        <f t="shared" si="32"/>
        <v>e</v>
      </c>
      <c r="R35" s="23" t="str">
        <f t="shared" si="32"/>
        <v>2</v>
      </c>
      <c r="S35" s="23" t="str">
        <f t="shared" si="32"/>
        <v>2</v>
      </c>
      <c r="T35" s="23" t="str">
        <f t="shared" si="32"/>
        <v>a</v>
      </c>
      <c r="U35" s="23" t="str">
        <f t="shared" si="32"/>
        <v>0</v>
      </c>
      <c r="V35" s="23" t="str">
        <f t="shared" si="32"/>
        <v/>
      </c>
      <c r="W35" s="23" t="str">
        <f t="shared" si="32"/>
        <v/>
      </c>
      <c r="X35" s="23" t="str">
        <f t="shared" si="32"/>
        <v/>
      </c>
      <c r="Y35" s="23" t="str">
        <f t="shared" si="32"/>
        <v/>
      </c>
      <c r="Z35" s="23" t="str">
        <f t="shared" ref="Z35:AK35" si="33">MID($B4,Z34,1)</f>
        <v/>
      </c>
      <c r="AA35" s="23" t="str">
        <f t="shared" si="33"/>
        <v/>
      </c>
      <c r="AB35" s="23" t="str">
        <f t="shared" si="33"/>
        <v/>
      </c>
      <c r="AC35" s="23" t="str">
        <f t="shared" si="33"/>
        <v/>
      </c>
      <c r="AD35" s="23" t="str">
        <f t="shared" si="33"/>
        <v/>
      </c>
      <c r="AE35" s="23" t="str">
        <f t="shared" si="33"/>
        <v/>
      </c>
      <c r="AF35" s="23" t="str">
        <f t="shared" si="33"/>
        <v/>
      </c>
      <c r="AG35" s="23" t="str">
        <f t="shared" si="33"/>
        <v/>
      </c>
      <c r="AH35" s="23" t="str">
        <f t="shared" si="33"/>
        <v/>
      </c>
      <c r="AI35" s="23" t="str">
        <f t="shared" si="33"/>
        <v/>
      </c>
      <c r="AJ35" s="23" t="str">
        <f t="shared" si="33"/>
        <v/>
      </c>
      <c r="AK35" s="23" t="str">
        <f t="shared" si="33"/>
        <v/>
      </c>
    </row>
    <row r="36" spans="1:37" x14ac:dyDescent="0.25">
      <c r="A36" s="30" t="s">
        <v>14</v>
      </c>
      <c r="B36" s="18" t="str">
        <f>HEX2BIN(B35,4)</f>
        <v>0101</v>
      </c>
      <c r="C36" s="18" t="str">
        <f t="shared" ref="C36:Y36" si="34">HEX2BIN(C35,4)</f>
        <v>1111</v>
      </c>
      <c r="D36" s="18" t="str">
        <f t="shared" si="34"/>
        <v>1100</v>
      </c>
      <c r="E36" s="18" t="str">
        <f t="shared" si="34"/>
        <v>0011</v>
      </c>
      <c r="F36" s="18" t="str">
        <f t="shared" si="34"/>
        <v>0001</v>
      </c>
      <c r="G36" s="18" t="str">
        <f t="shared" si="34"/>
        <v>0001</v>
      </c>
      <c r="H36" s="18" t="str">
        <f t="shared" si="34"/>
        <v>0000</v>
      </c>
      <c r="I36" s="18" t="str">
        <f t="shared" si="34"/>
        <v>1000</v>
      </c>
      <c r="J36" s="18" t="str">
        <f t="shared" si="34"/>
        <v>0110</v>
      </c>
      <c r="K36" s="18" t="str">
        <f t="shared" si="34"/>
        <v>1000</v>
      </c>
      <c r="L36" s="18" t="str">
        <f t="shared" si="34"/>
        <v>0101</v>
      </c>
      <c r="M36" s="18" t="str">
        <f t="shared" si="34"/>
        <v>0100</v>
      </c>
      <c r="N36" s="18" t="str">
        <f t="shared" si="34"/>
        <v>0111</v>
      </c>
      <c r="O36" s="18" t="str">
        <f t="shared" si="34"/>
        <v>1100</v>
      </c>
      <c r="P36" s="18" t="str">
        <f t="shared" si="34"/>
        <v>0010</v>
      </c>
      <c r="Q36" s="18" t="str">
        <f t="shared" si="34"/>
        <v>1110</v>
      </c>
      <c r="R36" s="18" t="str">
        <f t="shared" si="34"/>
        <v>0010</v>
      </c>
      <c r="S36" s="18" t="str">
        <f t="shared" si="34"/>
        <v>0010</v>
      </c>
      <c r="T36" s="18" t="str">
        <f t="shared" si="34"/>
        <v>1010</v>
      </c>
      <c r="U36" s="18" t="str">
        <f t="shared" si="34"/>
        <v>0000</v>
      </c>
      <c r="V36" s="18" t="str">
        <f t="shared" si="34"/>
        <v>0000</v>
      </c>
      <c r="W36" s="18" t="str">
        <f t="shared" si="34"/>
        <v>0000</v>
      </c>
      <c r="X36" s="18" t="str">
        <f t="shared" si="34"/>
        <v>0000</v>
      </c>
      <c r="Y36" s="18" t="str">
        <f t="shared" si="34"/>
        <v>0000</v>
      </c>
      <c r="Z36" s="18" t="str">
        <f t="shared" ref="Z36:AK36" si="35">HEX2BIN(Z35,4)</f>
        <v>0000</v>
      </c>
      <c r="AA36" s="18" t="str">
        <f t="shared" si="35"/>
        <v>0000</v>
      </c>
      <c r="AB36" s="18" t="str">
        <f t="shared" si="35"/>
        <v>0000</v>
      </c>
      <c r="AC36" s="18" t="str">
        <f t="shared" si="35"/>
        <v>0000</v>
      </c>
      <c r="AD36" s="18" t="str">
        <f t="shared" si="35"/>
        <v>0000</v>
      </c>
      <c r="AE36" s="18" t="str">
        <f t="shared" si="35"/>
        <v>0000</v>
      </c>
      <c r="AF36" s="18" t="str">
        <f t="shared" si="35"/>
        <v>0000</v>
      </c>
      <c r="AG36" s="18" t="str">
        <f t="shared" si="35"/>
        <v>0000</v>
      </c>
      <c r="AH36" s="18" t="str">
        <f t="shared" si="35"/>
        <v>0000</v>
      </c>
      <c r="AI36" s="18" t="str">
        <f t="shared" si="35"/>
        <v>0000</v>
      </c>
      <c r="AJ36" s="18" t="str">
        <f t="shared" si="35"/>
        <v>0000</v>
      </c>
      <c r="AK36" s="18" t="str">
        <f t="shared" si="35"/>
        <v>0000</v>
      </c>
    </row>
    <row r="37" spans="1:37" x14ac:dyDescent="0.25">
      <c r="B37" s="1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37" x14ac:dyDescent="0.25">
      <c r="A38" s="54" t="s">
        <v>27</v>
      </c>
      <c r="B38" s="54"/>
      <c r="C38" s="55" t="s">
        <v>20</v>
      </c>
      <c r="D38" s="55"/>
      <c r="E38" s="55"/>
      <c r="F38" s="56" t="s">
        <v>21</v>
      </c>
      <c r="G38" s="56"/>
      <c r="H38" s="55" t="s">
        <v>22</v>
      </c>
      <c r="I38" s="55"/>
      <c r="J38" s="55"/>
      <c r="K38" s="55"/>
      <c r="L38" s="55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</sheetData>
  <mergeCells count="21">
    <mergeCell ref="A1:Y1"/>
    <mergeCell ref="B4:L4"/>
    <mergeCell ref="A2:M2"/>
    <mergeCell ref="A21:L21"/>
    <mergeCell ref="A3:L3"/>
    <mergeCell ref="B5:O5"/>
    <mergeCell ref="A31:L31"/>
    <mergeCell ref="A26:L26"/>
    <mergeCell ref="A27:L27"/>
    <mergeCell ref="A33:Y33"/>
    <mergeCell ref="A38:B38"/>
    <mergeCell ref="C38:E38"/>
    <mergeCell ref="F38:G38"/>
    <mergeCell ref="H38:L38"/>
    <mergeCell ref="A28:L28"/>
    <mergeCell ref="A29:L29"/>
    <mergeCell ref="A22:L22"/>
    <mergeCell ref="A24:L24"/>
    <mergeCell ref="A30:L30"/>
    <mergeCell ref="A23:L23"/>
    <mergeCell ref="A25:L25"/>
  </mergeCells>
  <phoneticPr fontId="15" type="noConversion"/>
  <hyperlinks>
    <hyperlink ref="C38" r:id="rId1" xr:uid="{00000000-0004-0000-0000-000000000000}"/>
    <hyperlink ref="H38" r:id="rId2" xr:uid="{00000000-0004-0000-0000-000001000000}"/>
  </hyperlinks>
  <pageMargins left="0.25" right="0.25" top="0.75" bottom="0.75" header="0.3" footer="0.3"/>
  <pageSetup paperSize="9" scale="61" fitToHeight="0" orientation="landscape" r:id="rId3"/>
  <customProperties>
    <customPr name="SSC_SHEET_GU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A754-B183-45EF-A1FD-6628EE7FE254}">
  <sheetPr>
    <pageSetUpPr fitToPage="1"/>
  </sheetPr>
  <dimension ref="A1:AK36"/>
  <sheetViews>
    <sheetView zoomScale="90" zoomScaleNormal="90" workbookViewId="0">
      <selection activeCell="B4" sqref="B4:L4"/>
    </sheetView>
  </sheetViews>
  <sheetFormatPr defaultColWidth="9.140625" defaultRowHeight="15" x14ac:dyDescent="0.25"/>
  <cols>
    <col min="1" max="1" width="38.42578125" style="1" customWidth="1"/>
    <col min="2" max="2" width="17.85546875" style="2" bestFit="1" customWidth="1"/>
    <col min="3" max="3" width="13.28515625" style="1" bestFit="1" customWidth="1"/>
    <col min="4" max="4" width="15.42578125" style="1" customWidth="1"/>
    <col min="5" max="8" width="13.42578125" style="1" customWidth="1"/>
    <col min="9" max="9" width="22" style="1" customWidth="1"/>
    <col min="10" max="15" width="9.85546875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7" t="s">
        <v>53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34.5" customHeight="1" x14ac:dyDescent="0.25">
      <c r="A2" s="59" t="s">
        <v>38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60" t="s">
        <v>72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8" t="s">
        <v>52</v>
      </c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25" x14ac:dyDescent="0.25">
      <c r="A5" s="16" t="s">
        <v>11</v>
      </c>
      <c r="B5" s="61" t="str">
        <f>CONCATENATE(B34,C34,D34,E34,F34,G34,H34,I34,J34,K34,L34,M34,N34,O34,P34,Q34,R34,S34,T34,U34,V34,W34,X34,Y34,Z34,AA34,AB34,AC34,AD34,AE34,AF34,AG34,AH34,AI34,AJ34,AK34)</f>
        <v>111111110011001101010110100011010001000110100010110100001010100100000000000000000000000000000000000000000000000000000000000000000000000000000000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25" x14ac:dyDescent="0.25">
      <c r="A6" s="16" t="s">
        <v>15</v>
      </c>
      <c r="B6" s="22">
        <v>1</v>
      </c>
      <c r="C6" s="19">
        <f t="shared" ref="C6:O6" si="0">B6+B13</f>
        <v>9</v>
      </c>
      <c r="D6" s="19">
        <f t="shared" si="0"/>
        <v>19</v>
      </c>
      <c r="E6" s="19">
        <f t="shared" si="0"/>
        <v>28</v>
      </c>
      <c r="F6" s="19">
        <f t="shared" si="0"/>
        <v>35</v>
      </c>
      <c r="G6" s="19">
        <f t="shared" si="0"/>
        <v>36</v>
      </c>
      <c r="H6" s="19">
        <f t="shared" si="0"/>
        <v>37</v>
      </c>
      <c r="I6" s="19">
        <f t="shared" si="0"/>
        <v>37</v>
      </c>
      <c r="J6" s="19">
        <f t="shared" si="0"/>
        <v>37</v>
      </c>
      <c r="K6" s="19">
        <f t="shared" si="0"/>
        <v>37</v>
      </c>
      <c r="L6" s="19">
        <f t="shared" si="0"/>
        <v>37</v>
      </c>
      <c r="M6" s="19">
        <f t="shared" si="0"/>
        <v>37</v>
      </c>
      <c r="N6" s="19">
        <f t="shared" si="0"/>
        <v>37</v>
      </c>
      <c r="O6" s="19">
        <f t="shared" si="0"/>
        <v>37</v>
      </c>
      <c r="P6" s="28"/>
    </row>
    <row r="7" spans="1:25" ht="30" x14ac:dyDescent="0.25">
      <c r="A7" s="16" t="s">
        <v>19</v>
      </c>
      <c r="B7" s="45" t="s">
        <v>33</v>
      </c>
      <c r="C7" s="20" t="s">
        <v>39</v>
      </c>
      <c r="D7" s="2" t="s">
        <v>40</v>
      </c>
      <c r="E7" s="45" t="s">
        <v>56</v>
      </c>
      <c r="F7" s="20" t="s">
        <v>55</v>
      </c>
      <c r="G7" s="46" t="s">
        <v>61</v>
      </c>
      <c r="H7" s="20"/>
      <c r="I7" s="46"/>
      <c r="J7" s="20"/>
      <c r="K7" s="20"/>
      <c r="L7" s="20"/>
      <c r="M7" s="20"/>
      <c r="N7" s="20"/>
      <c r="O7" s="20"/>
      <c r="P7" s="28"/>
    </row>
    <row r="8" spans="1:25" x14ac:dyDescent="0.25">
      <c r="A8" s="16" t="s">
        <v>17</v>
      </c>
      <c r="B8" s="21" t="str">
        <f t="shared" ref="B8:O8" si="1">MID($B5,B6,B13)</f>
        <v>11111111</v>
      </c>
      <c r="C8" s="21" t="str">
        <f t="shared" si="1"/>
        <v>0011001101</v>
      </c>
      <c r="D8" s="21" t="str">
        <f t="shared" ref="D8:G8" si="2">MID($B5,D6,D13)</f>
        <v>010110100</v>
      </c>
      <c r="E8" s="21" t="str">
        <f t="shared" si="2"/>
        <v>0110100</v>
      </c>
      <c r="F8" s="21" t="str">
        <f t="shared" si="2"/>
        <v>0</v>
      </c>
      <c r="G8" s="21" t="str">
        <f t="shared" si="2"/>
        <v>1</v>
      </c>
      <c r="H8" s="21" t="str">
        <f t="shared" si="1"/>
        <v/>
      </c>
      <c r="I8" s="21" t="str">
        <f t="shared" si="1"/>
        <v/>
      </c>
      <c r="J8" s="21" t="str">
        <f t="shared" si="1"/>
        <v/>
      </c>
      <c r="K8" s="21" t="str">
        <f t="shared" si="1"/>
        <v/>
      </c>
      <c r="L8" s="21" t="str">
        <f t="shared" si="1"/>
        <v/>
      </c>
      <c r="M8" s="21" t="str">
        <f t="shared" si="1"/>
        <v/>
      </c>
      <c r="N8" s="21" t="str">
        <f t="shared" si="1"/>
        <v/>
      </c>
      <c r="O8" s="21" t="str">
        <f t="shared" si="1"/>
        <v/>
      </c>
      <c r="P8" s="28"/>
    </row>
    <row r="9" spans="1:25" x14ac:dyDescent="0.25">
      <c r="A9" s="16" t="s">
        <v>18</v>
      </c>
      <c r="B9" s="21">
        <f>BIN2DEC(B8)</f>
        <v>255</v>
      </c>
      <c r="C9" s="21">
        <f ca="1">BIN2DEC(RIGHT(C9,2))+256*BIN2DEC(LEFT(C9,8))</f>
        <v>0</v>
      </c>
      <c r="D9" s="21">
        <f t="shared" ref="D9:G9" si="3">BIN2DEC(D8)</f>
        <v>180</v>
      </c>
      <c r="E9" s="21">
        <f t="shared" si="3"/>
        <v>52</v>
      </c>
      <c r="F9" s="21">
        <f t="shared" si="3"/>
        <v>0</v>
      </c>
      <c r="G9" s="21">
        <f t="shared" si="3"/>
        <v>1</v>
      </c>
      <c r="H9" s="21">
        <f t="shared" ref="H9:M9" si="4">BIN2DEC(H8)</f>
        <v>0</v>
      </c>
      <c r="I9" s="21">
        <f t="shared" si="4"/>
        <v>0</v>
      </c>
      <c r="J9" s="21">
        <f t="shared" si="4"/>
        <v>0</v>
      </c>
      <c r="K9" s="21">
        <f t="shared" si="4"/>
        <v>0</v>
      </c>
      <c r="L9" s="21">
        <f t="shared" si="4"/>
        <v>0</v>
      </c>
      <c r="M9" s="21">
        <f t="shared" si="4"/>
        <v>0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255</v>
      </c>
      <c r="C10" s="25">
        <f ca="1">(C9*C12)+C15</f>
        <v>20.5</v>
      </c>
      <c r="D10" s="25">
        <f t="shared" ref="D10:F10" si="5">(D9*D12)+D15</f>
        <v>180</v>
      </c>
      <c r="E10" s="25">
        <f t="shared" si="5"/>
        <v>260</v>
      </c>
      <c r="F10" s="25">
        <f t="shared" si="5"/>
        <v>0</v>
      </c>
      <c r="G10" s="25">
        <f t="shared" ref="G10" si="6">(G9*G12)+G15</f>
        <v>1</v>
      </c>
      <c r="H10" s="25">
        <f t="shared" ref="H10:I10" si="7">(H9*H12)+H15</f>
        <v>0</v>
      </c>
      <c r="I10" s="25">
        <f t="shared" si="7"/>
        <v>0</v>
      </c>
      <c r="J10" s="25">
        <f t="shared" ref="J10" si="8">(J9*J12)+J15</f>
        <v>0</v>
      </c>
      <c r="K10" s="25">
        <f t="shared" ref="K10:L10" si="9">(K9*K12)+K15</f>
        <v>0</v>
      </c>
      <c r="L10" s="25">
        <f t="shared" si="9"/>
        <v>0</v>
      </c>
      <c r="M10" s="25">
        <f t="shared" ref="M10" si="10">(M9*M12)+M15</f>
        <v>0</v>
      </c>
      <c r="N10" s="25">
        <f t="shared" ref="N10" si="11">(N9*N12)+N15</f>
        <v>0</v>
      </c>
      <c r="O10" s="25">
        <f t="shared" ref="O10" si="12">O9*O12+O15</f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25</v>
      </c>
      <c r="D11" s="41" t="s">
        <v>26</v>
      </c>
      <c r="E11" s="41" t="s">
        <v>45</v>
      </c>
      <c r="F11" s="41" t="s">
        <v>58</v>
      </c>
      <c r="G11" s="41" t="s">
        <v>58</v>
      </c>
      <c r="H11" s="41" t="s">
        <v>58</v>
      </c>
      <c r="I11" s="41" t="s">
        <v>58</v>
      </c>
      <c r="J11" s="41"/>
      <c r="K11" s="41"/>
      <c r="L11" s="41"/>
      <c r="M11" s="26"/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0.1</v>
      </c>
      <c r="D12" s="5">
        <v>1</v>
      </c>
      <c r="E12" s="5">
        <v>5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8</v>
      </c>
      <c r="C13" s="38">
        <v>10</v>
      </c>
      <c r="D13" s="38">
        <v>9</v>
      </c>
      <c r="E13" s="38">
        <v>7</v>
      </c>
      <c r="F13" s="38">
        <v>1</v>
      </c>
      <c r="G13" s="43">
        <v>1</v>
      </c>
      <c r="H13" s="38">
        <v>0</v>
      </c>
      <c r="I13" s="43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44">
        <f>SUM(B13:O13)</f>
        <v>36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O14" si="13">2^B13</f>
        <v>256</v>
      </c>
      <c r="C14" s="15">
        <f t="shared" si="13"/>
        <v>1024</v>
      </c>
      <c r="D14" s="15">
        <f t="shared" ref="D14:G14" si="14">2^D13</f>
        <v>512</v>
      </c>
      <c r="E14" s="15">
        <f t="shared" si="14"/>
        <v>128</v>
      </c>
      <c r="F14" s="15">
        <f t="shared" si="14"/>
        <v>2</v>
      </c>
      <c r="G14" s="15">
        <f t="shared" si="14"/>
        <v>2</v>
      </c>
      <c r="H14" s="15">
        <f t="shared" si="13"/>
        <v>1</v>
      </c>
      <c r="I14" s="15">
        <f t="shared" ref="I14:N14" si="15">2^I13</f>
        <v>1</v>
      </c>
      <c r="J14" s="15">
        <f t="shared" si="15"/>
        <v>1</v>
      </c>
      <c r="K14" s="15">
        <f t="shared" si="15"/>
        <v>1</v>
      </c>
      <c r="L14" s="15">
        <f t="shared" si="15"/>
        <v>1</v>
      </c>
      <c r="M14" s="15">
        <f t="shared" si="15"/>
        <v>1</v>
      </c>
      <c r="N14" s="15">
        <f t="shared" si="15"/>
        <v>1</v>
      </c>
      <c r="O14" s="15">
        <f t="shared" si="13"/>
        <v>1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O16" si="16">(B14-1)*B12+B15</f>
        <v>255</v>
      </c>
      <c r="C16" s="7">
        <f t="shared" si="16"/>
        <v>102.30000000000001</v>
      </c>
      <c r="D16" s="7">
        <f t="shared" ref="D16:G16" si="17">(D14-1)*D12+D15</f>
        <v>511</v>
      </c>
      <c r="E16" s="7">
        <f t="shared" si="17"/>
        <v>635</v>
      </c>
      <c r="F16" s="7">
        <f t="shared" si="17"/>
        <v>1</v>
      </c>
      <c r="G16" s="7">
        <f t="shared" si="17"/>
        <v>1</v>
      </c>
      <c r="H16" s="7">
        <f t="shared" si="16"/>
        <v>0</v>
      </c>
      <c r="I16" s="7">
        <f t="shared" ref="I16:N16" si="18">(I14-1)*I12+I15</f>
        <v>0</v>
      </c>
      <c r="J16" s="7">
        <f t="shared" si="18"/>
        <v>0</v>
      </c>
      <c r="K16" s="7">
        <f t="shared" si="18"/>
        <v>0</v>
      </c>
      <c r="L16" s="7">
        <f t="shared" si="18"/>
        <v>0</v>
      </c>
      <c r="M16" s="7">
        <f t="shared" si="18"/>
        <v>0</v>
      </c>
      <c r="N16" s="7">
        <f t="shared" si="18"/>
        <v>0</v>
      </c>
      <c r="O16" s="7">
        <f t="shared" si="16"/>
        <v>0</v>
      </c>
      <c r="P16" s="6"/>
    </row>
    <row r="17" spans="1:37" x14ac:dyDescent="0.25">
      <c r="A17" s="9" t="s">
        <v>8</v>
      </c>
      <c r="B17" s="5">
        <v>245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37" ht="15.75" thickBot="1" x14ac:dyDescent="0.3">
      <c r="A18" s="31" t="s">
        <v>7</v>
      </c>
      <c r="B18" s="12">
        <v>255</v>
      </c>
      <c r="C18" s="12">
        <v>100</v>
      </c>
      <c r="D18" s="12">
        <v>359</v>
      </c>
      <c r="E18" s="12">
        <v>599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1">
        <v>64</v>
      </c>
    </row>
    <row r="19" spans="1:37" x14ac:dyDescent="0.25">
      <c r="A19" s="13" t="s">
        <v>9</v>
      </c>
      <c r="B19" s="13" t="str">
        <f t="shared" ref="B19:O19" si="19">IF(B16&gt;=B18,"OK","ERROR")</f>
        <v>OK</v>
      </c>
      <c r="C19" s="13" t="str">
        <f t="shared" si="19"/>
        <v>OK</v>
      </c>
      <c r="D19" s="13" t="str">
        <f t="shared" ref="D19:G19" si="20">IF(D16&gt;=D18,"OK","ERROR")</f>
        <v>OK</v>
      </c>
      <c r="E19" s="13" t="str">
        <f t="shared" si="20"/>
        <v>OK</v>
      </c>
      <c r="F19" s="13" t="str">
        <f t="shared" si="20"/>
        <v>OK</v>
      </c>
      <c r="G19" s="13" t="str">
        <f t="shared" si="20"/>
        <v>OK</v>
      </c>
      <c r="H19" s="13" t="str">
        <f t="shared" si="19"/>
        <v>OK</v>
      </c>
      <c r="I19" s="13" t="str">
        <f t="shared" si="19"/>
        <v>OK</v>
      </c>
      <c r="J19" s="13" t="str">
        <f t="shared" si="19"/>
        <v>OK</v>
      </c>
      <c r="K19" s="13" t="str">
        <f t="shared" si="19"/>
        <v>OK</v>
      </c>
      <c r="L19" s="13" t="str">
        <f t="shared" si="19"/>
        <v>OK</v>
      </c>
      <c r="M19" s="13" t="str">
        <f t="shared" si="19"/>
        <v>OK</v>
      </c>
      <c r="N19" s="13" t="str">
        <f t="shared" si="19"/>
        <v>OK</v>
      </c>
      <c r="O19" s="13" t="str">
        <f t="shared" si="19"/>
        <v>OK</v>
      </c>
      <c r="P19" s="14" t="str">
        <f>IF(P13&lt;=P18,"OK","ERROR")</f>
        <v>OK</v>
      </c>
    </row>
    <row r="20" spans="1:37" x14ac:dyDescent="0.25">
      <c r="A20" s="40" t="s">
        <v>32</v>
      </c>
      <c r="B20" s="40">
        <f>B10</f>
        <v>255</v>
      </c>
      <c r="C20" s="40">
        <f t="shared" ref="C20:D20" ca="1" si="21">C10</f>
        <v>20.5</v>
      </c>
      <c r="D20" s="40">
        <f t="shared" si="21"/>
        <v>180</v>
      </c>
      <c r="E20" s="40">
        <f>E10</f>
        <v>260</v>
      </c>
      <c r="F20" s="40">
        <f t="shared" ref="F20:O20" si="22">F10</f>
        <v>0</v>
      </c>
      <c r="G20" s="40">
        <f t="shared" si="22"/>
        <v>1</v>
      </c>
      <c r="H20" s="40">
        <f t="shared" si="22"/>
        <v>0</v>
      </c>
      <c r="I20" s="40">
        <f t="shared" si="22"/>
        <v>0</v>
      </c>
      <c r="J20" s="40">
        <f t="shared" si="22"/>
        <v>0</v>
      </c>
      <c r="K20" s="40">
        <f t="shared" si="22"/>
        <v>0</v>
      </c>
      <c r="L20" s="40">
        <f t="shared" si="22"/>
        <v>0</v>
      </c>
      <c r="M20" s="40">
        <f t="shared" si="22"/>
        <v>0</v>
      </c>
      <c r="N20" s="40">
        <f t="shared" si="22"/>
        <v>0</v>
      </c>
      <c r="O20" s="40">
        <f t="shared" si="22"/>
        <v>0</v>
      </c>
      <c r="P20"/>
    </row>
    <row r="21" spans="1:37" s="32" customFormat="1" x14ac:dyDescent="0.25">
      <c r="A21" s="32" t="s">
        <v>62</v>
      </c>
    </row>
    <row r="22" spans="1:37" s="32" customFormat="1" x14ac:dyDescent="0.25">
      <c r="A22" s="51" t="s">
        <v>64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37" s="32" customFormat="1" x14ac:dyDescent="0.25">
      <c r="A23" s="51" t="s">
        <v>65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37" s="32" customFormat="1" x14ac:dyDescent="0.25">
      <c r="A24" s="62" t="s">
        <v>66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37" s="32" customFormat="1" x14ac:dyDescent="0.25">
      <c r="A25" s="51" t="s">
        <v>57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 spans="1:37" s="32" customFormat="1" x14ac:dyDescent="0.25">
      <c r="A26" s="51" t="s">
        <v>67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 spans="1:37" s="32" customFormat="1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 spans="1:37" s="32" customFormat="1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</row>
    <row r="29" spans="1:37" s="39" customFormat="1" x14ac:dyDescent="0.25">
      <c r="A29" s="52" t="s">
        <v>28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37" x14ac:dyDescent="0.25">
      <c r="B30" s="1"/>
      <c r="C30" s="17"/>
      <c r="E30" s="17"/>
      <c r="F30" s="17"/>
      <c r="G30" s="17"/>
      <c r="I30" s="17"/>
      <c r="J30" s="17"/>
      <c r="K30" s="17"/>
      <c r="L30" s="17"/>
      <c r="M30" s="17"/>
      <c r="N30" s="17"/>
      <c r="O30" s="17"/>
      <c r="P30" s="17"/>
      <c r="Q30" s="17"/>
      <c r="R30" s="2"/>
    </row>
    <row r="31" spans="1:37" x14ac:dyDescent="0.25">
      <c r="A31" s="53" t="s">
        <v>29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</row>
    <row r="32" spans="1:37" x14ac:dyDescent="0.25">
      <c r="A32" s="30" t="s">
        <v>12</v>
      </c>
      <c r="B32" s="18">
        <v>1</v>
      </c>
      <c r="C32" s="18">
        <v>2</v>
      </c>
      <c r="D32" s="18">
        <v>3</v>
      </c>
      <c r="E32" s="18">
        <v>4</v>
      </c>
      <c r="F32" s="18">
        <v>5</v>
      </c>
      <c r="G32" s="18">
        <v>6</v>
      </c>
      <c r="H32" s="18">
        <v>7</v>
      </c>
      <c r="I32" s="18">
        <v>8</v>
      </c>
      <c r="J32" s="18">
        <v>9</v>
      </c>
      <c r="K32" s="18">
        <v>10</v>
      </c>
      <c r="L32" s="18">
        <v>11</v>
      </c>
      <c r="M32" s="18">
        <v>12</v>
      </c>
      <c r="N32" s="18">
        <v>13</v>
      </c>
      <c r="O32" s="18">
        <v>14</v>
      </c>
      <c r="P32" s="18">
        <v>15</v>
      </c>
      <c r="Q32" s="18">
        <v>16</v>
      </c>
      <c r="R32" s="18">
        <v>17</v>
      </c>
      <c r="S32" s="18">
        <v>18</v>
      </c>
      <c r="T32" s="18">
        <v>19</v>
      </c>
      <c r="U32" s="18">
        <v>20</v>
      </c>
      <c r="V32" s="18">
        <v>21</v>
      </c>
      <c r="W32" s="18">
        <v>22</v>
      </c>
      <c r="X32" s="18">
        <v>23</v>
      </c>
      <c r="Y32" s="18">
        <v>24</v>
      </c>
      <c r="Z32" s="18">
        <v>25</v>
      </c>
      <c r="AA32" s="18">
        <v>26</v>
      </c>
      <c r="AB32" s="18">
        <v>27</v>
      </c>
      <c r="AC32" s="18">
        <v>28</v>
      </c>
      <c r="AD32" s="18">
        <v>29</v>
      </c>
      <c r="AE32" s="18">
        <v>30</v>
      </c>
      <c r="AF32" s="18">
        <v>31</v>
      </c>
      <c r="AG32" s="18">
        <v>32</v>
      </c>
      <c r="AH32" s="18">
        <v>33</v>
      </c>
      <c r="AI32" s="18">
        <v>34</v>
      </c>
      <c r="AJ32" s="18">
        <v>35</v>
      </c>
      <c r="AK32" s="18">
        <v>36</v>
      </c>
    </row>
    <row r="33" spans="1:37" x14ac:dyDescent="0.25">
      <c r="A33" s="30" t="s">
        <v>13</v>
      </c>
      <c r="B33" s="23" t="str">
        <f t="shared" ref="B33:AK33" si="23">MID($B4,B32,1)</f>
        <v>F</v>
      </c>
      <c r="C33" s="23" t="str">
        <f t="shared" si="23"/>
        <v>F</v>
      </c>
      <c r="D33" s="23" t="str">
        <f t="shared" si="23"/>
        <v>3</v>
      </c>
      <c r="E33" s="23" t="str">
        <f t="shared" si="23"/>
        <v>3</v>
      </c>
      <c r="F33" s="23" t="str">
        <f t="shared" si="23"/>
        <v>5</v>
      </c>
      <c r="G33" s="23" t="str">
        <f t="shared" si="23"/>
        <v>6</v>
      </c>
      <c r="H33" s="23" t="str">
        <f t="shared" si="23"/>
        <v>8</v>
      </c>
      <c r="I33" s="23" t="str">
        <f t="shared" si="23"/>
        <v>d</v>
      </c>
      <c r="J33" s="23" t="str">
        <f t="shared" si="23"/>
        <v>1</v>
      </c>
      <c r="K33" s="23" t="str">
        <f t="shared" si="23"/>
        <v>1</v>
      </c>
      <c r="L33" s="23" t="str">
        <f t="shared" si="23"/>
        <v>a</v>
      </c>
      <c r="M33" s="23" t="str">
        <f t="shared" si="23"/>
        <v>2</v>
      </c>
      <c r="N33" s="23" t="str">
        <f t="shared" si="23"/>
        <v>d</v>
      </c>
      <c r="O33" s="23" t="str">
        <f t="shared" si="23"/>
        <v>0</v>
      </c>
      <c r="P33" s="23" t="str">
        <f t="shared" si="23"/>
        <v>A</v>
      </c>
      <c r="Q33" s="23" t="str">
        <f t="shared" si="23"/>
        <v>9</v>
      </c>
      <c r="R33" s="23" t="str">
        <f t="shared" si="23"/>
        <v/>
      </c>
      <c r="S33" s="23" t="str">
        <f t="shared" si="23"/>
        <v/>
      </c>
      <c r="T33" s="23" t="str">
        <f t="shared" si="23"/>
        <v/>
      </c>
      <c r="U33" s="23" t="str">
        <f t="shared" si="23"/>
        <v/>
      </c>
      <c r="V33" s="23" t="str">
        <f t="shared" si="23"/>
        <v/>
      </c>
      <c r="W33" s="23" t="str">
        <f t="shared" si="23"/>
        <v/>
      </c>
      <c r="X33" s="23" t="str">
        <f t="shared" si="23"/>
        <v/>
      </c>
      <c r="Y33" s="23" t="str">
        <f t="shared" si="23"/>
        <v/>
      </c>
      <c r="Z33" s="23" t="str">
        <f t="shared" si="23"/>
        <v/>
      </c>
      <c r="AA33" s="23" t="str">
        <f t="shared" si="23"/>
        <v/>
      </c>
      <c r="AB33" s="23" t="str">
        <f t="shared" si="23"/>
        <v/>
      </c>
      <c r="AC33" s="23" t="str">
        <f t="shared" si="23"/>
        <v/>
      </c>
      <c r="AD33" s="23" t="str">
        <f t="shared" si="23"/>
        <v/>
      </c>
      <c r="AE33" s="23" t="str">
        <f t="shared" si="23"/>
        <v/>
      </c>
      <c r="AF33" s="23" t="str">
        <f t="shared" si="23"/>
        <v/>
      </c>
      <c r="AG33" s="23" t="str">
        <f t="shared" si="23"/>
        <v/>
      </c>
      <c r="AH33" s="23" t="str">
        <f t="shared" si="23"/>
        <v/>
      </c>
      <c r="AI33" s="23" t="str">
        <f t="shared" si="23"/>
        <v/>
      </c>
      <c r="AJ33" s="23" t="str">
        <f t="shared" si="23"/>
        <v/>
      </c>
      <c r="AK33" s="23" t="str">
        <f t="shared" si="23"/>
        <v/>
      </c>
    </row>
    <row r="34" spans="1:37" x14ac:dyDescent="0.25">
      <c r="A34" s="30" t="s">
        <v>14</v>
      </c>
      <c r="B34" s="18" t="str">
        <f>HEX2BIN(B33,4)</f>
        <v>1111</v>
      </c>
      <c r="C34" s="18" t="str">
        <f t="shared" ref="C34:AK34" si="24">HEX2BIN(C33,4)</f>
        <v>1111</v>
      </c>
      <c r="D34" s="18" t="str">
        <f t="shared" si="24"/>
        <v>0011</v>
      </c>
      <c r="E34" s="18" t="str">
        <f t="shared" si="24"/>
        <v>0011</v>
      </c>
      <c r="F34" s="18" t="str">
        <f t="shared" si="24"/>
        <v>0101</v>
      </c>
      <c r="G34" s="18" t="str">
        <f t="shared" si="24"/>
        <v>0110</v>
      </c>
      <c r="H34" s="18" t="str">
        <f t="shared" si="24"/>
        <v>1000</v>
      </c>
      <c r="I34" s="18" t="str">
        <f t="shared" si="24"/>
        <v>1101</v>
      </c>
      <c r="J34" s="18" t="str">
        <f t="shared" si="24"/>
        <v>0001</v>
      </c>
      <c r="K34" s="18" t="str">
        <f t="shared" si="24"/>
        <v>0001</v>
      </c>
      <c r="L34" s="18" t="str">
        <f t="shared" si="24"/>
        <v>1010</v>
      </c>
      <c r="M34" s="18" t="str">
        <f t="shared" si="24"/>
        <v>0010</v>
      </c>
      <c r="N34" s="18" t="str">
        <f t="shared" si="24"/>
        <v>1101</v>
      </c>
      <c r="O34" s="18" t="str">
        <f t="shared" si="24"/>
        <v>0000</v>
      </c>
      <c r="P34" s="18" t="str">
        <f t="shared" si="24"/>
        <v>1010</v>
      </c>
      <c r="Q34" s="18" t="str">
        <f t="shared" si="24"/>
        <v>1001</v>
      </c>
      <c r="R34" s="18" t="str">
        <f t="shared" si="24"/>
        <v>0000</v>
      </c>
      <c r="S34" s="18" t="str">
        <f t="shared" si="24"/>
        <v>0000</v>
      </c>
      <c r="T34" s="18" t="str">
        <f t="shared" si="24"/>
        <v>0000</v>
      </c>
      <c r="U34" s="18" t="str">
        <f t="shared" si="24"/>
        <v>0000</v>
      </c>
      <c r="V34" s="18" t="str">
        <f t="shared" si="24"/>
        <v>0000</v>
      </c>
      <c r="W34" s="18" t="str">
        <f t="shared" si="24"/>
        <v>0000</v>
      </c>
      <c r="X34" s="18" t="str">
        <f t="shared" si="24"/>
        <v>0000</v>
      </c>
      <c r="Y34" s="18" t="str">
        <f t="shared" si="24"/>
        <v>0000</v>
      </c>
      <c r="Z34" s="18" t="str">
        <f t="shared" si="24"/>
        <v>0000</v>
      </c>
      <c r="AA34" s="18" t="str">
        <f t="shared" si="24"/>
        <v>0000</v>
      </c>
      <c r="AB34" s="18" t="str">
        <f t="shared" si="24"/>
        <v>0000</v>
      </c>
      <c r="AC34" s="18" t="str">
        <f t="shared" si="24"/>
        <v>0000</v>
      </c>
      <c r="AD34" s="18" t="str">
        <f t="shared" si="24"/>
        <v>0000</v>
      </c>
      <c r="AE34" s="18" t="str">
        <f t="shared" si="24"/>
        <v>0000</v>
      </c>
      <c r="AF34" s="18" t="str">
        <f t="shared" si="24"/>
        <v>0000</v>
      </c>
      <c r="AG34" s="18" t="str">
        <f t="shared" si="24"/>
        <v>0000</v>
      </c>
      <c r="AH34" s="18" t="str">
        <f t="shared" si="24"/>
        <v>0000</v>
      </c>
      <c r="AI34" s="18" t="str">
        <f t="shared" si="24"/>
        <v>0000</v>
      </c>
      <c r="AJ34" s="18" t="str">
        <f t="shared" si="24"/>
        <v>0000</v>
      </c>
      <c r="AK34" s="18" t="str">
        <f t="shared" si="24"/>
        <v>0000</v>
      </c>
    </row>
    <row r="35" spans="1:37" x14ac:dyDescent="0.25">
      <c r="B35" s="1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37" x14ac:dyDescent="0.25">
      <c r="A36" s="54" t="s">
        <v>27</v>
      </c>
      <c r="B36" s="54"/>
      <c r="C36" s="55" t="s">
        <v>20</v>
      </c>
      <c r="D36" s="55"/>
      <c r="E36" s="55"/>
      <c r="F36" s="56" t="s">
        <v>21</v>
      </c>
      <c r="G36" s="56"/>
      <c r="H36" s="55" t="s">
        <v>22</v>
      </c>
      <c r="I36" s="55"/>
      <c r="J36" s="55"/>
      <c r="K36" s="55"/>
      <c r="L36" s="55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</sheetData>
  <mergeCells count="18">
    <mergeCell ref="A27:L27"/>
    <mergeCell ref="A1:Y1"/>
    <mergeCell ref="A2:M2"/>
    <mergeCell ref="A3:L3"/>
    <mergeCell ref="B4:L4"/>
    <mergeCell ref="B5:O5"/>
    <mergeCell ref="A22:L22"/>
    <mergeCell ref="A23:L23"/>
    <mergeCell ref="A24:L24"/>
    <mergeCell ref="A25:L25"/>
    <mergeCell ref="A26:L26"/>
    <mergeCell ref="A28:L28"/>
    <mergeCell ref="A29:L29"/>
    <mergeCell ref="A31:Y31"/>
    <mergeCell ref="A36:B36"/>
    <mergeCell ref="C36:E36"/>
    <mergeCell ref="F36:G36"/>
    <mergeCell ref="H36:L36"/>
  </mergeCells>
  <hyperlinks>
    <hyperlink ref="C36" r:id="rId1" xr:uid="{A427E49D-EC55-467F-A6F4-F0045A14B71A}"/>
    <hyperlink ref="H36" r:id="rId2" xr:uid="{9BF58D91-426D-4F8B-BDFD-19C1A2208786}"/>
  </hyperlinks>
  <pageMargins left="0.25" right="0.25" top="0.75" bottom="0.75" header="0.3" footer="0.3"/>
  <pageSetup paperSize="9" scale="61" fitToHeight="0" orientation="landscape" r:id="rId3"/>
  <customProperties>
    <customPr name="SSC_SHEET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1CB4-7C4A-4553-8BB9-AA9D0B43E2D5}">
  <sheetPr>
    <pageSetUpPr fitToPage="1"/>
  </sheetPr>
  <dimension ref="A1:AK38"/>
  <sheetViews>
    <sheetView zoomScale="90" zoomScaleNormal="9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13.42578125" style="2" bestFit="1" customWidth="1"/>
    <col min="3" max="3" width="13.28515625" style="1" bestFit="1" customWidth="1"/>
    <col min="4" max="9" width="13.42578125" style="1" customWidth="1"/>
    <col min="10" max="10" width="13.42578125" style="1" bestFit="1" customWidth="1"/>
    <col min="11" max="11" width="13.42578125" style="1" customWidth="1"/>
    <col min="12" max="12" width="20.42578125" style="1" customWidth="1"/>
    <col min="13" max="13" width="11.42578125" style="1" bestFit="1" customWidth="1"/>
    <col min="14" max="15" width="9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7" t="s">
        <v>73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34.5" customHeight="1" x14ac:dyDescent="0.25">
      <c r="A2" s="59" t="s">
        <v>38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33"/>
      <c r="O2" s="33">
        <f>2^8</f>
        <v>256</v>
      </c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60" t="s">
        <v>71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8" t="s">
        <v>51</v>
      </c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25" x14ac:dyDescent="0.25">
      <c r="A5" s="16" t="s">
        <v>11</v>
      </c>
      <c r="B5" s="61" t="str">
        <f>CONCATENATE(B36,C36,D36,E36,F36,G36,H36,I36,J36,K36,L36,M36,N36,O36,P36,Q36,R36,S36,T36,U36,V36,W36,X36,Y36,Z36,AA36,AB36,AC36,AD36,AE36,AF36,AG36,AH36,AI36,AJ36,AK36)</f>
        <v>000011110011001101010110100011010001000110100010110100001010100110000000010011110000000000000000000000000000000000000000000000000000000000000000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25" x14ac:dyDescent="0.25">
      <c r="A6" s="16" t="s">
        <v>15</v>
      </c>
      <c r="B6" s="22">
        <v>1</v>
      </c>
      <c r="C6" s="19">
        <f t="shared" ref="C6:O6" si="0">B6+B13</f>
        <v>3</v>
      </c>
      <c r="D6" s="19">
        <f t="shared" si="0"/>
        <v>6</v>
      </c>
      <c r="E6" s="19">
        <f t="shared" si="0"/>
        <v>13</v>
      </c>
      <c r="F6" s="19">
        <f t="shared" si="0"/>
        <v>20</v>
      </c>
      <c r="G6" s="19">
        <f t="shared" si="0"/>
        <v>27</v>
      </c>
      <c r="H6" s="19">
        <f t="shared" si="0"/>
        <v>33</v>
      </c>
      <c r="I6" s="19">
        <f t="shared" si="0"/>
        <v>41</v>
      </c>
      <c r="J6" s="19">
        <f t="shared" si="0"/>
        <v>49</v>
      </c>
      <c r="K6" s="19">
        <f t="shared" si="0"/>
        <v>56</v>
      </c>
      <c r="L6" s="19">
        <f t="shared" si="0"/>
        <v>63</v>
      </c>
      <c r="M6" s="19">
        <f t="shared" si="0"/>
        <v>64</v>
      </c>
      <c r="N6" s="19">
        <f t="shared" si="0"/>
        <v>65</v>
      </c>
      <c r="O6" s="19">
        <f t="shared" si="0"/>
        <v>65</v>
      </c>
      <c r="P6" s="28"/>
    </row>
    <row r="7" spans="1:25" x14ac:dyDescent="0.25">
      <c r="A7" s="16" t="s">
        <v>19</v>
      </c>
      <c r="B7" s="45" t="s">
        <v>68</v>
      </c>
      <c r="C7" s="20" t="s">
        <v>0</v>
      </c>
      <c r="D7" s="20" t="s">
        <v>34</v>
      </c>
      <c r="E7" s="20" t="s">
        <v>39</v>
      </c>
      <c r="F7" s="20" t="s">
        <v>44</v>
      </c>
      <c r="G7" s="45" t="s">
        <v>42</v>
      </c>
      <c r="H7" s="20" t="s">
        <v>35</v>
      </c>
      <c r="I7" s="2" t="s">
        <v>40</v>
      </c>
      <c r="J7" s="45" t="s">
        <v>43</v>
      </c>
      <c r="K7" s="20" t="s">
        <v>56</v>
      </c>
      <c r="L7" s="20" t="s">
        <v>55</v>
      </c>
      <c r="M7" s="20" t="s">
        <v>59</v>
      </c>
      <c r="N7" s="20"/>
      <c r="O7" s="20"/>
      <c r="P7" s="28"/>
    </row>
    <row r="8" spans="1:25" x14ac:dyDescent="0.25">
      <c r="A8" s="16" t="s">
        <v>17</v>
      </c>
      <c r="B8" s="21" t="str">
        <f t="shared" ref="B8:O8" si="1">MID($B5,B6,B13)</f>
        <v>00</v>
      </c>
      <c r="C8" s="21" t="str">
        <f t="shared" si="1"/>
        <v>001</v>
      </c>
      <c r="D8" s="21" t="str">
        <f t="shared" si="1"/>
        <v>1110011</v>
      </c>
      <c r="E8" s="21" t="str">
        <f t="shared" si="1"/>
        <v>0011010</v>
      </c>
      <c r="F8" s="21" t="str">
        <f t="shared" si="1"/>
        <v>1011010</v>
      </c>
      <c r="G8" s="21" t="str">
        <f t="shared" si="1"/>
        <v>001101</v>
      </c>
      <c r="H8" s="21" t="str">
        <f t="shared" si="1"/>
        <v>00010001</v>
      </c>
      <c r="I8" s="21" t="str">
        <f t="shared" si="1"/>
        <v>10100010</v>
      </c>
      <c r="J8" s="21" t="str">
        <f t="shared" si="1"/>
        <v>1101000</v>
      </c>
      <c r="K8" s="21" t="str">
        <f t="shared" si="1"/>
        <v>0101010</v>
      </c>
      <c r="L8" s="21" t="str">
        <f t="shared" si="1"/>
        <v>0</v>
      </c>
      <c r="M8" s="21" t="str">
        <f t="shared" si="1"/>
        <v>1</v>
      </c>
      <c r="N8" s="21" t="str">
        <f t="shared" si="1"/>
        <v/>
      </c>
      <c r="O8" s="21" t="str">
        <f t="shared" si="1"/>
        <v/>
      </c>
      <c r="P8" s="28"/>
    </row>
    <row r="9" spans="1:25" x14ac:dyDescent="0.25">
      <c r="A9" s="16" t="s">
        <v>18</v>
      </c>
      <c r="B9" s="21">
        <f>BIN2DEC(B8)</f>
        <v>0</v>
      </c>
      <c r="C9" s="21">
        <f>BIN2DEC(C8)</f>
        <v>1</v>
      </c>
      <c r="D9" s="21">
        <f t="shared" ref="D9:M9" si="2">BIN2DEC(D8)</f>
        <v>115</v>
      </c>
      <c r="E9" s="21">
        <f t="shared" si="2"/>
        <v>26</v>
      </c>
      <c r="F9" s="21">
        <f t="shared" si="2"/>
        <v>90</v>
      </c>
      <c r="G9" s="21">
        <f t="shared" si="2"/>
        <v>13</v>
      </c>
      <c r="H9" s="21">
        <f t="shared" si="2"/>
        <v>17</v>
      </c>
      <c r="I9" s="21">
        <f t="shared" si="2"/>
        <v>162</v>
      </c>
      <c r="J9" s="21">
        <f t="shared" si="2"/>
        <v>104</v>
      </c>
      <c r="K9" s="21">
        <f t="shared" si="2"/>
        <v>42</v>
      </c>
      <c r="L9" s="21">
        <f t="shared" si="2"/>
        <v>0</v>
      </c>
      <c r="M9" s="21">
        <f t="shared" si="2"/>
        <v>1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0</v>
      </c>
      <c r="C10" s="25">
        <f t="shared" ref="C10:O10" si="3">C9*C12+C15</f>
        <v>3.2</v>
      </c>
      <c r="D10" s="25">
        <f t="shared" si="3"/>
        <v>11.5</v>
      </c>
      <c r="E10" s="25">
        <f t="shared" si="3"/>
        <v>2.6</v>
      </c>
      <c r="F10" s="25">
        <f t="shared" si="3"/>
        <v>9</v>
      </c>
      <c r="G10" s="25">
        <f t="shared" si="3"/>
        <v>1.3</v>
      </c>
      <c r="H10" s="25">
        <f t="shared" si="3"/>
        <v>17</v>
      </c>
      <c r="I10" s="25">
        <f t="shared" si="3"/>
        <v>162</v>
      </c>
      <c r="J10" s="25">
        <f t="shared" si="3"/>
        <v>104</v>
      </c>
      <c r="K10" s="25">
        <f t="shared" si="3"/>
        <v>210</v>
      </c>
      <c r="L10" s="25">
        <f t="shared" si="3"/>
        <v>0</v>
      </c>
      <c r="M10" s="25">
        <f t="shared" si="3"/>
        <v>1</v>
      </c>
      <c r="N10" s="25">
        <f t="shared" si="3"/>
        <v>0</v>
      </c>
      <c r="O10" s="25">
        <f t="shared" si="3"/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5</v>
      </c>
      <c r="D11" s="41" t="s">
        <v>25</v>
      </c>
      <c r="E11" s="41" t="s">
        <v>25</v>
      </c>
      <c r="F11" s="41" t="s">
        <v>25</v>
      </c>
      <c r="G11" s="41" t="s">
        <v>25</v>
      </c>
      <c r="H11" s="41" t="s">
        <v>26</v>
      </c>
      <c r="I11" s="41" t="s">
        <v>26</v>
      </c>
      <c r="J11" s="41" t="s">
        <v>26</v>
      </c>
      <c r="K11" s="41" t="s">
        <v>45</v>
      </c>
      <c r="L11" s="41" t="s">
        <v>58</v>
      </c>
      <c r="M11" s="26" t="s">
        <v>58</v>
      </c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0.2</v>
      </c>
      <c r="D12" s="5">
        <v>0.1</v>
      </c>
      <c r="E12" s="5">
        <v>0.1</v>
      </c>
      <c r="F12" s="5">
        <v>0.1</v>
      </c>
      <c r="G12" s="5">
        <v>0.1</v>
      </c>
      <c r="H12" s="5">
        <v>1</v>
      </c>
      <c r="I12" s="5">
        <v>1</v>
      </c>
      <c r="J12" s="5">
        <v>1</v>
      </c>
      <c r="K12" s="5">
        <v>5</v>
      </c>
      <c r="L12" s="5">
        <v>1</v>
      </c>
      <c r="M12" s="5">
        <v>1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2</v>
      </c>
      <c r="C13" s="38">
        <v>3</v>
      </c>
      <c r="D13" s="38">
        <v>7</v>
      </c>
      <c r="E13" s="38">
        <v>7</v>
      </c>
      <c r="F13" s="38">
        <v>7</v>
      </c>
      <c r="G13" s="38">
        <v>6</v>
      </c>
      <c r="H13" s="38">
        <v>8</v>
      </c>
      <c r="I13" s="38">
        <v>8</v>
      </c>
      <c r="J13" s="38">
        <v>7</v>
      </c>
      <c r="K13" s="38">
        <v>7</v>
      </c>
      <c r="L13" s="38">
        <v>1</v>
      </c>
      <c r="M13" s="38">
        <v>1</v>
      </c>
      <c r="N13" s="38">
        <v>0</v>
      </c>
      <c r="O13" s="38">
        <v>0</v>
      </c>
      <c r="P13" s="44">
        <f>SUM(B13:O13)</f>
        <v>64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O14" si="4">2^B13</f>
        <v>4</v>
      </c>
      <c r="C14" s="15">
        <f t="shared" si="4"/>
        <v>8</v>
      </c>
      <c r="D14" s="15">
        <f t="shared" si="4"/>
        <v>128</v>
      </c>
      <c r="E14" s="15">
        <f t="shared" si="4"/>
        <v>128</v>
      </c>
      <c r="F14" s="15">
        <f t="shared" si="4"/>
        <v>128</v>
      </c>
      <c r="G14" s="15">
        <f t="shared" si="4"/>
        <v>64</v>
      </c>
      <c r="H14" s="15">
        <f t="shared" si="4"/>
        <v>256</v>
      </c>
      <c r="I14" s="15">
        <f t="shared" si="4"/>
        <v>256</v>
      </c>
      <c r="J14" s="15">
        <f t="shared" si="4"/>
        <v>128</v>
      </c>
      <c r="K14" s="15">
        <f t="shared" si="4"/>
        <v>128</v>
      </c>
      <c r="L14" s="15">
        <f t="shared" si="4"/>
        <v>2</v>
      </c>
      <c r="M14" s="15">
        <f t="shared" si="4"/>
        <v>2</v>
      </c>
      <c r="N14" s="15">
        <f t="shared" si="4"/>
        <v>1</v>
      </c>
      <c r="O14" s="15">
        <f t="shared" si="4"/>
        <v>1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O16" si="5">(B14-1)*B12+B15</f>
        <v>3</v>
      </c>
      <c r="C16" s="7">
        <f t="shared" si="5"/>
        <v>4.4000000000000004</v>
      </c>
      <c r="D16" s="7">
        <f t="shared" si="5"/>
        <v>12.700000000000001</v>
      </c>
      <c r="E16" s="7">
        <f t="shared" si="5"/>
        <v>12.700000000000001</v>
      </c>
      <c r="F16" s="7">
        <f t="shared" si="5"/>
        <v>12.700000000000001</v>
      </c>
      <c r="G16" s="7">
        <f t="shared" si="5"/>
        <v>6.3000000000000007</v>
      </c>
      <c r="H16" s="7">
        <f t="shared" si="5"/>
        <v>255</v>
      </c>
      <c r="I16" s="7">
        <f t="shared" si="5"/>
        <v>255</v>
      </c>
      <c r="J16" s="7">
        <f t="shared" si="5"/>
        <v>127</v>
      </c>
      <c r="K16" s="7">
        <f t="shared" si="5"/>
        <v>635</v>
      </c>
      <c r="L16" s="7">
        <f t="shared" si="5"/>
        <v>1</v>
      </c>
      <c r="M16" s="7">
        <f t="shared" si="5"/>
        <v>1</v>
      </c>
      <c r="N16" s="7">
        <f t="shared" si="5"/>
        <v>0</v>
      </c>
      <c r="O16" s="7">
        <f t="shared" si="5"/>
        <v>0</v>
      </c>
      <c r="P16" s="6"/>
    </row>
    <row r="17" spans="1:18" x14ac:dyDescent="0.25">
      <c r="A17" s="9" t="s">
        <v>8</v>
      </c>
      <c r="B17" s="5">
        <v>0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18" ht="15.75" thickBot="1" x14ac:dyDescent="0.3">
      <c r="A18" s="31" t="s">
        <v>7</v>
      </c>
      <c r="B18" s="12">
        <v>3</v>
      </c>
      <c r="C18" s="12">
        <v>4.4000000000000004</v>
      </c>
      <c r="D18" s="12">
        <v>12.7</v>
      </c>
      <c r="E18" s="12">
        <v>12.7</v>
      </c>
      <c r="F18" s="12">
        <v>12.7</v>
      </c>
      <c r="G18" s="12">
        <v>6.3</v>
      </c>
      <c r="H18" s="12">
        <v>180</v>
      </c>
      <c r="I18" s="12">
        <v>180</v>
      </c>
      <c r="J18" s="12">
        <v>127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1">
        <v>80</v>
      </c>
    </row>
    <row r="19" spans="1:18" x14ac:dyDescent="0.25">
      <c r="A19" s="13" t="s">
        <v>9</v>
      </c>
      <c r="B19" s="13" t="str">
        <f t="shared" ref="B19:O19" si="6">IF(B16&gt;=B18,"OK","ERROR")</f>
        <v>OK</v>
      </c>
      <c r="C19" s="13" t="str">
        <f t="shared" si="6"/>
        <v>OK</v>
      </c>
      <c r="D19" s="13" t="str">
        <f t="shared" si="6"/>
        <v>OK</v>
      </c>
      <c r="E19" s="13" t="str">
        <f t="shared" si="6"/>
        <v>OK</v>
      </c>
      <c r="F19" s="13" t="str">
        <f t="shared" si="6"/>
        <v>OK</v>
      </c>
      <c r="G19" s="13" t="str">
        <f t="shared" si="6"/>
        <v>OK</v>
      </c>
      <c r="H19" s="13" t="str">
        <f t="shared" si="6"/>
        <v>OK</v>
      </c>
      <c r="I19" s="13" t="str">
        <f t="shared" si="6"/>
        <v>OK</v>
      </c>
      <c r="J19" s="13" t="str">
        <f t="shared" si="6"/>
        <v>OK</v>
      </c>
      <c r="K19" s="13" t="str">
        <f t="shared" si="6"/>
        <v>OK</v>
      </c>
      <c r="L19" s="13" t="str">
        <f t="shared" si="6"/>
        <v>OK</v>
      </c>
      <c r="M19" s="13" t="str">
        <f t="shared" si="6"/>
        <v>OK</v>
      </c>
      <c r="N19" s="13" t="str">
        <f t="shared" si="6"/>
        <v>OK</v>
      </c>
      <c r="O19" s="13" t="str">
        <f t="shared" si="6"/>
        <v>OK</v>
      </c>
      <c r="P19" s="14" t="str">
        <f>IF(P13&lt;=P18,"OK","ERROR")</f>
        <v>OK</v>
      </c>
    </row>
    <row r="20" spans="1:18" x14ac:dyDescent="0.25">
      <c r="A20" s="40" t="s">
        <v>32</v>
      </c>
      <c r="B20" s="40"/>
      <c r="C20" s="40">
        <f>C10</f>
        <v>3.2</v>
      </c>
      <c r="D20" s="40">
        <f t="shared" ref="D20:O20" si="7">D10</f>
        <v>11.5</v>
      </c>
      <c r="E20" s="40">
        <f>E10+D20</f>
        <v>14.1</v>
      </c>
      <c r="F20" s="40">
        <f>D20-F10</f>
        <v>2.5</v>
      </c>
      <c r="G20" s="40">
        <f>G10</f>
        <v>1.3</v>
      </c>
      <c r="H20" s="40">
        <f t="shared" si="7"/>
        <v>17</v>
      </c>
      <c r="I20" s="40">
        <f t="shared" si="7"/>
        <v>162</v>
      </c>
      <c r="J20" s="40">
        <f>IF(H20+J10&gt;359.999,H20+J10-360,H20+J10)</f>
        <v>121</v>
      </c>
      <c r="K20" s="40">
        <f>IF(H20-K10&lt;0,H20-K10+360,H20-K10)</f>
        <v>167</v>
      </c>
      <c r="L20" s="40">
        <f t="shared" si="7"/>
        <v>0</v>
      </c>
      <c r="M20" s="40">
        <f t="shared" si="7"/>
        <v>1</v>
      </c>
      <c r="N20" s="40">
        <f t="shared" si="7"/>
        <v>0</v>
      </c>
      <c r="O20" s="40">
        <f t="shared" si="7"/>
        <v>0</v>
      </c>
      <c r="P20"/>
    </row>
    <row r="21" spans="1:18" s="32" customFormat="1" x14ac:dyDescent="0.25">
      <c r="A21" s="51" t="s">
        <v>36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</row>
    <row r="22" spans="1:18" s="32" customFormat="1" x14ac:dyDescent="0.25">
      <c r="A22" s="51" t="s">
        <v>46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8" s="32" customFormat="1" x14ac:dyDescent="0.25">
      <c r="A23" s="51" t="s">
        <v>48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18" s="32" customFormat="1" x14ac:dyDescent="0.25">
      <c r="A24" s="51" t="s">
        <v>50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</row>
    <row r="25" spans="1:18" s="32" customFormat="1" x14ac:dyDescent="0.25">
      <c r="A25" s="51" t="s">
        <v>37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 spans="1:18" s="32" customFormat="1" x14ac:dyDescent="0.25">
      <c r="A26" s="51" t="s">
        <v>47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 spans="1:18" s="32" customFormat="1" x14ac:dyDescent="0.25">
      <c r="A27" s="51" t="s">
        <v>49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 spans="1:18" s="32" customFormat="1" x14ac:dyDescent="0.25">
      <c r="A28" s="51" t="s">
        <v>63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</row>
    <row r="29" spans="1:18" s="32" customFormat="1" x14ac:dyDescent="0.25">
      <c r="A29" s="51" t="s">
        <v>57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</row>
    <row r="30" spans="1:18" s="32" customFormat="1" x14ac:dyDescent="0.25">
      <c r="A30" s="51" t="s">
        <v>60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</row>
    <row r="31" spans="1:18" s="39" customFormat="1" x14ac:dyDescent="0.25">
      <c r="A31" s="52" t="s">
        <v>28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18" x14ac:dyDescent="0.25">
      <c r="B32" s="1"/>
      <c r="C32" s="17"/>
      <c r="E32" s="17"/>
      <c r="F32" s="17"/>
      <c r="G32" s="17"/>
      <c r="I32" s="17"/>
      <c r="J32" s="17"/>
      <c r="K32" s="17"/>
      <c r="L32" s="17"/>
      <c r="M32" s="17"/>
      <c r="N32" s="17"/>
      <c r="O32" s="17"/>
      <c r="P32" s="17"/>
      <c r="Q32" s="17"/>
      <c r="R32" s="2"/>
    </row>
    <row r="33" spans="1:37" x14ac:dyDescent="0.25">
      <c r="A33" s="53" t="s">
        <v>29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</row>
    <row r="34" spans="1:37" x14ac:dyDescent="0.25">
      <c r="A34" s="30" t="s">
        <v>12</v>
      </c>
      <c r="B34" s="18">
        <v>1</v>
      </c>
      <c r="C34" s="18">
        <v>2</v>
      </c>
      <c r="D34" s="18">
        <v>3</v>
      </c>
      <c r="E34" s="18">
        <v>4</v>
      </c>
      <c r="F34" s="18">
        <v>5</v>
      </c>
      <c r="G34" s="18">
        <v>6</v>
      </c>
      <c r="H34" s="18">
        <v>7</v>
      </c>
      <c r="I34" s="18">
        <v>8</v>
      </c>
      <c r="J34" s="18">
        <v>9</v>
      </c>
      <c r="K34" s="18">
        <v>10</v>
      </c>
      <c r="L34" s="18">
        <v>11</v>
      </c>
      <c r="M34" s="18">
        <v>12</v>
      </c>
      <c r="N34" s="18">
        <v>13</v>
      </c>
      <c r="O34" s="18">
        <v>14</v>
      </c>
      <c r="P34" s="18">
        <v>15</v>
      </c>
      <c r="Q34" s="18">
        <v>16</v>
      </c>
      <c r="R34" s="18">
        <v>17</v>
      </c>
      <c r="S34" s="18">
        <v>18</v>
      </c>
      <c r="T34" s="18">
        <v>19</v>
      </c>
      <c r="U34" s="18">
        <v>20</v>
      </c>
      <c r="V34" s="18">
        <v>21</v>
      </c>
      <c r="W34" s="18">
        <v>22</v>
      </c>
      <c r="X34" s="18">
        <v>23</v>
      </c>
      <c r="Y34" s="18">
        <v>24</v>
      </c>
      <c r="Z34" s="18">
        <v>25</v>
      </c>
      <c r="AA34" s="18">
        <v>26</v>
      </c>
      <c r="AB34" s="18">
        <v>27</v>
      </c>
      <c r="AC34" s="18">
        <v>28</v>
      </c>
      <c r="AD34" s="18">
        <v>29</v>
      </c>
      <c r="AE34" s="18">
        <v>30</v>
      </c>
      <c r="AF34" s="18">
        <v>31</v>
      </c>
      <c r="AG34" s="18">
        <v>32</v>
      </c>
      <c r="AH34" s="18">
        <v>33</v>
      </c>
      <c r="AI34" s="18">
        <v>34</v>
      </c>
      <c r="AJ34" s="18">
        <v>35</v>
      </c>
      <c r="AK34" s="18">
        <v>36</v>
      </c>
    </row>
    <row r="35" spans="1:37" x14ac:dyDescent="0.25">
      <c r="A35" s="30" t="s">
        <v>13</v>
      </c>
      <c r="B35" s="23" t="str">
        <f t="shared" ref="B35:AK35" si="8">MID($B4,B34,1)</f>
        <v>0</v>
      </c>
      <c r="C35" s="23" t="str">
        <f t="shared" si="8"/>
        <v>F</v>
      </c>
      <c r="D35" s="23" t="str">
        <f t="shared" si="8"/>
        <v>3</v>
      </c>
      <c r="E35" s="23" t="str">
        <f t="shared" si="8"/>
        <v>3</v>
      </c>
      <c r="F35" s="23" t="str">
        <f t="shared" si="8"/>
        <v>5</v>
      </c>
      <c r="G35" s="23" t="str">
        <f t="shared" si="8"/>
        <v>6</v>
      </c>
      <c r="H35" s="23" t="str">
        <f t="shared" si="8"/>
        <v>8</v>
      </c>
      <c r="I35" s="23" t="str">
        <f t="shared" si="8"/>
        <v>d</v>
      </c>
      <c r="J35" s="23" t="str">
        <f t="shared" si="8"/>
        <v>1</v>
      </c>
      <c r="K35" s="23" t="str">
        <f t="shared" si="8"/>
        <v>1</v>
      </c>
      <c r="L35" s="23" t="str">
        <f t="shared" si="8"/>
        <v>a</v>
      </c>
      <c r="M35" s="23" t="str">
        <f t="shared" si="8"/>
        <v>2</v>
      </c>
      <c r="N35" s="23" t="str">
        <f t="shared" si="8"/>
        <v>d</v>
      </c>
      <c r="O35" s="23" t="str">
        <f t="shared" si="8"/>
        <v>0</v>
      </c>
      <c r="P35" s="23" t="str">
        <f t="shared" si="8"/>
        <v>A</v>
      </c>
      <c r="Q35" s="23" t="str">
        <f t="shared" si="8"/>
        <v>9</v>
      </c>
      <c r="R35" s="23" t="str">
        <f t="shared" si="8"/>
        <v>8</v>
      </c>
      <c r="S35" s="23" t="str">
        <f t="shared" si="8"/>
        <v>0</v>
      </c>
      <c r="T35" s="23" t="str">
        <f t="shared" si="8"/>
        <v>4</v>
      </c>
      <c r="U35" s="23" t="str">
        <f t="shared" si="8"/>
        <v>F</v>
      </c>
      <c r="V35" s="23" t="str">
        <f t="shared" si="8"/>
        <v/>
      </c>
      <c r="W35" s="23" t="str">
        <f t="shared" si="8"/>
        <v/>
      </c>
      <c r="X35" s="23" t="str">
        <f t="shared" si="8"/>
        <v/>
      </c>
      <c r="Y35" s="23" t="str">
        <f t="shared" si="8"/>
        <v/>
      </c>
      <c r="Z35" s="23" t="str">
        <f t="shared" si="8"/>
        <v/>
      </c>
      <c r="AA35" s="23" t="str">
        <f t="shared" si="8"/>
        <v/>
      </c>
      <c r="AB35" s="23" t="str">
        <f t="shared" si="8"/>
        <v/>
      </c>
      <c r="AC35" s="23" t="str">
        <f t="shared" si="8"/>
        <v/>
      </c>
      <c r="AD35" s="23" t="str">
        <f t="shared" si="8"/>
        <v/>
      </c>
      <c r="AE35" s="23" t="str">
        <f t="shared" si="8"/>
        <v/>
      </c>
      <c r="AF35" s="23" t="str">
        <f t="shared" si="8"/>
        <v/>
      </c>
      <c r="AG35" s="23" t="str">
        <f t="shared" si="8"/>
        <v/>
      </c>
      <c r="AH35" s="23" t="str">
        <f t="shared" si="8"/>
        <v/>
      </c>
      <c r="AI35" s="23" t="str">
        <f t="shared" si="8"/>
        <v/>
      </c>
      <c r="AJ35" s="23" t="str">
        <f t="shared" si="8"/>
        <v/>
      </c>
      <c r="AK35" s="23" t="str">
        <f t="shared" si="8"/>
        <v/>
      </c>
    </row>
    <row r="36" spans="1:37" x14ac:dyDescent="0.25">
      <c r="A36" s="30" t="s">
        <v>14</v>
      </c>
      <c r="B36" s="18" t="str">
        <f>HEX2BIN(B35,4)</f>
        <v>0000</v>
      </c>
      <c r="C36" s="18" t="str">
        <f t="shared" ref="C36:AK36" si="9">HEX2BIN(C35,4)</f>
        <v>1111</v>
      </c>
      <c r="D36" s="18" t="str">
        <f t="shared" si="9"/>
        <v>0011</v>
      </c>
      <c r="E36" s="18" t="str">
        <f t="shared" si="9"/>
        <v>0011</v>
      </c>
      <c r="F36" s="18" t="str">
        <f t="shared" si="9"/>
        <v>0101</v>
      </c>
      <c r="G36" s="18" t="str">
        <f t="shared" si="9"/>
        <v>0110</v>
      </c>
      <c r="H36" s="18" t="str">
        <f t="shared" si="9"/>
        <v>1000</v>
      </c>
      <c r="I36" s="18" t="str">
        <f t="shared" si="9"/>
        <v>1101</v>
      </c>
      <c r="J36" s="18" t="str">
        <f t="shared" si="9"/>
        <v>0001</v>
      </c>
      <c r="K36" s="18" t="str">
        <f t="shared" si="9"/>
        <v>0001</v>
      </c>
      <c r="L36" s="18" t="str">
        <f t="shared" si="9"/>
        <v>1010</v>
      </c>
      <c r="M36" s="18" t="str">
        <f t="shared" si="9"/>
        <v>0010</v>
      </c>
      <c r="N36" s="18" t="str">
        <f t="shared" si="9"/>
        <v>1101</v>
      </c>
      <c r="O36" s="18" t="str">
        <f t="shared" si="9"/>
        <v>0000</v>
      </c>
      <c r="P36" s="18" t="str">
        <f t="shared" si="9"/>
        <v>1010</v>
      </c>
      <c r="Q36" s="18" t="str">
        <f t="shared" si="9"/>
        <v>1001</v>
      </c>
      <c r="R36" s="18" t="str">
        <f t="shared" si="9"/>
        <v>1000</v>
      </c>
      <c r="S36" s="18" t="str">
        <f t="shared" si="9"/>
        <v>0000</v>
      </c>
      <c r="T36" s="18" t="str">
        <f t="shared" si="9"/>
        <v>0100</v>
      </c>
      <c r="U36" s="18" t="str">
        <f t="shared" si="9"/>
        <v>1111</v>
      </c>
      <c r="V36" s="18" t="str">
        <f t="shared" si="9"/>
        <v>0000</v>
      </c>
      <c r="W36" s="18" t="str">
        <f t="shared" si="9"/>
        <v>0000</v>
      </c>
      <c r="X36" s="18" t="str">
        <f t="shared" si="9"/>
        <v>0000</v>
      </c>
      <c r="Y36" s="18" t="str">
        <f t="shared" si="9"/>
        <v>0000</v>
      </c>
      <c r="Z36" s="18" t="str">
        <f t="shared" si="9"/>
        <v>0000</v>
      </c>
      <c r="AA36" s="18" t="str">
        <f t="shared" si="9"/>
        <v>0000</v>
      </c>
      <c r="AB36" s="18" t="str">
        <f t="shared" si="9"/>
        <v>0000</v>
      </c>
      <c r="AC36" s="18" t="str">
        <f t="shared" si="9"/>
        <v>0000</v>
      </c>
      <c r="AD36" s="18" t="str">
        <f t="shared" si="9"/>
        <v>0000</v>
      </c>
      <c r="AE36" s="18" t="str">
        <f t="shared" si="9"/>
        <v>0000</v>
      </c>
      <c r="AF36" s="18" t="str">
        <f t="shared" si="9"/>
        <v>0000</v>
      </c>
      <c r="AG36" s="18" t="str">
        <f t="shared" si="9"/>
        <v>0000</v>
      </c>
      <c r="AH36" s="18" t="str">
        <f t="shared" si="9"/>
        <v>0000</v>
      </c>
      <c r="AI36" s="18" t="str">
        <f t="shared" si="9"/>
        <v>0000</v>
      </c>
      <c r="AJ36" s="18" t="str">
        <f t="shared" si="9"/>
        <v>0000</v>
      </c>
      <c r="AK36" s="18" t="str">
        <f t="shared" si="9"/>
        <v>0000</v>
      </c>
    </row>
    <row r="37" spans="1:37" x14ac:dyDescent="0.25">
      <c r="B37" s="1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37" x14ac:dyDescent="0.25">
      <c r="A38" s="54" t="s">
        <v>27</v>
      </c>
      <c r="B38" s="54"/>
      <c r="C38" s="55" t="s">
        <v>20</v>
      </c>
      <c r="D38" s="55"/>
      <c r="E38" s="55"/>
      <c r="F38" s="56" t="s">
        <v>21</v>
      </c>
      <c r="G38" s="56"/>
      <c r="H38" s="55" t="s">
        <v>22</v>
      </c>
      <c r="I38" s="55"/>
      <c r="J38" s="55"/>
      <c r="K38" s="55"/>
      <c r="L38" s="55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</sheetData>
  <mergeCells count="21">
    <mergeCell ref="A21:L21"/>
    <mergeCell ref="A1:Y1"/>
    <mergeCell ref="A2:M2"/>
    <mergeCell ref="A3:L3"/>
    <mergeCell ref="B4:L4"/>
    <mergeCell ref="B5:O5"/>
    <mergeCell ref="A38:B38"/>
    <mergeCell ref="C38:E38"/>
    <mergeCell ref="F38:G38"/>
    <mergeCell ref="H38:L38"/>
    <mergeCell ref="A22:L22"/>
    <mergeCell ref="A23:L23"/>
    <mergeCell ref="A24:L24"/>
    <mergeCell ref="A25:L25"/>
    <mergeCell ref="A26:L26"/>
    <mergeCell ref="A27:L27"/>
    <mergeCell ref="A28:L28"/>
    <mergeCell ref="A29:L29"/>
    <mergeCell ref="A30:L30"/>
    <mergeCell ref="A31:L31"/>
    <mergeCell ref="A33:Y33"/>
  </mergeCells>
  <hyperlinks>
    <hyperlink ref="C38" r:id="rId1" xr:uid="{46A62F54-38FF-4A34-8D7B-E8F47D31FCE5}"/>
    <hyperlink ref="H38" r:id="rId2" xr:uid="{5DCF94AC-1D63-4D8D-AF65-EB934CF89778}"/>
  </hyperlinks>
  <pageMargins left="0.25" right="0.25" top="0.75" bottom="0.75" header="0.3" footer="0.3"/>
  <pageSetup paperSize="9" scale="61" fitToHeight="0" orientation="landscape" r:id="rId3"/>
  <customProperties>
    <customPr name="SSC_SHEET_GUID" r:id="rId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955F-B798-4E5A-9F9F-EACF37F41FDB}">
  <sheetPr>
    <pageSetUpPr fitToPage="1"/>
  </sheetPr>
  <dimension ref="A1:AK36"/>
  <sheetViews>
    <sheetView zoomScale="90" zoomScaleNormal="90" workbookViewId="0">
      <selection activeCell="B4" sqref="B4:L4"/>
    </sheetView>
  </sheetViews>
  <sheetFormatPr defaultColWidth="9.140625" defaultRowHeight="15" x14ac:dyDescent="0.25"/>
  <cols>
    <col min="1" max="1" width="38.42578125" style="1" customWidth="1"/>
    <col min="2" max="2" width="17.85546875" style="2" bestFit="1" customWidth="1"/>
    <col min="3" max="3" width="13.28515625" style="1" bestFit="1" customWidth="1"/>
    <col min="4" max="4" width="15.42578125" style="1" customWidth="1"/>
    <col min="5" max="8" width="13.42578125" style="1" customWidth="1"/>
    <col min="9" max="9" width="22" style="1" customWidth="1"/>
    <col min="10" max="15" width="9.85546875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7" t="s">
        <v>53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34.5" customHeight="1" x14ac:dyDescent="0.25">
      <c r="A2" s="59" t="s">
        <v>38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60" t="s">
        <v>70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8" t="s">
        <v>69</v>
      </c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25" x14ac:dyDescent="0.25">
      <c r="A5" s="16" t="s">
        <v>11</v>
      </c>
      <c r="B5" s="61" t="str">
        <f>CONCATENATE(B34,C34,D34,E34,F34,G34,H34,I34,J34,K34,L34,M34,N34,O34,P34,Q34,R34,S34,T34,U34,V34,W34,X34,Y34,Z34,AA34,AB34,AC34,AD34,AE34,AF34,AG34,AH34,AI34,AJ34,AK34)</f>
        <v>011011110011001101010110100011010001000110100010110100001010100100000000000000000000000000000000000000000000000000000000000000000000000000000000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25" x14ac:dyDescent="0.25">
      <c r="A6" s="16" t="s">
        <v>15</v>
      </c>
      <c r="B6" s="22">
        <v>1</v>
      </c>
      <c r="C6" s="19">
        <f t="shared" ref="C6:O6" si="0">B6+B13</f>
        <v>3</v>
      </c>
      <c r="D6" s="19">
        <f t="shared" si="0"/>
        <v>13</v>
      </c>
      <c r="E6" s="19">
        <f t="shared" si="0"/>
        <v>22</v>
      </c>
      <c r="F6" s="19">
        <f t="shared" si="0"/>
        <v>29</v>
      </c>
      <c r="G6" s="19">
        <f t="shared" si="0"/>
        <v>30</v>
      </c>
      <c r="H6" s="19">
        <f t="shared" si="0"/>
        <v>31</v>
      </c>
      <c r="I6" s="19">
        <f t="shared" si="0"/>
        <v>31</v>
      </c>
      <c r="J6" s="19">
        <f t="shared" si="0"/>
        <v>31</v>
      </c>
      <c r="K6" s="19">
        <f t="shared" si="0"/>
        <v>31</v>
      </c>
      <c r="L6" s="19">
        <f t="shared" si="0"/>
        <v>31</v>
      </c>
      <c r="M6" s="19">
        <f t="shared" si="0"/>
        <v>31</v>
      </c>
      <c r="N6" s="19">
        <f t="shared" si="0"/>
        <v>31</v>
      </c>
      <c r="O6" s="19">
        <f t="shared" si="0"/>
        <v>31</v>
      </c>
      <c r="P6" s="28"/>
    </row>
    <row r="7" spans="1:25" ht="30" x14ac:dyDescent="0.25">
      <c r="A7" s="16" t="s">
        <v>19</v>
      </c>
      <c r="B7" s="45" t="s">
        <v>68</v>
      </c>
      <c r="C7" s="20" t="s">
        <v>39</v>
      </c>
      <c r="D7" s="2" t="s">
        <v>40</v>
      </c>
      <c r="E7" s="45" t="s">
        <v>56</v>
      </c>
      <c r="F7" s="20" t="s">
        <v>55</v>
      </c>
      <c r="G7" s="46" t="s">
        <v>61</v>
      </c>
      <c r="H7" s="20"/>
      <c r="I7" s="46"/>
      <c r="J7" s="20"/>
      <c r="K7" s="20"/>
      <c r="L7" s="20"/>
      <c r="M7" s="20"/>
      <c r="N7" s="20"/>
      <c r="O7" s="20"/>
      <c r="P7" s="28"/>
    </row>
    <row r="8" spans="1:25" x14ac:dyDescent="0.25">
      <c r="A8" s="16" t="s">
        <v>17</v>
      </c>
      <c r="B8" s="21" t="str">
        <f t="shared" ref="B8:O8" si="1">MID($B5,B6,B13)</f>
        <v>01</v>
      </c>
      <c r="C8" s="21" t="str">
        <f t="shared" si="1"/>
        <v>1011110011</v>
      </c>
      <c r="D8" s="21" t="str">
        <f t="shared" si="1"/>
        <v>001101010</v>
      </c>
      <c r="E8" s="21" t="str">
        <f t="shared" si="1"/>
        <v>1101000</v>
      </c>
      <c r="F8" s="21" t="str">
        <f t="shared" si="1"/>
        <v>1</v>
      </c>
      <c r="G8" s="21" t="str">
        <f t="shared" si="1"/>
        <v>1</v>
      </c>
      <c r="H8" s="21" t="str">
        <f t="shared" si="1"/>
        <v/>
      </c>
      <c r="I8" s="21" t="str">
        <f t="shared" si="1"/>
        <v/>
      </c>
      <c r="J8" s="21" t="str">
        <f t="shared" si="1"/>
        <v/>
      </c>
      <c r="K8" s="21" t="str">
        <f t="shared" si="1"/>
        <v/>
      </c>
      <c r="L8" s="21" t="str">
        <f t="shared" si="1"/>
        <v/>
      </c>
      <c r="M8" s="21" t="str">
        <f t="shared" si="1"/>
        <v/>
      </c>
      <c r="N8" s="21" t="str">
        <f t="shared" si="1"/>
        <v/>
      </c>
      <c r="O8" s="21" t="str">
        <f t="shared" si="1"/>
        <v/>
      </c>
      <c r="P8" s="28"/>
    </row>
    <row r="9" spans="1:25" x14ac:dyDescent="0.25">
      <c r="A9" s="16" t="s">
        <v>18</v>
      </c>
      <c r="B9" s="21">
        <f>BIN2DEC(B8)</f>
        <v>1</v>
      </c>
      <c r="C9" s="21">
        <f ca="1">BIN2DEC(RIGHT(C9,2))+256*BIN2DEC(LEFT(C9,8))</f>
        <v>0</v>
      </c>
      <c r="D9" s="21">
        <f t="shared" ref="D9:M9" si="2">BIN2DEC(D8)</f>
        <v>106</v>
      </c>
      <c r="E9" s="21">
        <f t="shared" si="2"/>
        <v>104</v>
      </c>
      <c r="F9" s="21">
        <f t="shared" si="2"/>
        <v>1</v>
      </c>
      <c r="G9" s="21">
        <f t="shared" si="2"/>
        <v>1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1</v>
      </c>
      <c r="C10" s="25">
        <f ca="1">(C9*C12)+C15</f>
        <v>20.5</v>
      </c>
      <c r="D10" s="25">
        <f t="shared" ref="D10:N10" si="3">(D9*D12)+D15</f>
        <v>106</v>
      </c>
      <c r="E10" s="25">
        <f t="shared" si="3"/>
        <v>520</v>
      </c>
      <c r="F10" s="25">
        <f t="shared" si="3"/>
        <v>1</v>
      </c>
      <c r="G10" s="25">
        <f t="shared" si="3"/>
        <v>1</v>
      </c>
      <c r="H10" s="25">
        <f t="shared" si="3"/>
        <v>0</v>
      </c>
      <c r="I10" s="25">
        <f t="shared" si="3"/>
        <v>0</v>
      </c>
      <c r="J10" s="25">
        <f t="shared" si="3"/>
        <v>0</v>
      </c>
      <c r="K10" s="25">
        <f t="shared" si="3"/>
        <v>0</v>
      </c>
      <c r="L10" s="25">
        <f t="shared" si="3"/>
        <v>0</v>
      </c>
      <c r="M10" s="25">
        <f t="shared" si="3"/>
        <v>0</v>
      </c>
      <c r="N10" s="25">
        <f t="shared" si="3"/>
        <v>0</v>
      </c>
      <c r="O10" s="25">
        <f t="shared" ref="O10" si="4">O9*O12+O15</f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25</v>
      </c>
      <c r="D11" s="41" t="s">
        <v>26</v>
      </c>
      <c r="E11" s="41" t="s">
        <v>45</v>
      </c>
      <c r="F11" s="41" t="s">
        <v>58</v>
      </c>
      <c r="G11" s="41" t="s">
        <v>58</v>
      </c>
      <c r="H11" s="41" t="s">
        <v>58</v>
      </c>
      <c r="I11" s="41" t="s">
        <v>58</v>
      </c>
      <c r="J11" s="41"/>
      <c r="K11" s="41"/>
      <c r="L11" s="41"/>
      <c r="M11" s="26"/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0.1</v>
      </c>
      <c r="D12" s="5">
        <v>1</v>
      </c>
      <c r="E12" s="5">
        <v>5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2</v>
      </c>
      <c r="C13" s="38">
        <v>10</v>
      </c>
      <c r="D13" s="38">
        <v>9</v>
      </c>
      <c r="E13" s="38">
        <v>7</v>
      </c>
      <c r="F13" s="38">
        <v>1</v>
      </c>
      <c r="G13" s="43">
        <v>1</v>
      </c>
      <c r="H13" s="38">
        <v>0</v>
      </c>
      <c r="I13" s="43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44">
        <f>SUM(B13:O13)</f>
        <v>30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O14" si="5">2^B13</f>
        <v>4</v>
      </c>
      <c r="C14" s="15">
        <f t="shared" si="5"/>
        <v>1024</v>
      </c>
      <c r="D14" s="15">
        <f t="shared" si="5"/>
        <v>512</v>
      </c>
      <c r="E14" s="15">
        <f t="shared" si="5"/>
        <v>128</v>
      </c>
      <c r="F14" s="15">
        <f t="shared" si="5"/>
        <v>2</v>
      </c>
      <c r="G14" s="15">
        <f t="shared" si="5"/>
        <v>2</v>
      </c>
      <c r="H14" s="15">
        <f t="shared" si="5"/>
        <v>1</v>
      </c>
      <c r="I14" s="15">
        <f t="shared" si="5"/>
        <v>1</v>
      </c>
      <c r="J14" s="15">
        <f t="shared" si="5"/>
        <v>1</v>
      </c>
      <c r="K14" s="15">
        <f t="shared" si="5"/>
        <v>1</v>
      </c>
      <c r="L14" s="15">
        <f t="shared" si="5"/>
        <v>1</v>
      </c>
      <c r="M14" s="15">
        <f t="shared" si="5"/>
        <v>1</v>
      </c>
      <c r="N14" s="15">
        <f t="shared" si="5"/>
        <v>1</v>
      </c>
      <c r="O14" s="15">
        <f t="shared" si="5"/>
        <v>1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O16" si="6">(B14-1)*B12+B15</f>
        <v>3</v>
      </c>
      <c r="C16" s="7">
        <f t="shared" si="6"/>
        <v>102.30000000000001</v>
      </c>
      <c r="D16" s="7">
        <f t="shared" si="6"/>
        <v>511</v>
      </c>
      <c r="E16" s="7">
        <f t="shared" si="6"/>
        <v>635</v>
      </c>
      <c r="F16" s="7">
        <f t="shared" si="6"/>
        <v>1</v>
      </c>
      <c r="G16" s="7">
        <f t="shared" si="6"/>
        <v>1</v>
      </c>
      <c r="H16" s="7">
        <f t="shared" si="6"/>
        <v>0</v>
      </c>
      <c r="I16" s="7">
        <f t="shared" si="6"/>
        <v>0</v>
      </c>
      <c r="J16" s="7">
        <f t="shared" si="6"/>
        <v>0</v>
      </c>
      <c r="K16" s="7">
        <f t="shared" si="6"/>
        <v>0</v>
      </c>
      <c r="L16" s="7">
        <f t="shared" si="6"/>
        <v>0</v>
      </c>
      <c r="M16" s="7">
        <f t="shared" si="6"/>
        <v>0</v>
      </c>
      <c r="N16" s="7">
        <f t="shared" si="6"/>
        <v>0</v>
      </c>
      <c r="O16" s="7">
        <f t="shared" si="6"/>
        <v>0</v>
      </c>
      <c r="P16" s="6"/>
    </row>
    <row r="17" spans="1:37" x14ac:dyDescent="0.25">
      <c r="A17" s="9" t="s">
        <v>8</v>
      </c>
      <c r="B17" s="5">
        <v>0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37" ht="15.75" thickBot="1" x14ac:dyDescent="0.3">
      <c r="A18" s="31" t="s">
        <v>7</v>
      </c>
      <c r="B18" s="12">
        <v>3</v>
      </c>
      <c r="C18" s="12">
        <v>100</v>
      </c>
      <c r="D18" s="12">
        <v>359</v>
      </c>
      <c r="E18" s="12">
        <v>599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1">
        <v>64</v>
      </c>
    </row>
    <row r="19" spans="1:37" x14ac:dyDescent="0.25">
      <c r="A19" s="13" t="s">
        <v>9</v>
      </c>
      <c r="B19" s="13" t="str">
        <f t="shared" ref="B19:O19" si="7">IF(B16&gt;=B18,"OK","ERROR")</f>
        <v>OK</v>
      </c>
      <c r="C19" s="13" t="str">
        <f t="shared" si="7"/>
        <v>OK</v>
      </c>
      <c r="D19" s="13" t="str">
        <f t="shared" si="7"/>
        <v>OK</v>
      </c>
      <c r="E19" s="13" t="str">
        <f t="shared" si="7"/>
        <v>OK</v>
      </c>
      <c r="F19" s="13" t="str">
        <f t="shared" si="7"/>
        <v>OK</v>
      </c>
      <c r="G19" s="13" t="str">
        <f t="shared" si="7"/>
        <v>OK</v>
      </c>
      <c r="H19" s="13" t="str">
        <f t="shared" si="7"/>
        <v>OK</v>
      </c>
      <c r="I19" s="13" t="str">
        <f t="shared" si="7"/>
        <v>OK</v>
      </c>
      <c r="J19" s="13" t="str">
        <f t="shared" si="7"/>
        <v>OK</v>
      </c>
      <c r="K19" s="13" t="str">
        <f t="shared" si="7"/>
        <v>OK</v>
      </c>
      <c r="L19" s="13" t="str">
        <f t="shared" si="7"/>
        <v>OK</v>
      </c>
      <c r="M19" s="13" t="str">
        <f t="shared" si="7"/>
        <v>OK</v>
      </c>
      <c r="N19" s="13" t="str">
        <f t="shared" si="7"/>
        <v>OK</v>
      </c>
      <c r="O19" s="13" t="str">
        <f t="shared" si="7"/>
        <v>OK</v>
      </c>
      <c r="P19" s="14" t="str">
        <f>IF(P13&lt;=P18,"OK","ERROR")</f>
        <v>OK</v>
      </c>
    </row>
    <row r="20" spans="1:37" x14ac:dyDescent="0.25">
      <c r="A20" s="40" t="s">
        <v>32</v>
      </c>
      <c r="B20" s="40">
        <f>B10</f>
        <v>1</v>
      </c>
      <c r="C20" s="40">
        <f t="shared" ref="C20:D20" ca="1" si="8">C10</f>
        <v>20.5</v>
      </c>
      <c r="D20" s="40">
        <f t="shared" si="8"/>
        <v>106</v>
      </c>
      <c r="E20" s="40">
        <f>E10</f>
        <v>520</v>
      </c>
      <c r="F20" s="40">
        <f t="shared" ref="F20:O20" si="9">F10</f>
        <v>1</v>
      </c>
      <c r="G20" s="40">
        <f t="shared" si="9"/>
        <v>1</v>
      </c>
      <c r="H20" s="40">
        <f t="shared" si="9"/>
        <v>0</v>
      </c>
      <c r="I20" s="40">
        <f t="shared" si="9"/>
        <v>0</v>
      </c>
      <c r="J20" s="40">
        <f t="shared" si="9"/>
        <v>0</v>
      </c>
      <c r="K20" s="40">
        <f t="shared" si="9"/>
        <v>0</v>
      </c>
      <c r="L20" s="40">
        <f t="shared" si="9"/>
        <v>0</v>
      </c>
      <c r="M20" s="40">
        <f t="shared" si="9"/>
        <v>0</v>
      </c>
      <c r="N20" s="40">
        <f t="shared" si="9"/>
        <v>0</v>
      </c>
      <c r="O20" s="40">
        <f t="shared" si="9"/>
        <v>0</v>
      </c>
      <c r="P20"/>
    </row>
    <row r="21" spans="1:37" s="32" customFormat="1" x14ac:dyDescent="0.25">
      <c r="A21" s="32" t="s">
        <v>62</v>
      </c>
    </row>
    <row r="22" spans="1:37" s="32" customFormat="1" x14ac:dyDescent="0.25">
      <c r="A22" s="51" t="s">
        <v>64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37" s="32" customFormat="1" x14ac:dyDescent="0.25">
      <c r="A23" s="51" t="s">
        <v>65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37" s="32" customFormat="1" x14ac:dyDescent="0.25">
      <c r="A24" s="62" t="s">
        <v>66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37" s="32" customFormat="1" x14ac:dyDescent="0.25">
      <c r="A25" s="51" t="s">
        <v>57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 spans="1:37" s="32" customFormat="1" x14ac:dyDescent="0.25">
      <c r="A26" s="51" t="s">
        <v>67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 spans="1:37" s="32" customFormat="1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 spans="1:37" s="32" customFormat="1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</row>
    <row r="29" spans="1:37" s="39" customFormat="1" x14ac:dyDescent="0.25">
      <c r="A29" s="52" t="s">
        <v>28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37" x14ac:dyDescent="0.25">
      <c r="B30" s="1"/>
      <c r="C30" s="17"/>
      <c r="E30" s="17"/>
      <c r="F30" s="17"/>
      <c r="G30" s="17"/>
      <c r="I30" s="17"/>
      <c r="J30" s="17"/>
      <c r="K30" s="17"/>
      <c r="L30" s="17"/>
      <c r="M30" s="17"/>
      <c r="N30" s="17"/>
      <c r="O30" s="17"/>
      <c r="P30" s="17"/>
      <c r="Q30" s="17"/>
      <c r="R30" s="2"/>
    </row>
    <row r="31" spans="1:37" x14ac:dyDescent="0.25">
      <c r="A31" s="53" t="s">
        <v>29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</row>
    <row r="32" spans="1:37" x14ac:dyDescent="0.25">
      <c r="A32" s="30" t="s">
        <v>12</v>
      </c>
      <c r="B32" s="18">
        <v>1</v>
      </c>
      <c r="C32" s="18">
        <v>2</v>
      </c>
      <c r="D32" s="18">
        <v>3</v>
      </c>
      <c r="E32" s="18">
        <v>4</v>
      </c>
      <c r="F32" s="18">
        <v>5</v>
      </c>
      <c r="G32" s="18">
        <v>6</v>
      </c>
      <c r="H32" s="18">
        <v>7</v>
      </c>
      <c r="I32" s="18">
        <v>8</v>
      </c>
      <c r="J32" s="18">
        <v>9</v>
      </c>
      <c r="K32" s="18">
        <v>10</v>
      </c>
      <c r="L32" s="18">
        <v>11</v>
      </c>
      <c r="M32" s="18">
        <v>12</v>
      </c>
      <c r="N32" s="18">
        <v>13</v>
      </c>
      <c r="O32" s="18">
        <v>14</v>
      </c>
      <c r="P32" s="18">
        <v>15</v>
      </c>
      <c r="Q32" s="18">
        <v>16</v>
      </c>
      <c r="R32" s="18">
        <v>17</v>
      </c>
      <c r="S32" s="18">
        <v>18</v>
      </c>
      <c r="T32" s="18">
        <v>19</v>
      </c>
      <c r="U32" s="18">
        <v>20</v>
      </c>
      <c r="V32" s="18">
        <v>21</v>
      </c>
      <c r="W32" s="18">
        <v>22</v>
      </c>
      <c r="X32" s="18">
        <v>23</v>
      </c>
      <c r="Y32" s="18">
        <v>24</v>
      </c>
      <c r="Z32" s="18">
        <v>25</v>
      </c>
      <c r="AA32" s="18">
        <v>26</v>
      </c>
      <c r="AB32" s="18">
        <v>27</v>
      </c>
      <c r="AC32" s="18">
        <v>28</v>
      </c>
      <c r="AD32" s="18">
        <v>29</v>
      </c>
      <c r="AE32" s="18">
        <v>30</v>
      </c>
      <c r="AF32" s="18">
        <v>31</v>
      </c>
      <c r="AG32" s="18">
        <v>32</v>
      </c>
      <c r="AH32" s="18">
        <v>33</v>
      </c>
      <c r="AI32" s="18">
        <v>34</v>
      </c>
      <c r="AJ32" s="18">
        <v>35</v>
      </c>
      <c r="AK32" s="18">
        <v>36</v>
      </c>
    </row>
    <row r="33" spans="1:37" x14ac:dyDescent="0.25">
      <c r="A33" s="30" t="s">
        <v>13</v>
      </c>
      <c r="B33" s="23" t="str">
        <f t="shared" ref="B33:AK33" si="10">MID($B4,B32,1)</f>
        <v>6</v>
      </c>
      <c r="C33" s="23" t="str">
        <f t="shared" si="10"/>
        <v>F</v>
      </c>
      <c r="D33" s="23" t="str">
        <f t="shared" si="10"/>
        <v>3</v>
      </c>
      <c r="E33" s="23" t="str">
        <f t="shared" si="10"/>
        <v>3</v>
      </c>
      <c r="F33" s="23" t="str">
        <f t="shared" si="10"/>
        <v>5</v>
      </c>
      <c r="G33" s="23" t="str">
        <f t="shared" si="10"/>
        <v>6</v>
      </c>
      <c r="H33" s="23" t="str">
        <f t="shared" si="10"/>
        <v>8</v>
      </c>
      <c r="I33" s="23" t="str">
        <f t="shared" si="10"/>
        <v>d</v>
      </c>
      <c r="J33" s="23" t="str">
        <f t="shared" si="10"/>
        <v>1</v>
      </c>
      <c r="K33" s="23" t="str">
        <f t="shared" si="10"/>
        <v>1</v>
      </c>
      <c r="L33" s="23" t="str">
        <f t="shared" si="10"/>
        <v>a</v>
      </c>
      <c r="M33" s="23" t="str">
        <f t="shared" si="10"/>
        <v>2</v>
      </c>
      <c r="N33" s="23" t="str">
        <f t="shared" si="10"/>
        <v>d</v>
      </c>
      <c r="O33" s="23" t="str">
        <f t="shared" si="10"/>
        <v>0</v>
      </c>
      <c r="P33" s="23" t="str">
        <f t="shared" si="10"/>
        <v>A</v>
      </c>
      <c r="Q33" s="23" t="str">
        <f t="shared" si="10"/>
        <v>9</v>
      </c>
      <c r="R33" s="23" t="str">
        <f t="shared" si="10"/>
        <v/>
      </c>
      <c r="S33" s="23" t="str">
        <f t="shared" si="10"/>
        <v/>
      </c>
      <c r="T33" s="23" t="str">
        <f t="shared" si="10"/>
        <v/>
      </c>
      <c r="U33" s="23" t="str">
        <f t="shared" si="10"/>
        <v/>
      </c>
      <c r="V33" s="23" t="str">
        <f t="shared" si="10"/>
        <v/>
      </c>
      <c r="W33" s="23" t="str">
        <f t="shared" si="10"/>
        <v/>
      </c>
      <c r="X33" s="23" t="str">
        <f t="shared" si="10"/>
        <v/>
      </c>
      <c r="Y33" s="23" t="str">
        <f t="shared" si="10"/>
        <v/>
      </c>
      <c r="Z33" s="23" t="str">
        <f t="shared" si="10"/>
        <v/>
      </c>
      <c r="AA33" s="23" t="str">
        <f t="shared" si="10"/>
        <v/>
      </c>
      <c r="AB33" s="23" t="str">
        <f t="shared" si="10"/>
        <v/>
      </c>
      <c r="AC33" s="23" t="str">
        <f t="shared" si="10"/>
        <v/>
      </c>
      <c r="AD33" s="23" t="str">
        <f t="shared" si="10"/>
        <v/>
      </c>
      <c r="AE33" s="23" t="str">
        <f t="shared" si="10"/>
        <v/>
      </c>
      <c r="AF33" s="23" t="str">
        <f t="shared" si="10"/>
        <v/>
      </c>
      <c r="AG33" s="23" t="str">
        <f t="shared" si="10"/>
        <v/>
      </c>
      <c r="AH33" s="23" t="str">
        <f t="shared" si="10"/>
        <v/>
      </c>
      <c r="AI33" s="23" t="str">
        <f t="shared" si="10"/>
        <v/>
      </c>
      <c r="AJ33" s="23" t="str">
        <f t="shared" si="10"/>
        <v/>
      </c>
      <c r="AK33" s="23" t="str">
        <f t="shared" si="10"/>
        <v/>
      </c>
    </row>
    <row r="34" spans="1:37" x14ac:dyDescent="0.25">
      <c r="A34" s="30" t="s">
        <v>14</v>
      </c>
      <c r="B34" s="18" t="str">
        <f>HEX2BIN(B33,4)</f>
        <v>0110</v>
      </c>
      <c r="C34" s="18" t="str">
        <f t="shared" ref="C34:AK34" si="11">HEX2BIN(C33,4)</f>
        <v>1111</v>
      </c>
      <c r="D34" s="18" t="str">
        <f t="shared" si="11"/>
        <v>0011</v>
      </c>
      <c r="E34" s="18" t="str">
        <f t="shared" si="11"/>
        <v>0011</v>
      </c>
      <c r="F34" s="18" t="str">
        <f t="shared" si="11"/>
        <v>0101</v>
      </c>
      <c r="G34" s="18" t="str">
        <f t="shared" si="11"/>
        <v>0110</v>
      </c>
      <c r="H34" s="18" t="str">
        <f t="shared" si="11"/>
        <v>1000</v>
      </c>
      <c r="I34" s="18" t="str">
        <f t="shared" si="11"/>
        <v>1101</v>
      </c>
      <c r="J34" s="18" t="str">
        <f t="shared" si="11"/>
        <v>0001</v>
      </c>
      <c r="K34" s="18" t="str">
        <f t="shared" si="11"/>
        <v>0001</v>
      </c>
      <c r="L34" s="18" t="str">
        <f t="shared" si="11"/>
        <v>1010</v>
      </c>
      <c r="M34" s="18" t="str">
        <f t="shared" si="11"/>
        <v>0010</v>
      </c>
      <c r="N34" s="18" t="str">
        <f t="shared" si="11"/>
        <v>1101</v>
      </c>
      <c r="O34" s="18" t="str">
        <f t="shared" si="11"/>
        <v>0000</v>
      </c>
      <c r="P34" s="18" t="str">
        <f t="shared" si="11"/>
        <v>1010</v>
      </c>
      <c r="Q34" s="18" t="str">
        <f t="shared" si="11"/>
        <v>1001</v>
      </c>
      <c r="R34" s="18" t="str">
        <f t="shared" si="11"/>
        <v>0000</v>
      </c>
      <c r="S34" s="18" t="str">
        <f t="shared" si="11"/>
        <v>0000</v>
      </c>
      <c r="T34" s="18" t="str">
        <f t="shared" si="11"/>
        <v>0000</v>
      </c>
      <c r="U34" s="18" t="str">
        <f t="shared" si="11"/>
        <v>0000</v>
      </c>
      <c r="V34" s="18" t="str">
        <f t="shared" si="11"/>
        <v>0000</v>
      </c>
      <c r="W34" s="18" t="str">
        <f t="shared" si="11"/>
        <v>0000</v>
      </c>
      <c r="X34" s="18" t="str">
        <f t="shared" si="11"/>
        <v>0000</v>
      </c>
      <c r="Y34" s="18" t="str">
        <f t="shared" si="11"/>
        <v>0000</v>
      </c>
      <c r="Z34" s="18" t="str">
        <f t="shared" si="11"/>
        <v>0000</v>
      </c>
      <c r="AA34" s="18" t="str">
        <f t="shared" si="11"/>
        <v>0000</v>
      </c>
      <c r="AB34" s="18" t="str">
        <f t="shared" si="11"/>
        <v>0000</v>
      </c>
      <c r="AC34" s="18" t="str">
        <f t="shared" si="11"/>
        <v>0000</v>
      </c>
      <c r="AD34" s="18" t="str">
        <f t="shared" si="11"/>
        <v>0000</v>
      </c>
      <c r="AE34" s="18" t="str">
        <f t="shared" si="11"/>
        <v>0000</v>
      </c>
      <c r="AF34" s="18" t="str">
        <f t="shared" si="11"/>
        <v>0000</v>
      </c>
      <c r="AG34" s="18" t="str">
        <f t="shared" si="11"/>
        <v>0000</v>
      </c>
      <c r="AH34" s="18" t="str">
        <f t="shared" si="11"/>
        <v>0000</v>
      </c>
      <c r="AI34" s="18" t="str">
        <f t="shared" si="11"/>
        <v>0000</v>
      </c>
      <c r="AJ34" s="18" t="str">
        <f t="shared" si="11"/>
        <v>0000</v>
      </c>
      <c r="AK34" s="18" t="str">
        <f t="shared" si="11"/>
        <v>0000</v>
      </c>
    </row>
    <row r="35" spans="1:37" x14ac:dyDescent="0.25">
      <c r="B35" s="1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37" x14ac:dyDescent="0.25">
      <c r="A36" s="54" t="s">
        <v>27</v>
      </c>
      <c r="B36" s="54"/>
      <c r="C36" s="55" t="s">
        <v>20</v>
      </c>
      <c r="D36" s="55"/>
      <c r="E36" s="55"/>
      <c r="F36" s="56" t="s">
        <v>21</v>
      </c>
      <c r="G36" s="56"/>
      <c r="H36" s="55" t="s">
        <v>22</v>
      </c>
      <c r="I36" s="55"/>
      <c r="J36" s="55"/>
      <c r="K36" s="55"/>
      <c r="L36" s="55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</sheetData>
  <mergeCells count="18">
    <mergeCell ref="A28:L28"/>
    <mergeCell ref="A1:Y1"/>
    <mergeCell ref="A2:M2"/>
    <mergeCell ref="A3:L3"/>
    <mergeCell ref="B4:L4"/>
    <mergeCell ref="B5:O5"/>
    <mergeCell ref="A22:L22"/>
    <mergeCell ref="A23:L23"/>
    <mergeCell ref="A24:L24"/>
    <mergeCell ref="A25:L25"/>
    <mergeCell ref="A26:L26"/>
    <mergeCell ref="A27:L27"/>
    <mergeCell ref="A29:L29"/>
    <mergeCell ref="A31:Y31"/>
    <mergeCell ref="A36:B36"/>
    <mergeCell ref="C36:E36"/>
    <mergeCell ref="F36:G36"/>
    <mergeCell ref="H36:L36"/>
  </mergeCells>
  <hyperlinks>
    <hyperlink ref="C36" r:id="rId1" xr:uid="{CF2D9027-082A-4EE9-A8BB-CD01683F5F50}"/>
    <hyperlink ref="H36" r:id="rId2" xr:uid="{A5FD249F-87FC-42B8-8A7F-F4EF11BB6D36}"/>
  </hyperlinks>
  <pageMargins left="0.25" right="0.25" top="0.75" bottom="0.75" header="0.3" footer="0.3"/>
  <pageSetup paperSize="9" scale="61" fitToHeight="0" orientation="landscape" r:id="rId3"/>
  <customProperties>
    <customPr name="SSC_SHEET_GUID" r:id="rId4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5CB4-D966-4E3C-9F12-933CBA347CD5}">
  <sheetPr>
    <pageSetUpPr fitToPage="1"/>
  </sheetPr>
  <dimension ref="A1:AK40"/>
  <sheetViews>
    <sheetView zoomScale="90" zoomScaleNormal="9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bestFit="1" customWidth="1"/>
    <col min="3" max="3" width="13.28515625" style="1" bestFit="1" customWidth="1"/>
    <col min="4" max="5" width="13.7109375" style="1" customWidth="1"/>
    <col min="6" max="9" width="13.42578125" style="1" customWidth="1"/>
    <col min="10" max="10" width="13.42578125" style="1" bestFit="1" customWidth="1"/>
    <col min="11" max="11" width="13.42578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42578125" style="1" customWidth="1"/>
    <col min="17" max="17" width="8.140625" style="1" bestFit="1" customWidth="1"/>
    <col min="18" max="25" width="5" style="1" bestFit="1" customWidth="1"/>
    <col min="26" max="16384" width="9.140625" style="1"/>
  </cols>
  <sheetData>
    <row r="1" spans="1:25" ht="18.75" x14ac:dyDescent="0.25">
      <c r="A1" s="57" t="s">
        <v>104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34.5" customHeight="1" x14ac:dyDescent="0.25">
      <c r="A2" s="59" t="s">
        <v>38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33"/>
      <c r="O2" s="33">
        <f>2^8</f>
        <v>256</v>
      </c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x14ac:dyDescent="0.25">
      <c r="A3" s="60" t="s">
        <v>54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5.75" x14ac:dyDescent="0.25">
      <c r="A4" s="42" t="s">
        <v>41</v>
      </c>
      <c r="B4" s="58" t="s">
        <v>110</v>
      </c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25" x14ac:dyDescent="0.25">
      <c r="A5" s="16" t="s">
        <v>11</v>
      </c>
      <c r="B5" s="61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25" x14ac:dyDescent="0.25">
      <c r="A6" s="16" t="s">
        <v>15</v>
      </c>
      <c r="B6" s="22">
        <v>1</v>
      </c>
      <c r="C6" s="19">
        <f t="shared" ref="C6:O6" si="0">B6+B13</f>
        <v>2</v>
      </c>
      <c r="D6" s="19">
        <f t="shared" si="0"/>
        <v>6</v>
      </c>
      <c r="E6" s="19">
        <f t="shared" si="0"/>
        <v>34</v>
      </c>
      <c r="F6" s="19">
        <f t="shared" si="0"/>
        <v>62</v>
      </c>
      <c r="G6" s="19">
        <f t="shared" si="0"/>
        <v>64</v>
      </c>
      <c r="H6" s="19">
        <f t="shared" si="0"/>
        <v>68</v>
      </c>
      <c r="I6" s="19">
        <f t="shared" si="0"/>
        <v>76</v>
      </c>
      <c r="J6" s="19">
        <f t="shared" si="0"/>
        <v>84</v>
      </c>
      <c r="K6" s="19">
        <f t="shared" si="0"/>
        <v>92</v>
      </c>
      <c r="L6" s="19">
        <f t="shared" si="0"/>
        <v>100</v>
      </c>
      <c r="M6" s="19">
        <f t="shared" si="0"/>
        <v>101</v>
      </c>
      <c r="N6" s="19">
        <f t="shared" si="0"/>
        <v>102</v>
      </c>
      <c r="O6" s="19">
        <f t="shared" si="0"/>
        <v>103</v>
      </c>
      <c r="P6" s="28"/>
    </row>
    <row r="7" spans="1:25" ht="60" x14ac:dyDescent="0.25">
      <c r="A7" s="16" t="s">
        <v>19</v>
      </c>
      <c r="B7" s="45" t="s">
        <v>80</v>
      </c>
      <c r="C7" s="20" t="s">
        <v>0</v>
      </c>
      <c r="D7" s="49" t="s">
        <v>82</v>
      </c>
      <c r="E7" s="49" t="s">
        <v>81</v>
      </c>
      <c r="F7" s="49" t="s">
        <v>91</v>
      </c>
      <c r="G7" s="49" t="s">
        <v>89</v>
      </c>
      <c r="H7" s="49" t="s">
        <v>90</v>
      </c>
      <c r="I7" s="49" t="s">
        <v>83</v>
      </c>
      <c r="J7" s="49" t="s">
        <v>84</v>
      </c>
      <c r="K7" s="49" t="s">
        <v>85</v>
      </c>
      <c r="L7" s="48" t="s">
        <v>88</v>
      </c>
      <c r="M7" s="48" t="s">
        <v>86</v>
      </c>
      <c r="N7" s="48" t="s">
        <v>87</v>
      </c>
      <c r="O7" s="20" t="s">
        <v>105</v>
      </c>
      <c r="P7" s="28"/>
    </row>
    <row r="8" spans="1:25" x14ac:dyDescent="0.25">
      <c r="A8" s="16" t="s">
        <v>17</v>
      </c>
      <c r="B8" s="21" t="str">
        <f t="shared" ref="B8:O8" si="1">MID($B5,B6,B13)</f>
        <v>1</v>
      </c>
      <c r="C8" s="21" t="str">
        <f t="shared" si="1"/>
        <v>1000</v>
      </c>
      <c r="D8" s="21" t="str">
        <f t="shared" si="1"/>
        <v>1011000001010100001000010000</v>
      </c>
      <c r="E8" s="21" t="str">
        <f t="shared" si="1"/>
        <v>1110000010100001001000001001</v>
      </c>
      <c r="F8" s="21" t="str">
        <f t="shared" si="1"/>
        <v>01</v>
      </c>
      <c r="G8" s="21" t="str">
        <f t="shared" si="1"/>
        <v>1001</v>
      </c>
      <c r="H8" s="21" t="str">
        <f t="shared" si="1"/>
        <v>10001000</v>
      </c>
      <c r="I8" s="21" t="str">
        <f t="shared" si="1"/>
        <v>10100000</v>
      </c>
      <c r="J8" s="21" t="str">
        <f t="shared" si="1"/>
        <v>00000000</v>
      </c>
      <c r="K8" s="21" t="str">
        <f t="shared" si="1"/>
        <v>00000000</v>
      </c>
      <c r="L8" s="21" t="str">
        <f t="shared" si="1"/>
        <v>0</v>
      </c>
      <c r="M8" s="21" t="str">
        <f t="shared" si="1"/>
        <v>0</v>
      </c>
      <c r="N8" s="21" t="str">
        <f t="shared" si="1"/>
        <v>0</v>
      </c>
      <c r="O8" s="21" t="str">
        <f t="shared" si="1"/>
        <v>00</v>
      </c>
      <c r="P8" s="28"/>
    </row>
    <row r="9" spans="1:25" x14ac:dyDescent="0.25">
      <c r="A9" s="16" t="s">
        <v>18</v>
      </c>
      <c r="B9" s="21">
        <f>BIN2DEC(B8)</f>
        <v>1</v>
      </c>
      <c r="C9" s="21">
        <f>BIN2DEC(C8)</f>
        <v>8</v>
      </c>
      <c r="D9" s="21">
        <f ca="1">SUMPRODUCT(--MID(D8,LEN(D8)+1-ROW(INDIRECT("1:"&amp;LEN(D8))),1),(2^(ROW(INDIRECT("1:"&amp;LEN(D8)))-1)))</f>
        <v>184893968</v>
      </c>
      <c r="E9" s="21">
        <f ca="1">SUMPRODUCT(--MID(E8,LEN(E8)+1-ROW(INDIRECT("1:"&amp;LEN(E8))),1),(2^(ROW(INDIRECT("1:"&amp;LEN(E8)))-1)))</f>
        <v>235541001</v>
      </c>
      <c r="F9" s="21">
        <f t="shared" ref="F9:M9" si="2">BIN2DEC(F8)</f>
        <v>1</v>
      </c>
      <c r="G9" s="21">
        <f t="shared" si="2"/>
        <v>9</v>
      </c>
      <c r="H9" s="21">
        <f t="shared" si="2"/>
        <v>136</v>
      </c>
      <c r="I9" s="21">
        <f t="shared" si="2"/>
        <v>160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>BIN2DEC(RIGHT(N8,8))+256*BIN2DEC(LEFT(N8,4))</f>
        <v>0</v>
      </c>
      <c r="O9" s="21">
        <f>BIN2DEC(RIGHT(O8,8))+256*BIN2DEC(LEFT(O8,4))</f>
        <v>0</v>
      </c>
      <c r="P9" s="28"/>
    </row>
    <row r="10" spans="1:25" ht="15.75" thickBot="1" x14ac:dyDescent="0.3">
      <c r="A10" s="24" t="s">
        <v>16</v>
      </c>
      <c r="B10" s="25">
        <f>B9</f>
        <v>1</v>
      </c>
      <c r="C10" s="25">
        <f t="shared" ref="C10:O10" si="3">C9*C12+C15</f>
        <v>3.8</v>
      </c>
      <c r="D10" s="25">
        <f t="shared" ca="1" si="3"/>
        <v>1848.9396800000002</v>
      </c>
      <c r="E10" s="25">
        <f t="shared" ca="1" si="3"/>
        <v>2355.4100100000001</v>
      </c>
      <c r="F10" s="25">
        <f t="shared" si="3"/>
        <v>1</v>
      </c>
      <c r="G10" s="25">
        <f t="shared" si="3"/>
        <v>9</v>
      </c>
      <c r="H10" s="25">
        <f t="shared" si="3"/>
        <v>13.600000000000001</v>
      </c>
      <c r="I10" s="25">
        <f t="shared" si="3"/>
        <v>40</v>
      </c>
      <c r="J10" s="25">
        <f t="shared" si="3"/>
        <v>0</v>
      </c>
      <c r="K10" s="25">
        <f t="shared" si="3"/>
        <v>0</v>
      </c>
      <c r="L10" s="25">
        <f t="shared" si="3"/>
        <v>0</v>
      </c>
      <c r="M10" s="25">
        <f t="shared" si="3"/>
        <v>0</v>
      </c>
      <c r="N10" s="25">
        <f t="shared" si="3"/>
        <v>0</v>
      </c>
      <c r="O10" s="25">
        <f t="shared" si="3"/>
        <v>0</v>
      </c>
      <c r="P10" s="29" t="s">
        <v>30</v>
      </c>
    </row>
    <row r="11" spans="1:25" x14ac:dyDescent="0.25">
      <c r="A11" s="8" t="s">
        <v>1</v>
      </c>
      <c r="B11" s="41" t="s">
        <v>24</v>
      </c>
      <c r="C11" s="41" t="s">
        <v>5</v>
      </c>
      <c r="D11" s="41" t="s">
        <v>26</v>
      </c>
      <c r="E11" s="41" t="s">
        <v>26</v>
      </c>
      <c r="F11" s="41" t="s">
        <v>92</v>
      </c>
      <c r="G11" s="41" t="s">
        <v>93</v>
      </c>
      <c r="H11" s="41" t="s">
        <v>94</v>
      </c>
      <c r="I11" s="41" t="s">
        <v>58</v>
      </c>
      <c r="J11" s="41" t="s">
        <v>58</v>
      </c>
      <c r="K11" s="41" t="s">
        <v>58</v>
      </c>
      <c r="L11" s="41" t="s">
        <v>58</v>
      </c>
      <c r="M11" s="26" t="s">
        <v>58</v>
      </c>
      <c r="N11" s="26"/>
      <c r="O11" s="26"/>
      <c r="P11" s="27"/>
    </row>
    <row r="12" spans="1:25" x14ac:dyDescent="0.25">
      <c r="A12" s="9" t="s">
        <v>2</v>
      </c>
      <c r="B12" s="5">
        <v>1</v>
      </c>
      <c r="C12" s="5">
        <v>0.1</v>
      </c>
      <c r="D12" s="5">
        <v>1.0000000000000001E-5</v>
      </c>
      <c r="E12" s="5">
        <v>1.0000000000000001E-5</v>
      </c>
      <c r="F12" s="5">
        <v>1</v>
      </c>
      <c r="G12" s="5">
        <v>1</v>
      </c>
      <c r="H12" s="5">
        <v>0.1</v>
      </c>
      <c r="I12" s="5">
        <v>0.25</v>
      </c>
      <c r="J12" s="5">
        <v>0.25</v>
      </c>
      <c r="K12" s="5">
        <v>0.25</v>
      </c>
      <c r="L12" s="5">
        <v>1</v>
      </c>
      <c r="M12" s="5">
        <v>1</v>
      </c>
      <c r="N12" s="5">
        <v>0</v>
      </c>
      <c r="O12" s="5">
        <v>0</v>
      </c>
      <c r="P12" s="4"/>
    </row>
    <row r="13" spans="1:25" x14ac:dyDescent="0.25">
      <c r="A13" s="37" t="s">
        <v>6</v>
      </c>
      <c r="B13" s="43">
        <v>1</v>
      </c>
      <c r="C13" s="38">
        <v>4</v>
      </c>
      <c r="D13" s="38">
        <v>28</v>
      </c>
      <c r="E13" s="38">
        <v>28</v>
      </c>
      <c r="F13" s="38">
        <v>2</v>
      </c>
      <c r="G13" s="38">
        <v>4</v>
      </c>
      <c r="H13" s="38">
        <v>8</v>
      </c>
      <c r="I13" s="38">
        <v>8</v>
      </c>
      <c r="J13" s="38">
        <v>8</v>
      </c>
      <c r="K13" s="38">
        <v>8</v>
      </c>
      <c r="L13" s="38">
        <v>1</v>
      </c>
      <c r="M13" s="38">
        <v>1</v>
      </c>
      <c r="N13" s="38">
        <v>1</v>
      </c>
      <c r="O13" s="38">
        <v>2</v>
      </c>
      <c r="P13" s="44">
        <f>SUM(B13:O13)</f>
        <v>104</v>
      </c>
      <c r="Q13" s="35"/>
      <c r="R13" s="35"/>
      <c r="S13" s="35"/>
      <c r="T13" s="35"/>
      <c r="U13" s="35"/>
    </row>
    <row r="14" spans="1:25" s="3" customFormat="1" x14ac:dyDescent="0.25">
      <c r="A14" s="10" t="s">
        <v>10</v>
      </c>
      <c r="B14" s="15">
        <f t="shared" ref="B14:O14" si="4">2^B13</f>
        <v>2</v>
      </c>
      <c r="C14" s="15">
        <f t="shared" si="4"/>
        <v>16</v>
      </c>
      <c r="D14" s="15">
        <f t="shared" si="4"/>
        <v>268435456</v>
      </c>
      <c r="E14" s="15">
        <f t="shared" si="4"/>
        <v>268435456</v>
      </c>
      <c r="F14" s="15">
        <f t="shared" si="4"/>
        <v>4</v>
      </c>
      <c r="G14" s="15">
        <f t="shared" si="4"/>
        <v>16</v>
      </c>
      <c r="H14" s="15">
        <f t="shared" si="4"/>
        <v>256</v>
      </c>
      <c r="I14" s="15">
        <f t="shared" si="4"/>
        <v>256</v>
      </c>
      <c r="J14" s="15">
        <f t="shared" si="4"/>
        <v>256</v>
      </c>
      <c r="K14" s="15">
        <f t="shared" si="4"/>
        <v>256</v>
      </c>
      <c r="L14" s="15">
        <f t="shared" si="4"/>
        <v>2</v>
      </c>
      <c r="M14" s="15">
        <f t="shared" si="4"/>
        <v>2</v>
      </c>
      <c r="N14" s="15">
        <f t="shared" si="4"/>
        <v>2</v>
      </c>
      <c r="O14" s="15">
        <f t="shared" si="4"/>
        <v>4</v>
      </c>
      <c r="P14" s="6"/>
      <c r="Q14" s="36"/>
      <c r="R14" s="36"/>
      <c r="S14" s="36"/>
      <c r="T14" s="36"/>
      <c r="U14" s="36"/>
    </row>
    <row r="15" spans="1:25" x14ac:dyDescent="0.25">
      <c r="A15" s="9" t="s">
        <v>3</v>
      </c>
      <c r="B15" s="5">
        <v>0</v>
      </c>
      <c r="C15" s="5">
        <v>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4"/>
    </row>
    <row r="16" spans="1:25" s="3" customFormat="1" x14ac:dyDescent="0.25">
      <c r="A16" s="10" t="s">
        <v>4</v>
      </c>
      <c r="B16" s="7">
        <f t="shared" ref="B16:O16" si="5">(B14-1)*B12+B15</f>
        <v>1</v>
      </c>
      <c r="C16" s="7">
        <f t="shared" si="5"/>
        <v>4.5</v>
      </c>
      <c r="D16" s="7">
        <f t="shared" si="5"/>
        <v>2684.35455</v>
      </c>
      <c r="E16" s="7">
        <f t="shared" si="5"/>
        <v>2684.35455</v>
      </c>
      <c r="F16" s="7">
        <f t="shared" si="5"/>
        <v>3</v>
      </c>
      <c r="G16" s="7">
        <f t="shared" si="5"/>
        <v>15</v>
      </c>
      <c r="H16" s="7">
        <f t="shared" si="5"/>
        <v>25.5</v>
      </c>
      <c r="I16" s="7">
        <f t="shared" si="5"/>
        <v>63.75</v>
      </c>
      <c r="J16" s="7">
        <f t="shared" si="5"/>
        <v>63.75</v>
      </c>
      <c r="K16" s="7">
        <f t="shared" si="5"/>
        <v>63.75</v>
      </c>
      <c r="L16" s="7">
        <f t="shared" si="5"/>
        <v>1</v>
      </c>
      <c r="M16" s="7">
        <f t="shared" si="5"/>
        <v>1</v>
      </c>
      <c r="N16" s="7">
        <f t="shared" si="5"/>
        <v>0</v>
      </c>
      <c r="O16" s="7">
        <f t="shared" si="5"/>
        <v>0</v>
      </c>
      <c r="P16" s="6"/>
    </row>
    <row r="17" spans="1:16" x14ac:dyDescent="0.25">
      <c r="A17" s="9" t="s">
        <v>8</v>
      </c>
      <c r="B17" s="5">
        <v>0</v>
      </c>
      <c r="C17" s="5">
        <v>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4"/>
    </row>
    <row r="18" spans="1:16" ht="15.75" thickBot="1" x14ac:dyDescent="0.3">
      <c r="A18" s="31" t="s">
        <v>7</v>
      </c>
      <c r="B18" s="12">
        <v>1</v>
      </c>
      <c r="C18" s="12">
        <v>4.4000000000000004</v>
      </c>
      <c r="D18" s="12">
        <v>360</v>
      </c>
      <c r="E18" s="12">
        <v>180</v>
      </c>
      <c r="F18" s="12">
        <v>3</v>
      </c>
      <c r="G18" s="12">
        <v>12</v>
      </c>
      <c r="H18" s="12">
        <v>25</v>
      </c>
      <c r="I18" s="12">
        <v>45</v>
      </c>
      <c r="J18" s="12">
        <v>1</v>
      </c>
      <c r="K18" s="12">
        <v>1</v>
      </c>
      <c r="L18" s="12">
        <v>0</v>
      </c>
      <c r="M18" s="12">
        <v>0</v>
      </c>
      <c r="N18" s="12">
        <v>0</v>
      </c>
      <c r="O18" s="12">
        <v>0</v>
      </c>
      <c r="P18" s="50">
        <f>P13/8</f>
        <v>13</v>
      </c>
    </row>
    <row r="19" spans="1:16" x14ac:dyDescent="0.25">
      <c r="A19" s="13" t="s">
        <v>9</v>
      </c>
      <c r="B19" s="13" t="str">
        <f t="shared" ref="B19:O19" si="6">IF(B16&gt;=B18,"OK","ERROR")</f>
        <v>OK</v>
      </c>
      <c r="C19" s="13" t="str">
        <f t="shared" si="6"/>
        <v>OK</v>
      </c>
      <c r="D19" s="13" t="str">
        <f t="shared" si="6"/>
        <v>OK</v>
      </c>
      <c r="E19" s="13" t="str">
        <f t="shared" si="6"/>
        <v>OK</v>
      </c>
      <c r="F19" s="13" t="str">
        <f t="shared" si="6"/>
        <v>OK</v>
      </c>
      <c r="G19" s="13" t="str">
        <f t="shared" si="6"/>
        <v>OK</v>
      </c>
      <c r="H19" s="13" t="str">
        <f t="shared" si="6"/>
        <v>OK</v>
      </c>
      <c r="I19" s="13" t="str">
        <f t="shared" si="6"/>
        <v>OK</v>
      </c>
      <c r="J19" s="13" t="str">
        <f t="shared" si="6"/>
        <v>OK</v>
      </c>
      <c r="K19" s="13" t="str">
        <f t="shared" si="6"/>
        <v>OK</v>
      </c>
      <c r="L19" s="13" t="str">
        <f t="shared" si="6"/>
        <v>OK</v>
      </c>
      <c r="M19" s="13" t="str">
        <f t="shared" si="6"/>
        <v>OK</v>
      </c>
      <c r="N19" s="13" t="str">
        <f t="shared" si="6"/>
        <v>OK</v>
      </c>
      <c r="O19" s="13" t="str">
        <f t="shared" si="6"/>
        <v>OK</v>
      </c>
      <c r="P19" s="14"/>
    </row>
    <row r="20" spans="1:16" x14ac:dyDescent="0.25">
      <c r="A20" s="40" t="s">
        <v>32</v>
      </c>
      <c r="B20" s="40">
        <f>B10</f>
        <v>1</v>
      </c>
      <c r="C20" s="40">
        <f>C10</f>
        <v>3.8</v>
      </c>
      <c r="D20" s="40">
        <f t="shared" ref="D20:O20" ca="1" si="7">D10</f>
        <v>1848.9396800000002</v>
      </c>
      <c r="E20" s="40">
        <f ca="1">E10+D20</f>
        <v>4204.34969</v>
      </c>
      <c r="F20" s="40">
        <f ca="1">D20-F10</f>
        <v>1847.9396800000002</v>
      </c>
      <c r="G20" s="40">
        <f>G10</f>
        <v>9</v>
      </c>
      <c r="H20" s="40">
        <f t="shared" si="7"/>
        <v>13.600000000000001</v>
      </c>
      <c r="I20" s="40">
        <f t="shared" si="7"/>
        <v>40</v>
      </c>
      <c r="J20" s="40">
        <f>IF(H20+J10&gt;359.999,H20+J10-360,H20+J10)</f>
        <v>13.600000000000001</v>
      </c>
      <c r="K20" s="40">
        <f>IF(H20-K10&lt;0,H20-K10+360,H20-K10)</f>
        <v>13.600000000000001</v>
      </c>
      <c r="L20" s="40">
        <f t="shared" si="7"/>
        <v>0</v>
      </c>
      <c r="M20" s="40">
        <f t="shared" si="7"/>
        <v>0</v>
      </c>
      <c r="N20" s="40">
        <f t="shared" si="7"/>
        <v>0</v>
      </c>
      <c r="O20" s="40">
        <f t="shared" si="7"/>
        <v>0</v>
      </c>
      <c r="P20"/>
    </row>
    <row r="21" spans="1:16" s="32" customFormat="1" x14ac:dyDescent="0.25">
      <c r="A21" s="51" t="s">
        <v>108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</row>
    <row r="22" spans="1:16" s="32" customFormat="1" x14ac:dyDescent="0.25">
      <c r="A22" s="47" t="s">
        <v>109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6" s="32" customFormat="1" x14ac:dyDescent="0.25">
      <c r="A23" s="47" t="s">
        <v>95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6" s="32" customFormat="1" x14ac:dyDescent="0.25">
      <c r="A24" s="47" t="s">
        <v>96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6" s="32" customFormat="1" x14ac:dyDescent="0.25">
      <c r="A25" s="47" t="s">
        <v>97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6" s="32" customFormat="1" x14ac:dyDescent="0.25">
      <c r="A26" s="47" t="s">
        <v>98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6" s="32" customFormat="1" x14ac:dyDescent="0.25">
      <c r="A27" s="47" t="s">
        <v>99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6" s="32" customFormat="1" x14ac:dyDescent="0.25">
      <c r="A28" s="51" t="s">
        <v>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</row>
    <row r="29" spans="1:16" s="32" customFormat="1" x14ac:dyDescent="0.25">
      <c r="A29" s="51" t="s">
        <v>101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</row>
    <row r="30" spans="1:16" s="32" customFormat="1" x14ac:dyDescent="0.25">
      <c r="A30" s="51" t="s">
        <v>102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</row>
    <row r="31" spans="1:16" s="32" customFormat="1" x14ac:dyDescent="0.25">
      <c r="A31" s="51" t="s">
        <v>103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</row>
    <row r="32" spans="1:16" s="39" customFormat="1" x14ac:dyDescent="0.25">
      <c r="A32" s="52" t="s">
        <v>28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 spans="1:37" x14ac:dyDescent="0.25">
      <c r="A33" s="63" t="s">
        <v>106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17"/>
      <c r="N33" s="17"/>
      <c r="O33" s="17"/>
      <c r="P33" s="17"/>
      <c r="Q33" s="17"/>
      <c r="R33" s="2"/>
    </row>
    <row r="34" spans="1:37" x14ac:dyDescent="0.25">
      <c r="A34" s="63" t="s">
        <v>107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17"/>
      <c r="N34" s="17"/>
      <c r="O34" s="17"/>
      <c r="P34" s="17"/>
      <c r="Q34" s="17"/>
      <c r="R34" s="2"/>
    </row>
    <row r="35" spans="1:37" x14ac:dyDescent="0.25">
      <c r="A35" s="53" t="s">
        <v>29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6" spans="1:37" x14ac:dyDescent="0.25">
      <c r="A36" s="30" t="s">
        <v>12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18">
        <v>14</v>
      </c>
      <c r="P36" s="18">
        <v>15</v>
      </c>
      <c r="Q36" s="18">
        <v>16</v>
      </c>
      <c r="R36" s="18">
        <v>17</v>
      </c>
      <c r="S36" s="18">
        <v>18</v>
      </c>
      <c r="T36" s="18">
        <v>19</v>
      </c>
      <c r="U36" s="18">
        <v>20</v>
      </c>
      <c r="V36" s="18">
        <v>21</v>
      </c>
      <c r="W36" s="18">
        <v>22</v>
      </c>
      <c r="X36" s="18">
        <v>23</v>
      </c>
      <c r="Y36" s="18">
        <v>24</v>
      </c>
      <c r="Z36" s="18">
        <v>25</v>
      </c>
      <c r="AA36" s="18">
        <v>26</v>
      </c>
      <c r="AB36" s="18">
        <v>27</v>
      </c>
      <c r="AC36" s="18">
        <v>28</v>
      </c>
      <c r="AD36" s="18">
        <v>29</v>
      </c>
      <c r="AE36" s="18">
        <v>30</v>
      </c>
      <c r="AF36" s="18">
        <v>31</v>
      </c>
      <c r="AG36" s="18">
        <v>32</v>
      </c>
      <c r="AH36" s="18">
        <v>33</v>
      </c>
      <c r="AI36" s="18">
        <v>34</v>
      </c>
      <c r="AJ36" s="18">
        <v>35</v>
      </c>
      <c r="AK36" s="18">
        <v>36</v>
      </c>
    </row>
    <row r="37" spans="1:37" x14ac:dyDescent="0.25">
      <c r="A37" s="30" t="s">
        <v>13</v>
      </c>
      <c r="B37" s="23" t="str">
        <f t="shared" ref="B37:AK37" si="8">MID($B4,B36,1)</f>
        <v>c</v>
      </c>
      <c r="C37" s="23" t="str">
        <f t="shared" si="8"/>
        <v>5</v>
      </c>
      <c r="D37" s="23" t="str">
        <f t="shared" si="8"/>
        <v>8</v>
      </c>
      <c r="E37" s="23" t="str">
        <f t="shared" si="8"/>
        <v>2</v>
      </c>
      <c r="F37" s="23" t="str">
        <f t="shared" si="8"/>
        <v>a</v>
      </c>
      <c r="G37" s="23" t="str">
        <f t="shared" si="8"/>
        <v>1</v>
      </c>
      <c r="H37" s="23" t="str">
        <f t="shared" si="8"/>
        <v>0</v>
      </c>
      <c r="I37" s="23" t="str">
        <f t="shared" si="8"/>
        <v>8</v>
      </c>
      <c r="J37" s="23" t="str">
        <f t="shared" si="8"/>
        <v>7</v>
      </c>
      <c r="K37" s="23" t="str">
        <f t="shared" si="8"/>
        <v>0</v>
      </c>
      <c r="L37" s="23" t="str">
        <f t="shared" si="8"/>
        <v>5</v>
      </c>
      <c r="M37" s="23" t="str">
        <f t="shared" si="8"/>
        <v>0</v>
      </c>
      <c r="N37" s="23" t="str">
        <f t="shared" si="8"/>
        <v>9</v>
      </c>
      <c r="O37" s="23" t="str">
        <f t="shared" si="8"/>
        <v>0</v>
      </c>
      <c r="P37" s="23" t="str">
        <f t="shared" si="8"/>
        <v>4</v>
      </c>
      <c r="Q37" s="23" t="str">
        <f t="shared" si="8"/>
        <v>b</v>
      </c>
      <c r="R37" s="23" t="str">
        <f t="shared" si="8"/>
        <v>3</v>
      </c>
      <c r="S37" s="23" t="str">
        <f t="shared" si="8"/>
        <v>1</v>
      </c>
      <c r="T37" s="23" t="str">
        <f t="shared" si="8"/>
        <v>1</v>
      </c>
      <c r="U37" s="23" t="str">
        <f t="shared" si="8"/>
        <v>4</v>
      </c>
      <c r="V37" s="23" t="str">
        <f t="shared" si="8"/>
        <v/>
      </c>
      <c r="W37" s="23" t="str">
        <f t="shared" si="8"/>
        <v/>
      </c>
      <c r="X37" s="23" t="str">
        <f t="shared" si="8"/>
        <v/>
      </c>
      <c r="Y37" s="23" t="str">
        <f t="shared" si="8"/>
        <v/>
      </c>
      <c r="Z37" s="23" t="str">
        <f t="shared" si="8"/>
        <v/>
      </c>
      <c r="AA37" s="23" t="str">
        <f t="shared" si="8"/>
        <v/>
      </c>
      <c r="AB37" s="23" t="str">
        <f t="shared" si="8"/>
        <v/>
      </c>
      <c r="AC37" s="23" t="str">
        <f t="shared" si="8"/>
        <v/>
      </c>
      <c r="AD37" s="23" t="str">
        <f t="shared" si="8"/>
        <v/>
      </c>
      <c r="AE37" s="23" t="str">
        <f t="shared" si="8"/>
        <v/>
      </c>
      <c r="AF37" s="23" t="str">
        <f t="shared" si="8"/>
        <v/>
      </c>
      <c r="AG37" s="23" t="str">
        <f t="shared" si="8"/>
        <v/>
      </c>
      <c r="AH37" s="23" t="str">
        <f t="shared" si="8"/>
        <v/>
      </c>
      <c r="AI37" s="23" t="str">
        <f t="shared" si="8"/>
        <v/>
      </c>
      <c r="AJ37" s="23" t="str">
        <f t="shared" si="8"/>
        <v/>
      </c>
      <c r="AK37" s="23" t="str">
        <f t="shared" si="8"/>
        <v/>
      </c>
    </row>
    <row r="38" spans="1:37" x14ac:dyDescent="0.25">
      <c r="A38" s="30" t="s">
        <v>14</v>
      </c>
      <c r="B38" s="18" t="str">
        <f>HEX2BIN(B37,4)</f>
        <v>1100</v>
      </c>
      <c r="C38" s="18" t="str">
        <f t="shared" ref="C38:AK38" si="9">HEX2BIN(C37,4)</f>
        <v>0101</v>
      </c>
      <c r="D38" s="18" t="str">
        <f t="shared" si="9"/>
        <v>1000</v>
      </c>
      <c r="E38" s="18" t="str">
        <f t="shared" si="9"/>
        <v>0010</v>
      </c>
      <c r="F38" s="18" t="str">
        <f t="shared" si="9"/>
        <v>1010</v>
      </c>
      <c r="G38" s="18" t="str">
        <f t="shared" si="9"/>
        <v>0001</v>
      </c>
      <c r="H38" s="18" t="str">
        <f t="shared" si="9"/>
        <v>0000</v>
      </c>
      <c r="I38" s="18" t="str">
        <f t="shared" si="9"/>
        <v>1000</v>
      </c>
      <c r="J38" s="18" t="str">
        <f t="shared" si="9"/>
        <v>0111</v>
      </c>
      <c r="K38" s="18" t="str">
        <f t="shared" si="9"/>
        <v>0000</v>
      </c>
      <c r="L38" s="18" t="str">
        <f t="shared" si="9"/>
        <v>0101</v>
      </c>
      <c r="M38" s="18" t="str">
        <f t="shared" si="9"/>
        <v>0000</v>
      </c>
      <c r="N38" s="18" t="str">
        <f t="shared" si="9"/>
        <v>1001</v>
      </c>
      <c r="O38" s="18" t="str">
        <f t="shared" si="9"/>
        <v>0000</v>
      </c>
      <c r="P38" s="18" t="str">
        <f t="shared" si="9"/>
        <v>0100</v>
      </c>
      <c r="Q38" s="18" t="str">
        <f t="shared" si="9"/>
        <v>1011</v>
      </c>
      <c r="R38" s="18" t="str">
        <f t="shared" si="9"/>
        <v>0011</v>
      </c>
      <c r="S38" s="18" t="str">
        <f t="shared" si="9"/>
        <v>0001</v>
      </c>
      <c r="T38" s="18" t="str">
        <f t="shared" si="9"/>
        <v>0001</v>
      </c>
      <c r="U38" s="18" t="str">
        <f t="shared" si="9"/>
        <v>0100</v>
      </c>
      <c r="V38" s="18" t="str">
        <f t="shared" si="9"/>
        <v>0000</v>
      </c>
      <c r="W38" s="18" t="str">
        <f t="shared" si="9"/>
        <v>0000</v>
      </c>
      <c r="X38" s="18" t="str">
        <f t="shared" si="9"/>
        <v>0000</v>
      </c>
      <c r="Y38" s="18" t="str">
        <f t="shared" si="9"/>
        <v>0000</v>
      </c>
      <c r="Z38" s="18" t="str">
        <f t="shared" si="9"/>
        <v>0000</v>
      </c>
      <c r="AA38" s="18" t="str">
        <f t="shared" si="9"/>
        <v>0000</v>
      </c>
      <c r="AB38" s="18" t="str">
        <f t="shared" si="9"/>
        <v>0000</v>
      </c>
      <c r="AC38" s="18" t="str">
        <f t="shared" si="9"/>
        <v>0000</v>
      </c>
      <c r="AD38" s="18" t="str">
        <f t="shared" si="9"/>
        <v>0000</v>
      </c>
      <c r="AE38" s="18" t="str">
        <f t="shared" si="9"/>
        <v>0000</v>
      </c>
      <c r="AF38" s="18" t="str">
        <f t="shared" si="9"/>
        <v>0000</v>
      </c>
      <c r="AG38" s="18" t="str">
        <f t="shared" si="9"/>
        <v>0000</v>
      </c>
      <c r="AH38" s="18" t="str">
        <f t="shared" si="9"/>
        <v>0000</v>
      </c>
      <c r="AI38" s="18" t="str">
        <f t="shared" si="9"/>
        <v>0000</v>
      </c>
      <c r="AJ38" s="18" t="str">
        <f t="shared" si="9"/>
        <v>0000</v>
      </c>
      <c r="AK38" s="18" t="str">
        <f t="shared" si="9"/>
        <v>0000</v>
      </c>
    </row>
    <row r="39" spans="1:37" x14ac:dyDescent="0.25">
      <c r="B39" s="1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37" x14ac:dyDescent="0.25">
      <c r="A40" s="54" t="s">
        <v>27</v>
      </c>
      <c r="B40" s="54"/>
      <c r="C40" s="55" t="s">
        <v>20</v>
      </c>
      <c r="D40" s="55"/>
      <c r="E40" s="55"/>
      <c r="F40" s="56" t="s">
        <v>21</v>
      </c>
      <c r="G40" s="56"/>
      <c r="H40" s="55" t="s">
        <v>22</v>
      </c>
      <c r="I40" s="55"/>
      <c r="J40" s="55"/>
      <c r="K40" s="55"/>
      <c r="L40" s="55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</sheetData>
  <mergeCells count="18">
    <mergeCell ref="A21:L21"/>
    <mergeCell ref="A1:Y1"/>
    <mergeCell ref="A2:M2"/>
    <mergeCell ref="A3:L3"/>
    <mergeCell ref="B4:L4"/>
    <mergeCell ref="B5:O5"/>
    <mergeCell ref="A40:B40"/>
    <mergeCell ref="C40:E40"/>
    <mergeCell ref="F40:G40"/>
    <mergeCell ref="H40:L40"/>
    <mergeCell ref="A30:L30"/>
    <mergeCell ref="A33:L33"/>
    <mergeCell ref="A28:L28"/>
    <mergeCell ref="A29:L29"/>
    <mergeCell ref="A31:L31"/>
    <mergeCell ref="A32:L32"/>
    <mergeCell ref="A35:Y35"/>
    <mergeCell ref="A34:L34"/>
  </mergeCells>
  <hyperlinks>
    <hyperlink ref="C40" r:id="rId1" xr:uid="{8EF2CE73-40EB-47E2-A622-B4B1389FDAB1}"/>
    <hyperlink ref="H40" r:id="rId2" xr:uid="{64C5D8ED-F99B-4548-B6A5-27E12476EC65}"/>
    <hyperlink ref="A33" r:id="rId3" xr:uid="{86165750-B810-4B2B-96A9-6DC5F034D901}"/>
    <hyperlink ref="A34" r:id="rId4" xr:uid="{E6CA6F67-A314-4514-98B3-B0CD746FFD91}"/>
  </hyperlinks>
  <pageMargins left="0.25" right="0.25" top="0.75" bottom="0.75" header="0.3" footer="0.3"/>
  <pageSetup paperSize="9" scale="61" fitToHeight="0" orientation="landscape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5"/>
  <sheetViews>
    <sheetView workbookViewId="0"/>
  </sheetViews>
  <sheetFormatPr defaultColWidth="8.85546875" defaultRowHeight="15" x14ac:dyDescent="0.25"/>
  <sheetData>
    <row r="1" spans="3:5" x14ac:dyDescent="0.25">
      <c r="C1" t="s">
        <v>75</v>
      </c>
      <c r="D1" t="s">
        <v>23</v>
      </c>
      <c r="E1" t="s">
        <v>31</v>
      </c>
    </row>
    <row r="2" spans="3:5" x14ac:dyDescent="0.25">
      <c r="C2" t="s">
        <v>76</v>
      </c>
    </row>
    <row r="3" spans="3:5" x14ac:dyDescent="0.25">
      <c r="C3" t="s">
        <v>77</v>
      </c>
    </row>
    <row r="4" spans="3:5" x14ac:dyDescent="0.25">
      <c r="C4" t="s">
        <v>78</v>
      </c>
    </row>
    <row r="5" spans="3:5" x14ac:dyDescent="0.25">
      <c r="C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LoRa MeteoWind 10byte</vt:lpstr>
      <vt:lpstr>LoRa MeteoWind Alarm</vt:lpstr>
      <vt:lpstr>Short MeteoWind 8byte</vt:lpstr>
      <vt:lpstr>SIgfox MeteoWind Alarm 4byte</vt:lpstr>
      <vt:lpstr>Service Msg 13 byte message</vt:lpstr>
      <vt:lpstr>'LoRa MeteoWind 10byte'!Print_Area</vt:lpstr>
      <vt:lpstr>'LoRa MeteoWind Alarm'!Print_Area</vt:lpstr>
      <vt:lpstr>'Service Msg 13 byte message'!Print_Area</vt:lpstr>
      <vt:lpstr>'Short MeteoWind 8byte'!Print_Area</vt:lpstr>
      <vt:lpstr>'SIgfox MeteoWind Alarm 4byte'!Print_Area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baranij</dc:creator>
  <cp:lastModifiedBy>Peter Wolf</cp:lastModifiedBy>
  <cp:lastPrinted>2020-01-21T13:35:26Z</cp:lastPrinted>
  <dcterms:created xsi:type="dcterms:W3CDTF">2017-11-13T06:59:09Z</dcterms:created>
  <dcterms:modified xsi:type="dcterms:W3CDTF">2025-09-24T10:29:01Z</dcterms:modified>
</cp:coreProperties>
</file>