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dor/Desktop/Учёба/Лабы/Общефиз 3 семестр/3.2.8/Данные/"/>
    </mc:Choice>
  </mc:AlternateContent>
  <xr:revisionPtr revIDLastSave="0" documentId="13_ncr:1_{A09EC33D-C5C1-404C-BC34-AC6400717BA7}" xr6:coauthVersionLast="45" xr6:coauthVersionMax="45" xr10:uidLastSave="{00000000-0000-0000-0000-000000000000}"/>
  <bookViews>
    <workbookView xWindow="280" yWindow="500" windowWidth="28240" windowHeight="16340" xr2:uid="{44ED8468-C15B-C442-A77E-6B24BD54E42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1" l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N17" i="1"/>
  <c r="N18" i="1"/>
  <c r="N19" i="1"/>
  <c r="N20" i="1"/>
  <c r="N21" i="1"/>
  <c r="N22" i="1"/>
  <c r="N16" i="1"/>
  <c r="M17" i="1"/>
  <c r="M18" i="1"/>
  <c r="M19" i="1"/>
  <c r="M20" i="1"/>
  <c r="M21" i="1"/>
  <c r="M22" i="1"/>
  <c r="M16" i="1"/>
  <c r="I26" i="1"/>
  <c r="I25" i="1"/>
  <c r="I24" i="1"/>
  <c r="I23" i="1"/>
  <c r="I22" i="1"/>
  <c r="I21" i="1"/>
  <c r="I20" i="1"/>
  <c r="I19" i="1"/>
  <c r="I18" i="1"/>
  <c r="I17" i="1"/>
  <c r="D26" i="1"/>
  <c r="D18" i="1"/>
  <c r="D19" i="1"/>
  <c r="D20" i="1"/>
  <c r="D21" i="1"/>
  <c r="D22" i="1"/>
  <c r="D23" i="1"/>
  <c r="D24" i="1"/>
  <c r="D25" i="1"/>
  <c r="D17" i="1"/>
</calcChain>
</file>

<file path=xl/sharedStrings.xml><?xml version="1.0" encoding="utf-8"?>
<sst xmlns="http://schemas.openxmlformats.org/spreadsheetml/2006/main" count="39" uniqueCount="23">
  <si>
    <t>Вольт-амперная характеристика стабилитрона</t>
  </si>
  <si>
    <t>r = 5,1 kOm</t>
  </si>
  <si>
    <t>U, В</t>
  </si>
  <si>
    <t>I, мА</t>
  </si>
  <si>
    <t>t_з</t>
  </si>
  <si>
    <t>t_р</t>
  </si>
  <si>
    <t>Практ</t>
  </si>
  <si>
    <t>Теор</t>
  </si>
  <si>
    <t>R_кр, кОм</t>
  </si>
  <si>
    <t>R = 3R_кр</t>
  </si>
  <si>
    <t>С * 10^-3 мкФ</t>
  </si>
  <si>
    <t>f, Гц</t>
  </si>
  <si>
    <t>С = 5 * 10^-2 мкФ</t>
  </si>
  <si>
    <t>R, кОм</t>
  </si>
  <si>
    <t>С учётом r</t>
  </si>
  <si>
    <t>Без учёта r</t>
  </si>
  <si>
    <t>С учётом сопротивления</t>
  </si>
  <si>
    <t>Без учёта сопротивления</t>
  </si>
  <si>
    <t>V_1</t>
  </si>
  <si>
    <t>V_2</t>
  </si>
  <si>
    <t>Теория</t>
  </si>
  <si>
    <t>Эксперимент</t>
  </si>
  <si>
    <t>Т,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</si>
</sst>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"/>
    <numFmt numFmtId="171" formatCode="0.00000"/>
    <numFmt numFmtId="172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4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169" fontId="0" fillId="0" borderId="0" xfId="0" applyNumberFormat="1" applyBorder="1"/>
    <xf numFmtId="169" fontId="0" fillId="0" borderId="5" xfId="0" applyNumberFormat="1" applyBorder="1"/>
    <xf numFmtId="169" fontId="0" fillId="0" borderId="6" xfId="0" applyNumberFormat="1" applyBorder="1"/>
    <xf numFmtId="169" fontId="0" fillId="0" borderId="5" xfId="0" applyNumberFormat="1" applyFill="1" applyBorder="1"/>
    <xf numFmtId="169" fontId="0" fillId="0" borderId="0" xfId="0" applyNumberFormat="1" applyFill="1" applyBorder="1"/>
    <xf numFmtId="169" fontId="0" fillId="0" borderId="6" xfId="0" applyNumberFormat="1" applyFill="1" applyBorder="1"/>
    <xf numFmtId="169" fontId="0" fillId="0" borderId="7" xfId="0" applyNumberFormat="1" applyFill="1" applyBorder="1"/>
    <xf numFmtId="169" fontId="0" fillId="0" borderId="8" xfId="0" applyNumberFormat="1" applyFill="1" applyBorder="1"/>
    <xf numFmtId="169" fontId="0" fillId="0" borderId="9" xfId="0" applyNumberFormat="1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0" borderId="0" xfId="0" applyFill="1" applyBorder="1"/>
    <xf numFmtId="172" fontId="0" fillId="0" borderId="0" xfId="0" applyNumberForma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1" fontId="0" fillId="0" borderId="8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AB8F-0EF8-0043-974D-B9C55F44D8A1}">
  <dimension ref="B2:R26"/>
  <sheetViews>
    <sheetView tabSelected="1" zoomScale="90" workbookViewId="0">
      <selection activeCell="S34" sqref="S34"/>
    </sheetView>
  </sheetViews>
  <sheetFormatPr baseColWidth="10" defaultRowHeight="16" x14ac:dyDescent="0.2"/>
  <cols>
    <col min="4" max="4" width="10.83203125" customWidth="1"/>
    <col min="12" max="12" width="13.83203125" customWidth="1"/>
    <col min="13" max="13" width="13.6640625" customWidth="1"/>
    <col min="14" max="14" width="12.83203125" customWidth="1"/>
    <col min="16" max="16" width="15.5" customWidth="1"/>
    <col min="21" max="21" width="16.5" customWidth="1"/>
    <col min="22" max="22" width="13" customWidth="1"/>
    <col min="23" max="23" width="12.83203125" customWidth="1"/>
  </cols>
  <sheetData>
    <row r="2" spans="2:18" ht="30" customHeight="1" x14ac:dyDescent="0.2">
      <c r="B2" s="2" t="s">
        <v>0</v>
      </c>
      <c r="C2" s="3"/>
      <c r="D2" s="4"/>
      <c r="E2" s="1"/>
    </row>
    <row r="3" spans="2:18" x14ac:dyDescent="0.2">
      <c r="B3" s="5" t="s">
        <v>2</v>
      </c>
      <c r="C3" s="6" t="s">
        <v>3</v>
      </c>
      <c r="D3" s="7" t="s">
        <v>1</v>
      </c>
      <c r="F3" s="14" t="s">
        <v>4</v>
      </c>
      <c r="G3" s="15" t="s">
        <v>5</v>
      </c>
      <c r="I3" s="16" t="s">
        <v>8</v>
      </c>
      <c r="J3" s="17"/>
      <c r="L3" s="18" t="s">
        <v>9</v>
      </c>
      <c r="M3" s="19" t="s">
        <v>10</v>
      </c>
      <c r="N3" s="20" t="s">
        <v>11</v>
      </c>
      <c r="O3" s="42"/>
      <c r="P3" s="18" t="s">
        <v>12</v>
      </c>
      <c r="Q3" s="19" t="s">
        <v>13</v>
      </c>
      <c r="R3" s="20" t="s">
        <v>11</v>
      </c>
    </row>
    <row r="4" spans="2:18" x14ac:dyDescent="0.2">
      <c r="B4" s="8">
        <v>41.7</v>
      </c>
      <c r="C4" s="9">
        <v>0</v>
      </c>
      <c r="D4" s="10"/>
      <c r="F4" s="11">
        <v>7.5</v>
      </c>
      <c r="G4" s="13">
        <v>0.5</v>
      </c>
      <c r="I4" s="8" t="s">
        <v>6</v>
      </c>
      <c r="J4" s="10" t="s">
        <v>7</v>
      </c>
      <c r="L4" s="8"/>
      <c r="M4" s="9">
        <v>48</v>
      </c>
      <c r="N4" s="10">
        <v>43.7</v>
      </c>
      <c r="O4" s="43"/>
      <c r="P4" s="8"/>
      <c r="Q4" s="9">
        <v>999999</v>
      </c>
      <c r="R4" s="10">
        <v>14</v>
      </c>
    </row>
    <row r="5" spans="2:18" x14ac:dyDescent="0.2">
      <c r="B5" s="8">
        <v>50.8</v>
      </c>
      <c r="C5" s="9">
        <v>0</v>
      </c>
      <c r="D5" s="10"/>
      <c r="I5" s="11">
        <v>115</v>
      </c>
      <c r="J5" s="13">
        <v>23</v>
      </c>
      <c r="L5" s="8"/>
      <c r="M5" s="9">
        <v>42</v>
      </c>
      <c r="N5" s="10">
        <v>49.9</v>
      </c>
      <c r="O5" s="43"/>
      <c r="P5" s="8"/>
      <c r="Q5" s="9">
        <v>800</v>
      </c>
      <c r="R5" s="10">
        <v>18</v>
      </c>
    </row>
    <row r="6" spans="2:18" x14ac:dyDescent="0.2">
      <c r="B6" s="8">
        <v>59.8</v>
      </c>
      <c r="C6" s="9">
        <v>0</v>
      </c>
      <c r="D6" s="10"/>
      <c r="L6" s="8"/>
      <c r="M6" s="9">
        <v>38</v>
      </c>
      <c r="N6" s="10">
        <v>56.6</v>
      </c>
      <c r="O6" s="43"/>
      <c r="P6" s="8"/>
      <c r="Q6" s="9">
        <v>700</v>
      </c>
      <c r="R6" s="10">
        <v>20.3</v>
      </c>
    </row>
    <row r="7" spans="2:18" x14ac:dyDescent="0.2">
      <c r="B7" s="8">
        <v>71.8</v>
      </c>
      <c r="C7" s="9">
        <v>0</v>
      </c>
      <c r="D7" s="10"/>
      <c r="L7" s="8"/>
      <c r="M7" s="9">
        <v>35</v>
      </c>
      <c r="N7" s="10">
        <v>58.6</v>
      </c>
      <c r="O7" s="43"/>
      <c r="P7" s="8"/>
      <c r="Q7" s="9">
        <v>600</v>
      </c>
      <c r="R7" s="10">
        <v>24</v>
      </c>
    </row>
    <row r="8" spans="2:18" x14ac:dyDescent="0.2">
      <c r="B8" s="8">
        <v>82.3</v>
      </c>
      <c r="C8" s="9">
        <v>0</v>
      </c>
      <c r="D8" s="10"/>
      <c r="L8" s="8"/>
      <c r="M8" s="9">
        <v>40</v>
      </c>
      <c r="N8" s="10">
        <v>53.4</v>
      </c>
      <c r="O8" s="43"/>
      <c r="P8" s="8"/>
      <c r="Q8" s="9">
        <v>500</v>
      </c>
      <c r="R8" s="10">
        <v>29</v>
      </c>
    </row>
    <row r="9" spans="2:18" x14ac:dyDescent="0.2">
      <c r="B9" s="22">
        <v>88.2</v>
      </c>
      <c r="C9" s="23">
        <v>2.2000000000000002</v>
      </c>
      <c r="D9" s="10"/>
      <c r="L9" s="8"/>
      <c r="M9" s="9">
        <v>45</v>
      </c>
      <c r="N9" s="10">
        <v>47.2</v>
      </c>
      <c r="O9" s="43"/>
      <c r="P9" s="8"/>
      <c r="Q9" s="9">
        <v>400</v>
      </c>
      <c r="R9" s="10">
        <v>37</v>
      </c>
    </row>
    <row r="10" spans="2:18" x14ac:dyDescent="0.2">
      <c r="B10" s="8">
        <v>97.3</v>
      </c>
      <c r="C10" s="9">
        <v>3.46</v>
      </c>
      <c r="D10" s="10"/>
      <c r="L10" s="11"/>
      <c r="M10" s="12">
        <v>50</v>
      </c>
      <c r="N10" s="13">
        <v>42.1</v>
      </c>
      <c r="O10" s="43"/>
      <c r="P10" s="8"/>
      <c r="Q10" s="9">
        <v>300</v>
      </c>
      <c r="R10" s="10">
        <v>49.3</v>
      </c>
    </row>
    <row r="11" spans="2:18" x14ac:dyDescent="0.2">
      <c r="B11" s="8">
        <v>108.5</v>
      </c>
      <c r="C11" s="9">
        <v>5.0999999999999996</v>
      </c>
      <c r="D11" s="10"/>
      <c r="P11" s="11"/>
      <c r="Q11" s="12">
        <v>200</v>
      </c>
      <c r="R11" s="13">
        <v>74.3</v>
      </c>
    </row>
    <row r="12" spans="2:18" x14ac:dyDescent="0.2">
      <c r="B12" s="8">
        <v>97.2</v>
      </c>
      <c r="C12" s="9">
        <v>3.42</v>
      </c>
      <c r="D12" s="10"/>
    </row>
    <row r="13" spans="2:18" x14ac:dyDescent="0.2">
      <c r="B13" s="24">
        <v>84.2</v>
      </c>
      <c r="C13" s="25">
        <v>1.6</v>
      </c>
      <c r="D13" s="13"/>
    </row>
    <row r="14" spans="2:18" x14ac:dyDescent="0.2">
      <c r="L14" s="16" t="s">
        <v>10</v>
      </c>
      <c r="M14" s="45" t="s">
        <v>20</v>
      </c>
      <c r="N14" s="46" t="s">
        <v>21</v>
      </c>
      <c r="P14" s="16" t="s">
        <v>13</v>
      </c>
      <c r="Q14" s="45" t="s">
        <v>20</v>
      </c>
      <c r="R14" s="46" t="s">
        <v>21</v>
      </c>
    </row>
    <row r="15" spans="2:18" x14ac:dyDescent="0.2">
      <c r="B15" s="36" t="s">
        <v>14</v>
      </c>
      <c r="C15" s="36"/>
      <c r="D15" s="36" t="s">
        <v>15</v>
      </c>
      <c r="E15" s="36"/>
      <c r="G15" s="16" t="s">
        <v>16</v>
      </c>
      <c r="H15" s="21"/>
      <c r="I15" s="21" t="s">
        <v>17</v>
      </c>
      <c r="J15" s="17"/>
      <c r="L15" s="44"/>
      <c r="M15" s="47" t="s">
        <v>22</v>
      </c>
      <c r="N15" s="48" t="s">
        <v>22</v>
      </c>
      <c r="P15" s="44"/>
      <c r="Q15" s="47" t="s">
        <v>22</v>
      </c>
      <c r="R15" s="48" t="s">
        <v>22</v>
      </c>
    </row>
    <row r="16" spans="2:18" x14ac:dyDescent="0.2">
      <c r="B16" s="37" t="s">
        <v>2</v>
      </c>
      <c r="C16" s="37" t="s">
        <v>3</v>
      </c>
      <c r="D16" s="37" t="s">
        <v>2</v>
      </c>
      <c r="E16" s="37" t="s">
        <v>3</v>
      </c>
      <c r="G16" s="5" t="s">
        <v>2</v>
      </c>
      <c r="H16" s="6" t="s">
        <v>3</v>
      </c>
      <c r="I16" s="5" t="s">
        <v>2</v>
      </c>
      <c r="J16" s="7" t="s">
        <v>3</v>
      </c>
      <c r="L16" s="49">
        <v>48</v>
      </c>
      <c r="M16" s="50">
        <f>115*3*0.196*L16/1000000</f>
        <v>3.2457600000000003E-3</v>
      </c>
      <c r="N16" s="51">
        <f>1/(N4)</f>
        <v>2.2883295194508008E-2</v>
      </c>
      <c r="P16" s="49">
        <v>999999</v>
      </c>
      <c r="Q16" s="50">
        <f>(P16*50*0.196)/1000000</f>
        <v>9.7999902000000016</v>
      </c>
      <c r="R16" s="51">
        <f>1/R4</f>
        <v>7.1428571428571425E-2</v>
      </c>
    </row>
    <row r="17" spans="2:18" x14ac:dyDescent="0.2">
      <c r="B17" s="38">
        <v>41.7</v>
      </c>
      <c r="C17" s="38">
        <v>0</v>
      </c>
      <c r="D17" s="38">
        <f>B17- C17*5.1</f>
        <v>41.7</v>
      </c>
      <c r="E17" s="38">
        <v>0</v>
      </c>
      <c r="G17" s="27">
        <v>41.7</v>
      </c>
      <c r="H17" s="26">
        <v>0</v>
      </c>
      <c r="I17" s="26">
        <f>G17- H17*5.1</f>
        <v>41.7</v>
      </c>
      <c r="J17" s="28">
        <v>0</v>
      </c>
      <c r="L17" s="49">
        <v>42</v>
      </c>
      <c r="M17" s="50">
        <f t="shared" ref="M17:M22" si="0">115*3*0.196*L17/1000000</f>
        <v>2.8400399999999998E-3</v>
      </c>
      <c r="N17" s="51">
        <f t="shared" ref="N17:N22" si="1">1/(N5)</f>
        <v>2.004008016032064E-2</v>
      </c>
      <c r="P17" s="49">
        <v>800</v>
      </c>
      <c r="Q17" s="50">
        <f t="shared" ref="Q17:Q23" si="2">(P17*50*0.196)/1000000</f>
        <v>7.8399999999999997E-3</v>
      </c>
      <c r="R17" s="51">
        <f t="shared" ref="R17:R23" si="3">1/R5</f>
        <v>5.5555555555555552E-2</v>
      </c>
    </row>
    <row r="18" spans="2:18" x14ac:dyDescent="0.2">
      <c r="B18" s="38">
        <v>50.8</v>
      </c>
      <c r="C18" s="38">
        <v>0</v>
      </c>
      <c r="D18" s="38">
        <f t="shared" ref="D18:D25" si="4">B18- C18*5.1</f>
        <v>50.8</v>
      </c>
      <c r="E18" s="38">
        <v>0</v>
      </c>
      <c r="G18" s="27">
        <v>50.8</v>
      </c>
      <c r="H18" s="26">
        <v>0</v>
      </c>
      <c r="I18" s="26">
        <f t="shared" ref="I18:I25" si="5">G18- H18*5.1</f>
        <v>50.8</v>
      </c>
      <c r="J18" s="28">
        <v>0</v>
      </c>
      <c r="L18" s="49">
        <v>38</v>
      </c>
      <c r="M18" s="50">
        <f t="shared" si="0"/>
        <v>2.5695600000000002E-3</v>
      </c>
      <c r="N18" s="51">
        <f t="shared" si="1"/>
        <v>1.7667844522968199E-2</v>
      </c>
      <c r="P18" s="49">
        <v>700</v>
      </c>
      <c r="Q18" s="50">
        <f t="shared" si="2"/>
        <v>6.8599999999999998E-3</v>
      </c>
      <c r="R18" s="51">
        <f t="shared" si="3"/>
        <v>4.926108374384236E-2</v>
      </c>
    </row>
    <row r="19" spans="2:18" x14ac:dyDescent="0.2">
      <c r="B19" s="38">
        <v>59.8</v>
      </c>
      <c r="C19" s="38">
        <v>0</v>
      </c>
      <c r="D19" s="38">
        <f t="shared" si="4"/>
        <v>59.8</v>
      </c>
      <c r="E19" s="38">
        <v>0</v>
      </c>
      <c r="G19" s="27">
        <v>59.8</v>
      </c>
      <c r="H19" s="26">
        <v>0</v>
      </c>
      <c r="I19" s="26">
        <f t="shared" si="5"/>
        <v>59.8</v>
      </c>
      <c r="J19" s="28">
        <v>0</v>
      </c>
      <c r="L19" s="49">
        <v>35</v>
      </c>
      <c r="M19" s="50">
        <f t="shared" si="0"/>
        <v>2.3667000000000002E-3</v>
      </c>
      <c r="N19" s="51">
        <f t="shared" si="1"/>
        <v>1.7064846416382253E-2</v>
      </c>
      <c r="P19" s="49">
        <v>600</v>
      </c>
      <c r="Q19" s="50">
        <f t="shared" si="2"/>
        <v>5.8799999999999998E-3</v>
      </c>
      <c r="R19" s="51">
        <f t="shared" si="3"/>
        <v>4.1666666666666664E-2</v>
      </c>
    </row>
    <row r="20" spans="2:18" x14ac:dyDescent="0.2">
      <c r="B20" s="38">
        <v>71.8</v>
      </c>
      <c r="C20" s="38">
        <v>0</v>
      </c>
      <c r="D20" s="38">
        <f t="shared" si="4"/>
        <v>71.8</v>
      </c>
      <c r="E20" s="38">
        <v>0</v>
      </c>
      <c r="G20" s="27">
        <v>71.8</v>
      </c>
      <c r="H20" s="26">
        <v>0</v>
      </c>
      <c r="I20" s="26">
        <f t="shared" si="5"/>
        <v>71.8</v>
      </c>
      <c r="J20" s="28">
        <v>0</v>
      </c>
      <c r="L20" s="49">
        <v>40</v>
      </c>
      <c r="M20" s="50">
        <f t="shared" si="0"/>
        <v>2.7048000000000003E-3</v>
      </c>
      <c r="N20" s="51">
        <f t="shared" si="1"/>
        <v>1.8726591760299626E-2</v>
      </c>
      <c r="P20" s="49">
        <v>500</v>
      </c>
      <c r="Q20" s="50">
        <f t="shared" si="2"/>
        <v>4.8999999999999998E-3</v>
      </c>
      <c r="R20" s="51">
        <f t="shared" si="3"/>
        <v>3.4482758620689655E-2</v>
      </c>
    </row>
    <row r="21" spans="2:18" x14ac:dyDescent="0.2">
      <c r="B21" s="38">
        <v>82.3</v>
      </c>
      <c r="C21" s="38">
        <v>0</v>
      </c>
      <c r="D21" s="38">
        <f t="shared" si="4"/>
        <v>82.3</v>
      </c>
      <c r="E21" s="38">
        <v>0</v>
      </c>
      <c r="G21" s="27">
        <v>82.3</v>
      </c>
      <c r="H21" s="26">
        <v>0</v>
      </c>
      <c r="I21" s="26">
        <f t="shared" si="5"/>
        <v>82.3</v>
      </c>
      <c r="J21" s="28">
        <v>0</v>
      </c>
      <c r="L21" s="49">
        <v>45</v>
      </c>
      <c r="M21" s="50">
        <f t="shared" si="0"/>
        <v>3.0429000000000003E-3</v>
      </c>
      <c r="N21" s="51">
        <f t="shared" si="1"/>
        <v>2.1186440677966101E-2</v>
      </c>
      <c r="P21" s="49">
        <v>400</v>
      </c>
      <c r="Q21" s="50">
        <f t="shared" si="2"/>
        <v>3.9199999999999999E-3</v>
      </c>
      <c r="R21" s="51">
        <f t="shared" si="3"/>
        <v>2.7027027027027029E-2</v>
      </c>
    </row>
    <row r="22" spans="2:18" x14ac:dyDescent="0.2">
      <c r="B22" s="39">
        <v>88.2</v>
      </c>
      <c r="C22" s="39">
        <v>2.2000000000000002</v>
      </c>
      <c r="D22" s="39">
        <f t="shared" si="4"/>
        <v>76.98</v>
      </c>
      <c r="E22" s="39">
        <v>2.2000000000000002</v>
      </c>
      <c r="F22" s="35" t="s">
        <v>18</v>
      </c>
      <c r="G22" s="29">
        <v>88.2</v>
      </c>
      <c r="H22" s="30">
        <v>2.2000000000000002</v>
      </c>
      <c r="I22" s="30">
        <f t="shared" si="5"/>
        <v>76.98</v>
      </c>
      <c r="J22" s="31">
        <v>2.2000000000000002</v>
      </c>
      <c r="L22" s="52">
        <v>50</v>
      </c>
      <c r="M22" s="53">
        <f t="shared" si="0"/>
        <v>3.3809999999999999E-3</v>
      </c>
      <c r="N22" s="54">
        <f t="shared" si="1"/>
        <v>2.3752969121140142E-2</v>
      </c>
      <c r="P22" s="49">
        <v>300</v>
      </c>
      <c r="Q22" s="50">
        <f t="shared" si="2"/>
        <v>2.9399999999999999E-3</v>
      </c>
      <c r="R22" s="51">
        <f t="shared" si="3"/>
        <v>2.0283975659229209E-2</v>
      </c>
    </row>
    <row r="23" spans="2:18" x14ac:dyDescent="0.2">
      <c r="B23" s="38">
        <v>97.3</v>
      </c>
      <c r="C23" s="38">
        <v>3.46</v>
      </c>
      <c r="D23" s="38">
        <f t="shared" si="4"/>
        <v>79.653999999999996</v>
      </c>
      <c r="E23" s="38">
        <v>3.46</v>
      </c>
      <c r="G23" s="27">
        <v>97.3</v>
      </c>
      <c r="H23" s="26">
        <v>3.46</v>
      </c>
      <c r="I23" s="26">
        <f t="shared" si="5"/>
        <v>79.653999999999996</v>
      </c>
      <c r="J23" s="28">
        <v>3.46</v>
      </c>
      <c r="P23" s="52">
        <v>200</v>
      </c>
      <c r="Q23" s="53">
        <f t="shared" si="2"/>
        <v>1.9599999999999999E-3</v>
      </c>
      <c r="R23" s="54">
        <f t="shared" si="3"/>
        <v>1.3458950201884253E-2</v>
      </c>
    </row>
    <row r="24" spans="2:18" x14ac:dyDescent="0.2">
      <c r="B24" s="38">
        <v>108.5</v>
      </c>
      <c r="C24" s="38">
        <v>5.0999999999999996</v>
      </c>
      <c r="D24" s="38">
        <f t="shared" si="4"/>
        <v>82.490000000000009</v>
      </c>
      <c r="E24" s="38">
        <v>5.0999999999999996</v>
      </c>
      <c r="G24" s="27">
        <v>108.5</v>
      </c>
      <c r="H24" s="26">
        <v>5.0999999999999996</v>
      </c>
      <c r="I24" s="26">
        <f t="shared" si="5"/>
        <v>82.490000000000009</v>
      </c>
      <c r="J24" s="28">
        <v>5.0999999999999996</v>
      </c>
    </row>
    <row r="25" spans="2:18" x14ac:dyDescent="0.2">
      <c r="B25" s="38">
        <v>97.2</v>
      </c>
      <c r="C25" s="38">
        <v>3.42</v>
      </c>
      <c r="D25" s="38">
        <f t="shared" si="4"/>
        <v>79.75800000000001</v>
      </c>
      <c r="E25" s="38">
        <v>3.42</v>
      </c>
      <c r="G25" s="27">
        <v>97.2</v>
      </c>
      <c r="H25" s="26">
        <v>3.42</v>
      </c>
      <c r="I25" s="26">
        <f t="shared" si="5"/>
        <v>79.75800000000001</v>
      </c>
      <c r="J25" s="28">
        <v>3.42</v>
      </c>
    </row>
    <row r="26" spans="2:18" x14ac:dyDescent="0.2">
      <c r="B26" s="40">
        <v>84.2</v>
      </c>
      <c r="C26" s="40">
        <v>1.6</v>
      </c>
      <c r="D26" s="40">
        <f>B26- C26*5.1</f>
        <v>76.040000000000006</v>
      </c>
      <c r="E26" s="40">
        <v>1.6</v>
      </c>
      <c r="F26" s="41" t="s">
        <v>19</v>
      </c>
      <c r="G26" s="32">
        <v>84.2</v>
      </c>
      <c r="H26" s="33">
        <v>1.6</v>
      </c>
      <c r="I26" s="33">
        <f>G26- H26*5.1</f>
        <v>76.040000000000006</v>
      </c>
      <c r="J26" s="34">
        <v>1.6</v>
      </c>
    </row>
  </sheetData>
  <sortState ref="U25:W31">
    <sortCondition ref="U25"/>
  </sortState>
  <mergeCells count="8">
    <mergeCell ref="L14:L15"/>
    <mergeCell ref="P14:P15"/>
    <mergeCell ref="B2:D2"/>
    <mergeCell ref="I3:J3"/>
    <mergeCell ref="B15:C15"/>
    <mergeCell ref="D15:E15"/>
    <mergeCell ref="G15:H15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2021-11-02T19:24:56Z</dcterms:created>
  <dcterms:modified xsi:type="dcterms:W3CDTF">2021-11-05T16:26:07Z</dcterms:modified>
</cp:coreProperties>
</file>