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dor/Desktop/Учёба/Лабы/РТ цепи 3 семестр/16/Данные/"/>
    </mc:Choice>
  </mc:AlternateContent>
  <xr:revisionPtr revIDLastSave="0" documentId="13_ncr:1_{40FA272D-46B9-3E4B-9347-03204970518B}" xr6:coauthVersionLast="45" xr6:coauthVersionMax="45" xr10:uidLastSave="{00000000-0000-0000-0000-000000000000}"/>
  <bookViews>
    <workbookView xWindow="8440" yWindow="3120" windowWidth="17400" windowHeight="13680" xr2:uid="{7F0710DD-3A7C-8345-8E21-8A070E7B564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6" i="1" l="1"/>
  <c r="X7" i="1"/>
  <c r="X8" i="1"/>
  <c r="X9" i="1"/>
  <c r="X5" i="1"/>
  <c r="N14" i="1"/>
  <c r="P14" i="1" s="1"/>
  <c r="N15" i="1"/>
  <c r="P15" i="1" s="1"/>
  <c r="N16" i="1"/>
  <c r="P16" i="1" s="1"/>
  <c r="N13" i="1"/>
  <c r="P13" i="1" s="1"/>
  <c r="D13" i="1"/>
  <c r="D14" i="1"/>
  <c r="D15" i="1"/>
  <c r="D12" i="1"/>
</calcChain>
</file>

<file path=xl/sharedStrings.xml><?xml version="1.0" encoding="utf-8"?>
<sst xmlns="http://schemas.openxmlformats.org/spreadsheetml/2006/main" count="75" uniqueCount="52">
  <si>
    <t>R, кОм</t>
  </si>
  <si>
    <t>sigma, мкВ</t>
  </si>
  <si>
    <t>R [1k, 16k|Log2]</t>
  </si>
  <si>
    <t>R [1k, 1000k|Log10]</t>
  </si>
  <si>
    <t>Задание 1.1</t>
  </si>
  <si>
    <t>2.</t>
  </si>
  <si>
    <t>3.</t>
  </si>
  <si>
    <t>e, нВ</t>
  </si>
  <si>
    <t>I, пА</t>
  </si>
  <si>
    <t>e_n, нВ</t>
  </si>
  <si>
    <t>K_n, дБ</t>
  </si>
  <si>
    <t>T_n, K</t>
  </si>
  <si>
    <t>1.</t>
  </si>
  <si>
    <t>Задание 1.3</t>
  </si>
  <si>
    <t>I, пA</t>
  </si>
  <si>
    <t>I_0, мА</t>
  </si>
  <si>
    <t>I_0, мкА</t>
  </si>
  <si>
    <t>Задание 2</t>
  </si>
  <si>
    <t>I_0[1u, 1m|Log10]</t>
  </si>
  <si>
    <t>I_0[1m, 32m|Log2]</t>
  </si>
  <si>
    <t>I_1, мкА</t>
  </si>
  <si>
    <t>K</t>
  </si>
  <si>
    <t>r_d, кОм</t>
  </si>
  <si>
    <t>2./3.</t>
  </si>
  <si>
    <t>e(f)_теор, нВ</t>
  </si>
  <si>
    <t>e(f)_эксп, нВ</t>
  </si>
  <si>
    <t>R_1, K</t>
  </si>
  <si>
    <t>R_1 [2k, 16k|4k]</t>
  </si>
  <si>
    <t>C_1, нФ</t>
  </si>
  <si>
    <t>n_1, нВ</t>
  </si>
  <si>
    <t>C_1 [0.8n, 2.4n|0,4n]</t>
  </si>
  <si>
    <t>n_2(f_0), мкВ</t>
  </si>
  <si>
    <t>R_2, кОм</t>
  </si>
  <si>
    <t>R_2[2.3k, 10.3k|4k]</t>
  </si>
  <si>
    <t>C_2, нФ</t>
  </si>
  <si>
    <t>sigma,  мкВ</t>
  </si>
  <si>
    <t>С_2[0.75n, 1.75n|0.5n]</t>
  </si>
  <si>
    <t>R_3, Ом</t>
  </si>
  <si>
    <t>n_3(f_0), нВ</t>
  </si>
  <si>
    <t>n_3(f_0/10), нВ</t>
  </si>
  <si>
    <t>R_3[100, 400|150]</t>
  </si>
  <si>
    <t>C_3, нФ</t>
  </si>
  <si>
    <t>L_3, мГн</t>
  </si>
  <si>
    <t>С_3[0.75n, 1.75n| 0,5n]</t>
  </si>
  <si>
    <t>L_3[1m, 3m| 1m]</t>
  </si>
  <si>
    <t>R_4[100, 400|150]</t>
  </si>
  <si>
    <t>R_4, Ом</t>
  </si>
  <si>
    <t>n_3(10f_0), нВ</t>
  </si>
  <si>
    <t>C_4, нФ</t>
  </si>
  <si>
    <t>С_4[0.75n, 1.75n|0.5n]</t>
  </si>
  <si>
    <t>L_4[1m, 3m|1m]</t>
  </si>
  <si>
    <t>L_4, мГн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</si>
</sst>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2" fontId="0" fillId="0" borderId="5" xfId="0" applyNumberForma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4" xfId="0" applyFill="1" applyBorder="1"/>
    <xf numFmtId="0" fontId="0" fillId="0" borderId="17" xfId="0" applyFill="1" applyBorder="1"/>
    <xf numFmtId="0" fontId="0" fillId="0" borderId="20" xfId="0" applyBorder="1"/>
    <xf numFmtId="0" fontId="0" fillId="0" borderId="0" xfId="0" applyFill="1" applyBorder="1"/>
    <xf numFmtId="2" fontId="0" fillId="0" borderId="0" xfId="0" applyNumberFormat="1" applyBorder="1"/>
    <xf numFmtId="164" fontId="0" fillId="0" borderId="0" xfId="0" applyNumberFormat="1" applyBorder="1"/>
    <xf numFmtId="2" fontId="0" fillId="0" borderId="19" xfId="0" applyNumberFormat="1" applyBorder="1"/>
    <xf numFmtId="2" fontId="0" fillId="0" borderId="18" xfId="0" applyNumberFormat="1" applyBorder="1"/>
    <xf numFmtId="164" fontId="0" fillId="0" borderId="7" xfId="0" applyNumberFormat="1" applyBorder="1"/>
    <xf numFmtId="2" fontId="0" fillId="0" borderId="7" xfId="0" applyNumberFormat="1" applyBorder="1"/>
    <xf numFmtId="164" fontId="0" fillId="0" borderId="0" xfId="0" applyNumberFormat="1"/>
    <xf numFmtId="165" fontId="0" fillId="0" borderId="4" xfId="0" applyNumberFormat="1" applyBorder="1"/>
    <xf numFmtId="2" fontId="0" fillId="0" borderId="0" xfId="0" applyNumberFormat="1" applyAlignment="1">
      <alignment horizontal="center"/>
    </xf>
    <xf numFmtId="164" fontId="0" fillId="0" borderId="4" xfId="0" applyNumberFormat="1" applyBorder="1"/>
    <xf numFmtId="164" fontId="0" fillId="0" borderId="6" xfId="0" applyNumberFormat="1" applyBorder="1"/>
    <xf numFmtId="0" fontId="0" fillId="0" borderId="5" xfId="0" applyFill="1" applyBorder="1"/>
    <xf numFmtId="2" fontId="0" fillId="0" borderId="8" xfId="0" applyNumberFormat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0" fillId="0" borderId="5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E451C-FF06-494E-815F-3462CCD68CF6}">
  <dimension ref="B1:BG16"/>
  <sheetViews>
    <sheetView tabSelected="1" zoomScale="110" zoomScaleNormal="249" workbookViewId="0">
      <selection activeCell="BG15" sqref="BG15"/>
    </sheetView>
  </sheetViews>
  <sheetFormatPr baseColWidth="10" defaultRowHeight="16" x14ac:dyDescent="0.2"/>
  <cols>
    <col min="16" max="16" width="12.33203125" customWidth="1"/>
    <col min="25" max="25" width="10.1640625" customWidth="1"/>
    <col min="26" max="26" width="11.83203125" customWidth="1"/>
    <col min="33" max="33" width="13.83203125" customWidth="1"/>
    <col min="38" max="38" width="14.33203125" customWidth="1"/>
    <col min="43" max="43" width="14" customWidth="1"/>
  </cols>
  <sheetData>
    <row r="1" spans="2:59" x14ac:dyDescent="0.2">
      <c r="B1" s="48" t="s">
        <v>4</v>
      </c>
      <c r="C1" s="49"/>
      <c r="D1" s="49"/>
      <c r="E1" s="50"/>
      <c r="G1" s="34" t="s">
        <v>13</v>
      </c>
      <c r="H1" s="35"/>
      <c r="I1" s="35"/>
      <c r="J1" s="36"/>
      <c r="L1" s="34" t="s">
        <v>17</v>
      </c>
      <c r="M1" s="35"/>
      <c r="N1" s="35"/>
      <c r="O1" s="36"/>
    </row>
    <row r="2" spans="2:59" x14ac:dyDescent="0.2">
      <c r="B2" s="46" t="s">
        <v>5</v>
      </c>
      <c r="C2" s="35"/>
      <c r="D2" s="35"/>
      <c r="E2" s="47"/>
      <c r="G2" s="34" t="s">
        <v>12</v>
      </c>
      <c r="H2" s="35"/>
      <c r="I2" s="35"/>
      <c r="J2" s="36"/>
      <c r="L2" s="41" t="s">
        <v>12</v>
      </c>
      <c r="M2" s="42"/>
      <c r="N2" s="42"/>
      <c r="O2" s="43"/>
    </row>
    <row r="3" spans="2:59" x14ac:dyDescent="0.2">
      <c r="B3" s="44" t="s">
        <v>2</v>
      </c>
      <c r="C3" s="42"/>
      <c r="D3" s="42" t="s">
        <v>3</v>
      </c>
      <c r="E3" s="45"/>
      <c r="G3" s="2" t="s">
        <v>0</v>
      </c>
      <c r="H3" s="3" t="s">
        <v>9</v>
      </c>
      <c r="I3" s="3" t="s">
        <v>10</v>
      </c>
      <c r="J3" s="4" t="s">
        <v>11</v>
      </c>
      <c r="L3" s="41" t="s">
        <v>18</v>
      </c>
      <c r="M3" s="42"/>
      <c r="N3" s="42" t="s">
        <v>19</v>
      </c>
      <c r="O3" s="43"/>
      <c r="S3" s="34" t="s">
        <v>27</v>
      </c>
      <c r="T3" s="36"/>
      <c r="V3" s="34" t="s">
        <v>30</v>
      </c>
      <c r="W3" s="35"/>
      <c r="X3" s="36"/>
      <c r="Z3" s="34" t="s">
        <v>33</v>
      </c>
      <c r="AA3" s="35"/>
      <c r="AB3" s="35" t="s">
        <v>36</v>
      </c>
      <c r="AC3" s="36"/>
      <c r="AE3" s="34" t="s">
        <v>40</v>
      </c>
      <c r="AF3" s="35"/>
      <c r="AG3" s="35"/>
      <c r="AH3" s="36"/>
      <c r="AJ3" s="34" t="s">
        <v>43</v>
      </c>
      <c r="AK3" s="35"/>
      <c r="AL3" s="35"/>
      <c r="AM3" s="36"/>
      <c r="AO3" s="34" t="s">
        <v>44</v>
      </c>
      <c r="AP3" s="35"/>
      <c r="AQ3" s="35"/>
      <c r="AR3" s="36"/>
      <c r="AT3" s="34" t="s">
        <v>45</v>
      </c>
      <c r="AU3" s="35"/>
      <c r="AV3" s="35"/>
      <c r="AW3" s="36"/>
      <c r="AY3" s="34" t="s">
        <v>49</v>
      </c>
      <c r="AZ3" s="35"/>
      <c r="BA3" s="35"/>
      <c r="BB3" s="36"/>
      <c r="BD3" s="34" t="s">
        <v>50</v>
      </c>
      <c r="BE3" s="35"/>
      <c r="BF3" s="35"/>
      <c r="BG3" s="36"/>
    </row>
    <row r="4" spans="2:59" x14ac:dyDescent="0.2">
      <c r="B4" s="9" t="s">
        <v>0</v>
      </c>
      <c r="C4" s="3" t="s">
        <v>1</v>
      </c>
      <c r="D4" s="3" t="s">
        <v>0</v>
      </c>
      <c r="E4" s="10" t="s">
        <v>1</v>
      </c>
      <c r="G4" s="2">
        <v>2</v>
      </c>
      <c r="H4" s="3">
        <v>25.9</v>
      </c>
      <c r="I4" s="16">
        <v>7.04</v>
      </c>
      <c r="J4" s="4">
        <v>1219</v>
      </c>
      <c r="L4" s="2" t="s">
        <v>14</v>
      </c>
      <c r="M4" s="3" t="s">
        <v>16</v>
      </c>
      <c r="N4" s="3" t="s">
        <v>14</v>
      </c>
      <c r="O4" s="4" t="s">
        <v>15</v>
      </c>
      <c r="S4" s="2" t="s">
        <v>26</v>
      </c>
      <c r="T4" s="4" t="s">
        <v>29</v>
      </c>
      <c r="V4" s="2" t="s">
        <v>28</v>
      </c>
      <c r="W4" s="3" t="s">
        <v>29</v>
      </c>
      <c r="X4" s="27" t="s">
        <v>1</v>
      </c>
      <c r="Z4" s="2" t="s">
        <v>31</v>
      </c>
      <c r="AA4" s="3" t="s">
        <v>32</v>
      </c>
      <c r="AB4" s="3" t="s">
        <v>34</v>
      </c>
      <c r="AC4" s="4" t="s">
        <v>35</v>
      </c>
      <c r="AE4" s="2" t="s">
        <v>37</v>
      </c>
      <c r="AF4" s="3" t="s">
        <v>38</v>
      </c>
      <c r="AG4" s="3" t="s">
        <v>39</v>
      </c>
      <c r="AH4" s="4" t="s">
        <v>1</v>
      </c>
      <c r="AJ4" s="2" t="s">
        <v>41</v>
      </c>
      <c r="AK4" s="3" t="s">
        <v>38</v>
      </c>
      <c r="AL4" s="3" t="s">
        <v>39</v>
      </c>
      <c r="AM4" s="4" t="s">
        <v>1</v>
      </c>
      <c r="AO4" s="29" t="s">
        <v>42</v>
      </c>
      <c r="AP4" s="30" t="s">
        <v>38</v>
      </c>
      <c r="AQ4" s="30" t="s">
        <v>39</v>
      </c>
      <c r="AR4" s="31" t="s">
        <v>1</v>
      </c>
      <c r="AT4" s="2" t="s">
        <v>46</v>
      </c>
      <c r="AU4" s="3" t="s">
        <v>38</v>
      </c>
      <c r="AV4" s="3" t="s">
        <v>47</v>
      </c>
      <c r="AW4" s="4" t="s">
        <v>1</v>
      </c>
      <c r="AY4" s="2" t="s">
        <v>48</v>
      </c>
      <c r="AZ4" s="3" t="s">
        <v>38</v>
      </c>
      <c r="BA4" s="3" t="s">
        <v>47</v>
      </c>
      <c r="BB4" s="4" t="s">
        <v>1</v>
      </c>
      <c r="BD4" s="2" t="s">
        <v>51</v>
      </c>
      <c r="BE4" s="3" t="s">
        <v>38</v>
      </c>
      <c r="BF4" s="3" t="s">
        <v>47</v>
      </c>
      <c r="BG4" s="4" t="s">
        <v>1</v>
      </c>
    </row>
    <row r="5" spans="2:59" x14ac:dyDescent="0.2">
      <c r="B5" s="9">
        <v>1</v>
      </c>
      <c r="C5" s="3">
        <v>4</v>
      </c>
      <c r="D5" s="3">
        <v>1</v>
      </c>
      <c r="E5" s="10">
        <v>4</v>
      </c>
      <c r="G5" s="2">
        <v>4</v>
      </c>
      <c r="H5" s="3">
        <v>20</v>
      </c>
      <c r="I5" s="16">
        <v>4.8</v>
      </c>
      <c r="J5" s="4">
        <v>606</v>
      </c>
      <c r="L5" s="23">
        <v>0.60599999999999998</v>
      </c>
      <c r="M5" s="3">
        <v>1</v>
      </c>
      <c r="N5" s="17">
        <v>17.600000000000001</v>
      </c>
      <c r="O5" s="4">
        <v>1</v>
      </c>
      <c r="S5" s="2">
        <v>2</v>
      </c>
      <c r="T5" s="4">
        <v>5.87</v>
      </c>
      <c r="V5" s="25">
        <v>0.8</v>
      </c>
      <c r="W5" s="17">
        <v>2.25</v>
      </c>
      <c r="X5" s="8">
        <f>W5 * SQRTPI(0.5) / 10</f>
        <v>0.28199568089598753</v>
      </c>
      <c r="Z5" s="2">
        <v>6.3</v>
      </c>
      <c r="AA5" s="3">
        <v>2.2999999999999998</v>
      </c>
      <c r="AB5" s="3">
        <v>0.75</v>
      </c>
      <c r="AC5" s="4">
        <v>2.34</v>
      </c>
      <c r="AE5" s="2">
        <v>100</v>
      </c>
      <c r="AF5" s="3">
        <v>16.2</v>
      </c>
      <c r="AG5" s="3">
        <v>1.3</v>
      </c>
      <c r="AH5" s="39">
        <v>1.8</v>
      </c>
      <c r="AJ5" s="2">
        <v>0.75</v>
      </c>
      <c r="AK5" s="3">
        <v>13.3</v>
      </c>
      <c r="AL5" s="37">
        <v>2</v>
      </c>
      <c r="AM5" s="4">
        <v>2.2999999999999998</v>
      </c>
      <c r="AO5" s="2">
        <v>1</v>
      </c>
      <c r="AP5" s="3">
        <v>7.4</v>
      </c>
      <c r="AQ5" s="37">
        <v>2</v>
      </c>
      <c r="AR5" s="39">
        <v>1.8</v>
      </c>
      <c r="AT5" s="2">
        <v>100</v>
      </c>
      <c r="AU5" s="3">
        <v>16.3</v>
      </c>
      <c r="AV5" s="3">
        <v>1.3</v>
      </c>
      <c r="AW5" s="32">
        <v>2.2000000000000002</v>
      </c>
      <c r="AY5" s="2">
        <v>0.75</v>
      </c>
      <c r="AZ5" s="15">
        <v>13.3</v>
      </c>
      <c r="BA5" s="37">
        <v>2</v>
      </c>
      <c r="BB5" s="32">
        <v>3</v>
      </c>
      <c r="BD5" s="2">
        <v>1</v>
      </c>
      <c r="BE5" s="15">
        <v>7.3</v>
      </c>
      <c r="BF5" s="37">
        <v>2</v>
      </c>
      <c r="BG5" s="39">
        <v>2.7</v>
      </c>
    </row>
    <row r="6" spans="2:59" x14ac:dyDescent="0.2">
      <c r="B6" s="9">
        <v>2</v>
      </c>
      <c r="C6" s="3">
        <v>5.7</v>
      </c>
      <c r="D6" s="3">
        <v>10</v>
      </c>
      <c r="E6" s="10">
        <v>13</v>
      </c>
      <c r="G6" s="2">
        <v>8</v>
      </c>
      <c r="H6" s="3">
        <v>16.3</v>
      </c>
      <c r="I6" s="16">
        <v>3.02</v>
      </c>
      <c r="J6" s="4">
        <v>302</v>
      </c>
      <c r="L6" s="23">
        <v>1.8169999999999999</v>
      </c>
      <c r="M6" s="3">
        <v>10</v>
      </c>
      <c r="N6" s="17">
        <v>25.2</v>
      </c>
      <c r="O6" s="4">
        <v>2</v>
      </c>
      <c r="S6" s="2">
        <v>6</v>
      </c>
      <c r="T6" s="4">
        <v>9.8000000000000007</v>
      </c>
      <c r="V6" s="25">
        <v>1.2</v>
      </c>
      <c r="W6" s="17">
        <v>1.86</v>
      </c>
      <c r="X6" s="8">
        <f t="shared" ref="X6:X9" si="0">W6 * SQRTPI(0.5) / 10</f>
        <v>0.23311642954068304</v>
      </c>
      <c r="Z6" s="2">
        <v>10</v>
      </c>
      <c r="AA6" s="3">
        <v>6.3</v>
      </c>
      <c r="AB6" s="3">
        <v>1.25</v>
      </c>
      <c r="AC6" s="4">
        <v>1.8</v>
      </c>
      <c r="AE6" s="2">
        <v>250</v>
      </c>
      <c r="AF6" s="3">
        <v>10.5</v>
      </c>
      <c r="AG6" s="3">
        <v>2</v>
      </c>
      <c r="AH6" s="39"/>
      <c r="AJ6" s="2">
        <v>1.25</v>
      </c>
      <c r="AK6" s="3">
        <v>10.3</v>
      </c>
      <c r="AL6" s="37"/>
      <c r="AM6" s="4">
        <v>1.8</v>
      </c>
      <c r="AO6" s="2">
        <v>2</v>
      </c>
      <c r="AP6" s="3">
        <v>10.4</v>
      </c>
      <c r="AQ6" s="37"/>
      <c r="AR6" s="39"/>
      <c r="AT6" s="2">
        <v>250</v>
      </c>
      <c r="AU6" s="3">
        <v>10.4</v>
      </c>
      <c r="AV6" s="3">
        <v>2</v>
      </c>
      <c r="AW6" s="32">
        <v>2.7</v>
      </c>
      <c r="AY6" s="2">
        <v>1.25</v>
      </c>
      <c r="AZ6" s="3">
        <v>10.3</v>
      </c>
      <c r="BA6" s="37"/>
      <c r="BB6" s="32">
        <v>2.7</v>
      </c>
      <c r="BD6" s="2">
        <v>2</v>
      </c>
      <c r="BE6" s="3">
        <v>10.3</v>
      </c>
      <c r="BF6" s="37"/>
      <c r="BG6" s="39"/>
    </row>
    <row r="7" spans="2:59" x14ac:dyDescent="0.2">
      <c r="B7" s="9">
        <v>4</v>
      </c>
      <c r="C7" s="3">
        <v>8</v>
      </c>
      <c r="D7" s="3">
        <v>100</v>
      </c>
      <c r="E7" s="10">
        <v>40</v>
      </c>
      <c r="G7" s="2">
        <v>16</v>
      </c>
      <c r="H7" s="3">
        <v>14.3</v>
      </c>
      <c r="I7" s="16">
        <v>1.89</v>
      </c>
      <c r="J7" s="4">
        <v>163</v>
      </c>
      <c r="L7" s="23">
        <v>5.7</v>
      </c>
      <c r="M7" s="3">
        <v>100</v>
      </c>
      <c r="N7" s="17">
        <v>35</v>
      </c>
      <c r="O7" s="4">
        <v>4</v>
      </c>
      <c r="S7" s="2">
        <v>10</v>
      </c>
      <c r="T7" s="4">
        <v>12.8</v>
      </c>
      <c r="V7" s="25">
        <v>1.6</v>
      </c>
      <c r="W7" s="17">
        <v>1.6</v>
      </c>
      <c r="X7" s="8">
        <f t="shared" si="0"/>
        <v>0.20053026197048002</v>
      </c>
      <c r="Z7" s="5">
        <v>12.9</v>
      </c>
      <c r="AA7" s="6">
        <v>10.3</v>
      </c>
      <c r="AB7" s="6">
        <v>1.75</v>
      </c>
      <c r="AC7" s="7">
        <v>1.53</v>
      </c>
      <c r="AE7" s="5">
        <v>400</v>
      </c>
      <c r="AF7" s="6">
        <v>8.3000000000000007</v>
      </c>
      <c r="AG7" s="6">
        <v>2.6</v>
      </c>
      <c r="AH7" s="40"/>
      <c r="AJ7" s="5">
        <v>1.75</v>
      </c>
      <c r="AK7" s="6">
        <v>8.8000000000000007</v>
      </c>
      <c r="AL7" s="38"/>
      <c r="AM7" s="7">
        <v>1.5</v>
      </c>
      <c r="AO7" s="5">
        <v>3</v>
      </c>
      <c r="AP7" s="6">
        <v>12.6</v>
      </c>
      <c r="AQ7" s="38"/>
      <c r="AR7" s="40"/>
      <c r="AT7" s="5">
        <v>400</v>
      </c>
      <c r="AU7" s="6">
        <v>8.3000000000000007</v>
      </c>
      <c r="AV7" s="6">
        <v>2.6</v>
      </c>
      <c r="AW7" s="33">
        <v>3</v>
      </c>
      <c r="AY7" s="5">
        <v>1.75</v>
      </c>
      <c r="AZ7" s="6">
        <v>8.8000000000000007</v>
      </c>
      <c r="BA7" s="38"/>
      <c r="BB7" s="33">
        <v>2.5</v>
      </c>
      <c r="BD7" s="5">
        <v>3</v>
      </c>
      <c r="BE7" s="6">
        <v>12.6</v>
      </c>
      <c r="BF7" s="38"/>
      <c r="BG7" s="40"/>
    </row>
    <row r="8" spans="2:59" x14ac:dyDescent="0.2">
      <c r="B8" s="9">
        <v>8</v>
      </c>
      <c r="C8" s="3">
        <v>11.5</v>
      </c>
      <c r="D8" s="3">
        <v>1000</v>
      </c>
      <c r="E8" s="10">
        <v>130</v>
      </c>
      <c r="G8" s="5">
        <v>32</v>
      </c>
      <c r="H8" s="6">
        <v>12.85</v>
      </c>
      <c r="I8" s="21">
        <v>0.96</v>
      </c>
      <c r="J8" s="7">
        <v>74</v>
      </c>
      <c r="L8" s="23">
        <v>17.811</v>
      </c>
      <c r="M8" s="3">
        <v>1000</v>
      </c>
      <c r="N8" s="17">
        <v>49</v>
      </c>
      <c r="O8" s="4">
        <v>8</v>
      </c>
      <c r="S8" s="2">
        <v>14</v>
      </c>
      <c r="T8" s="4">
        <v>15.3</v>
      </c>
      <c r="V8" s="25">
        <v>2</v>
      </c>
      <c r="W8" s="17">
        <v>1.45</v>
      </c>
      <c r="X8" s="8">
        <f t="shared" si="0"/>
        <v>0.1817305499107475</v>
      </c>
    </row>
    <row r="9" spans="2:59" x14ac:dyDescent="0.2">
      <c r="B9" s="9">
        <v>16</v>
      </c>
      <c r="C9" s="3">
        <v>16.2</v>
      </c>
      <c r="D9" s="3"/>
      <c r="E9" s="11"/>
      <c r="L9" s="2"/>
      <c r="M9" s="3"/>
      <c r="N9" s="17">
        <v>67.5</v>
      </c>
      <c r="O9" s="4">
        <v>16</v>
      </c>
      <c r="S9" s="5">
        <v>16</v>
      </c>
      <c r="T9" s="7">
        <v>16.3</v>
      </c>
      <c r="V9" s="26">
        <v>2.4</v>
      </c>
      <c r="W9" s="20">
        <v>1.3</v>
      </c>
      <c r="X9" s="28">
        <f t="shared" si="0"/>
        <v>0.16293083785101503</v>
      </c>
    </row>
    <row r="10" spans="2:59" x14ac:dyDescent="0.2">
      <c r="B10" s="46" t="s">
        <v>6</v>
      </c>
      <c r="C10" s="35"/>
      <c r="D10" s="36"/>
      <c r="E10" s="10"/>
      <c r="L10" s="5"/>
      <c r="M10" s="6"/>
      <c r="N10" s="20">
        <v>90.5</v>
      </c>
      <c r="O10" s="7">
        <v>32</v>
      </c>
    </row>
    <row r="11" spans="2:59" x14ac:dyDescent="0.2">
      <c r="B11" s="9" t="s">
        <v>0</v>
      </c>
      <c r="C11" s="3" t="s">
        <v>7</v>
      </c>
      <c r="D11" s="4" t="s">
        <v>8</v>
      </c>
      <c r="E11" s="10"/>
      <c r="L11" s="35" t="s">
        <v>23</v>
      </c>
      <c r="M11" s="35"/>
      <c r="N11" s="35"/>
      <c r="O11" s="35"/>
    </row>
    <row r="12" spans="2:59" x14ac:dyDescent="0.2">
      <c r="B12" s="12">
        <v>1</v>
      </c>
      <c r="C12" s="16">
        <v>4</v>
      </c>
      <c r="D12" s="8">
        <f>C12/B12</f>
        <v>4</v>
      </c>
      <c r="E12" s="10"/>
      <c r="L12" s="1" t="s">
        <v>20</v>
      </c>
      <c r="M12" s="1" t="s">
        <v>21</v>
      </c>
      <c r="N12" s="1" t="s">
        <v>22</v>
      </c>
      <c r="O12" s="1" t="s">
        <v>25</v>
      </c>
      <c r="P12" s="1" t="s">
        <v>24</v>
      </c>
    </row>
    <row r="13" spans="2:59" x14ac:dyDescent="0.2">
      <c r="B13" s="12">
        <v>2</v>
      </c>
      <c r="C13" s="16">
        <v>5.8</v>
      </c>
      <c r="D13" s="8">
        <f t="shared" ref="D13:D15" si="1">C13/B13</f>
        <v>2.9</v>
      </c>
      <c r="E13" s="10"/>
      <c r="K13" s="23">
        <v>17.811</v>
      </c>
      <c r="L13" s="1">
        <v>1000</v>
      </c>
      <c r="M13" s="1">
        <v>8.0000000000000002E-3</v>
      </c>
      <c r="N13" s="24">
        <f>(10 * M13)/(1 - M13)</f>
        <v>8.0645161290322578E-2</v>
      </c>
      <c r="O13" s="15">
        <v>1</v>
      </c>
      <c r="P13" s="22">
        <f>K13 * N13</f>
        <v>1.4363709677419354</v>
      </c>
    </row>
    <row r="14" spans="2:59" x14ac:dyDescent="0.2">
      <c r="B14" s="12">
        <v>4</v>
      </c>
      <c r="C14" s="16">
        <v>8</v>
      </c>
      <c r="D14" s="8">
        <f t="shared" si="1"/>
        <v>2</v>
      </c>
      <c r="E14" s="10"/>
      <c r="K14" s="23">
        <v>5.7</v>
      </c>
      <c r="L14" s="1">
        <v>100</v>
      </c>
      <c r="M14" s="1">
        <v>0.05</v>
      </c>
      <c r="N14" s="24">
        <f t="shared" ref="N14:N16" si="2">(10 * M14)/(1 - M14)</f>
        <v>0.52631578947368418</v>
      </c>
      <c r="O14">
        <v>3</v>
      </c>
      <c r="P14" s="22">
        <f t="shared" ref="P14:P16" si="3">K14 * N14</f>
        <v>3</v>
      </c>
    </row>
    <row r="15" spans="2:59" ht="17" thickBot="1" x14ac:dyDescent="0.25">
      <c r="B15" s="13">
        <v>8</v>
      </c>
      <c r="C15" s="18">
        <v>10</v>
      </c>
      <c r="D15" s="19">
        <f t="shared" si="1"/>
        <v>1.25</v>
      </c>
      <c r="E15" s="14"/>
      <c r="K15" s="23">
        <v>1.8169999999999999</v>
      </c>
      <c r="L15" s="1">
        <v>10</v>
      </c>
      <c r="M15" s="1">
        <v>0.34100000000000003</v>
      </c>
      <c r="N15" s="24">
        <f t="shared" si="2"/>
        <v>5.1745068285280729</v>
      </c>
      <c r="O15">
        <v>9.3000000000000007</v>
      </c>
      <c r="P15" s="22">
        <f t="shared" si="3"/>
        <v>9.4020789074355076</v>
      </c>
    </row>
    <row r="16" spans="2:59" x14ac:dyDescent="0.2">
      <c r="K16" s="23">
        <v>0.60599999999999998</v>
      </c>
      <c r="L16" s="1">
        <v>1</v>
      </c>
      <c r="M16" s="1">
        <v>0.83799999999999997</v>
      </c>
      <c r="N16" s="24">
        <f t="shared" si="2"/>
        <v>51.728395061728378</v>
      </c>
      <c r="O16">
        <v>30</v>
      </c>
      <c r="P16" s="22">
        <f t="shared" si="3"/>
        <v>31.347407407407395</v>
      </c>
    </row>
  </sheetData>
  <mergeCells count="29">
    <mergeCell ref="B3:C3"/>
    <mergeCell ref="D3:E3"/>
    <mergeCell ref="B2:E2"/>
    <mergeCell ref="B1:E1"/>
    <mergeCell ref="B10:D10"/>
    <mergeCell ref="G2:J2"/>
    <mergeCell ref="G1:J1"/>
    <mergeCell ref="L1:O1"/>
    <mergeCell ref="L2:O2"/>
    <mergeCell ref="L3:M3"/>
    <mergeCell ref="N3:O3"/>
    <mergeCell ref="L11:O11"/>
    <mergeCell ref="S3:T3"/>
    <mergeCell ref="V3:X3"/>
    <mergeCell ref="Z3:AA3"/>
    <mergeCell ref="AB3:AC3"/>
    <mergeCell ref="AH5:AH7"/>
    <mergeCell ref="AE3:AH3"/>
    <mergeCell ref="AJ3:AM3"/>
    <mergeCell ref="AO3:AR3"/>
    <mergeCell ref="AL5:AL7"/>
    <mergeCell ref="AQ5:AQ7"/>
    <mergeCell ref="AR5:AR7"/>
    <mergeCell ref="AT3:AW3"/>
    <mergeCell ref="AY3:BB3"/>
    <mergeCell ref="BA5:BA7"/>
    <mergeCell ref="BD3:BG3"/>
    <mergeCell ref="BF5:BF7"/>
    <mergeCell ref="BG5:B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2021-11-26T14:40:43Z</dcterms:created>
  <dcterms:modified xsi:type="dcterms:W3CDTF">2021-12-05T20:16:13Z</dcterms:modified>
</cp:coreProperties>
</file>