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13_ncr:1_{2352BC0C-15C3-4CC4-9A7C-4AA382FC1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4" r:id="rId1"/>
    <sheet name="Invoice" sheetId="5" r:id="rId2"/>
  </sheets>
  <externalReferences>
    <externalReference r:id="rId3"/>
  </externalReferences>
  <definedNames>
    <definedName name="_xlnm._FilterDatabase" localSheetId="0" hidden="1">Sales!$C$5:$M$26</definedName>
    <definedName name="Grade">#REF!</definedName>
    <definedName name="Marks">#REF!</definedName>
    <definedName name="Supplier">#REF!</definedName>
    <definedName name="Total_Price">#REF!</definedName>
    <definedName name="VA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5" l="1" a="1"/>
  <c r="I12" i="5" s="1"/>
  <c r="F8" i="5"/>
  <c r="J6" i="4"/>
  <c r="C13" i="5" a="1"/>
  <c r="C13" i="5" s="1"/>
  <c r="M6" i="4"/>
  <c r="B25" i="5"/>
  <c r="B24" i="5"/>
  <c r="B23" i="5"/>
  <c r="B22" i="5"/>
  <c r="B21" i="5"/>
  <c r="B20" i="5"/>
  <c r="B19" i="5"/>
  <c r="C10" i="5"/>
  <c r="M25" i="4"/>
  <c r="I25" i="4"/>
  <c r="J25" i="4" s="1"/>
  <c r="B13" i="5" l="1"/>
  <c r="B14" i="5" s="1"/>
  <c r="B15" i="5" s="1"/>
  <c r="B16" i="5" s="1"/>
  <c r="B17" i="5" s="1"/>
  <c r="B18" i="5" s="1"/>
  <c r="F26" i="5"/>
  <c r="K25" i="4"/>
  <c r="F27" i="5" l="1"/>
  <c r="F28" i="5" s="1"/>
  <c r="I15" i="4"/>
  <c r="M15" i="4" s="1"/>
  <c r="I16" i="4"/>
  <c r="I17" i="4"/>
  <c r="I18" i="4"/>
  <c r="I19" i="4"/>
  <c r="M19" i="4" s="1"/>
  <c r="I8" i="4"/>
  <c r="I20" i="4"/>
  <c r="I21" i="4"/>
  <c r="M21" i="4" s="1"/>
  <c r="I23" i="4"/>
  <c r="M23" i="4" s="1"/>
  <c r="I11" i="4"/>
  <c r="I9" i="4"/>
  <c r="I13" i="4"/>
  <c r="I14" i="4"/>
  <c r="M14" i="4" s="1"/>
  <c r="I12" i="4"/>
  <c r="I22" i="4"/>
  <c r="I26" i="4"/>
  <c r="M26" i="4" s="1"/>
  <c r="I24" i="4"/>
  <c r="M24" i="4" s="1"/>
  <c r="I10" i="4"/>
  <c r="M10" i="4" s="1"/>
  <c r="I7" i="4"/>
  <c r="I6" i="4"/>
  <c r="J11" i="4" l="1"/>
  <c r="K11" i="4" s="1"/>
  <c r="M11" i="4"/>
  <c r="J8" i="4"/>
  <c r="M8" i="4"/>
  <c r="J16" i="4"/>
  <c r="K16" i="4" s="1"/>
  <c r="M16" i="4"/>
  <c r="J12" i="4"/>
  <c r="K12" i="4" s="1"/>
  <c r="M12" i="4"/>
  <c r="J18" i="4"/>
  <c r="M18" i="4"/>
  <c r="K6" i="4"/>
  <c r="J13" i="4"/>
  <c r="M13" i="4"/>
  <c r="J7" i="4"/>
  <c r="K7" i="4" s="1"/>
  <c r="M7" i="4"/>
  <c r="J22" i="4"/>
  <c r="K22" i="4" s="1"/>
  <c r="M22" i="4"/>
  <c r="J9" i="4"/>
  <c r="K9" i="4" s="1"/>
  <c r="M9" i="4"/>
  <c r="J20" i="4"/>
  <c r="K20" i="4" s="1"/>
  <c r="M20" i="4"/>
  <c r="J17" i="4"/>
  <c r="K17" i="4" s="1"/>
  <c r="M17" i="4"/>
  <c r="K13" i="4"/>
  <c r="K18" i="4"/>
  <c r="J24" i="4"/>
  <c r="K24" i="4" s="1"/>
  <c r="J23" i="4"/>
  <c r="K23" i="4" s="1"/>
  <c r="J15" i="4"/>
  <c r="K15" i="4" s="1"/>
  <c r="J26" i="4"/>
  <c r="K26" i="4" s="1"/>
  <c r="J21" i="4"/>
  <c r="K21" i="4" s="1"/>
  <c r="J14" i="4"/>
  <c r="K14" i="4" s="1"/>
  <c r="J19" i="4"/>
  <c r="K19" i="4" s="1"/>
  <c r="J10" i="4"/>
  <c r="K10" i="4" s="1"/>
  <c r="K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<sst xmlns="http://schemas.openxmlformats.org/spreadsheetml/2006/main" count="97" uniqueCount="45">
  <si>
    <t>Sl. No.</t>
  </si>
  <si>
    <t>Name</t>
  </si>
  <si>
    <t>Baratul</t>
  </si>
  <si>
    <t>Badrul</t>
  </si>
  <si>
    <t>Unit price for sale</t>
  </si>
  <si>
    <t>Solid</t>
  </si>
  <si>
    <t>Total Price</t>
  </si>
  <si>
    <t>VAT (7.5%)</t>
  </si>
  <si>
    <t>Grand Total</t>
  </si>
  <si>
    <t>Profit</t>
  </si>
  <si>
    <t>Date</t>
  </si>
  <si>
    <t>Product</t>
  </si>
  <si>
    <t>Pencil</t>
  </si>
  <si>
    <t>Eraser</t>
  </si>
  <si>
    <t>Stupler</t>
  </si>
  <si>
    <t>Pin Remover</t>
  </si>
  <si>
    <t>Plastic File</t>
  </si>
  <si>
    <t>Highlighter</t>
  </si>
  <si>
    <t>Ring File</t>
  </si>
  <si>
    <t>Marker</t>
  </si>
  <si>
    <t>Pen</t>
  </si>
  <si>
    <t>Customer Name</t>
  </si>
  <si>
    <t>Customer Address</t>
  </si>
  <si>
    <t>Rate</t>
  </si>
  <si>
    <t>Quantity</t>
  </si>
  <si>
    <t>No.</t>
  </si>
  <si>
    <t>Average Unit price (Purchas)</t>
  </si>
  <si>
    <t>Rangpur</t>
  </si>
  <si>
    <t>Ashif</t>
  </si>
  <si>
    <t>Khagan</t>
  </si>
  <si>
    <t>Naim</t>
  </si>
  <si>
    <t>Dhaka</t>
  </si>
  <si>
    <t>Tangail</t>
  </si>
  <si>
    <t>Kamal</t>
  </si>
  <si>
    <t>Mohammadpur</t>
  </si>
  <si>
    <t>Sales Information</t>
  </si>
  <si>
    <t>Baratul Enterprise</t>
  </si>
  <si>
    <t>Mobile</t>
  </si>
  <si>
    <t>Cash Memo</t>
  </si>
  <si>
    <t>01723883034</t>
  </si>
  <si>
    <t>VAT Registration No.</t>
  </si>
  <si>
    <t>Date:</t>
  </si>
  <si>
    <t>Address</t>
  </si>
  <si>
    <t>BR3456759</t>
  </si>
  <si>
    <t>01733694889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</si>
</sst>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0" fontId="2" fillId="2" borderId="1" xfId="0" applyFont="1" applyFill="1" applyBorder="1" applyAlignment="1">
      <alignment wrapText="1"/>
    </xf>
    <xf numFmtId="164" fontId="2" fillId="0" borderId="1" xfId="0" applyNumberFormat="1" applyFont="1" applyBorder="1"/>
    <xf numFmtId="165" fontId="0" fillId="0" borderId="0" xfId="1" applyNumberFormat="1" applyFont="1"/>
    <xf numFmtId="0" fontId="0" fillId="0" borderId="1" xfId="0" applyBorder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z\Rezwan_Project_Invo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Info"/>
      <sheetName val="Invoice"/>
    </sheetNames>
    <sheetDataSet>
      <sheetData sheetId="0">
        <row r="8">
          <cell r="C8" t="str">
            <v>Naim</v>
          </cell>
          <cell r="D8" t="str">
            <v>Dhaka</v>
          </cell>
        </row>
        <row r="9">
          <cell r="C9" t="str">
            <v>Baratul</v>
          </cell>
          <cell r="D9" t="str">
            <v>Rangpur</v>
          </cell>
        </row>
        <row r="10">
          <cell r="C10" t="str">
            <v>Ashif</v>
          </cell>
          <cell r="D10" t="str">
            <v>Khagan</v>
          </cell>
        </row>
        <row r="11">
          <cell r="C11" t="str">
            <v>Naim</v>
          </cell>
          <cell r="D11" t="str">
            <v>Dhaka</v>
          </cell>
        </row>
        <row r="12">
          <cell r="C12" t="str">
            <v>Baratul</v>
          </cell>
          <cell r="D12" t="str">
            <v>Rangpur</v>
          </cell>
        </row>
        <row r="13">
          <cell r="C13" t="str">
            <v>Ashif</v>
          </cell>
          <cell r="D13" t="str">
            <v>Khagan</v>
          </cell>
        </row>
        <row r="14">
          <cell r="C14" t="str">
            <v>Badrul</v>
          </cell>
          <cell r="D14" t="str">
            <v>Rangpur</v>
          </cell>
        </row>
        <row r="15">
          <cell r="C15" t="str">
            <v>Naim</v>
          </cell>
          <cell r="D15" t="str">
            <v>Dhaka</v>
          </cell>
        </row>
        <row r="16">
          <cell r="C16" t="str">
            <v>Ashif</v>
          </cell>
          <cell r="D16" t="str">
            <v>Khagan</v>
          </cell>
        </row>
        <row r="17">
          <cell r="C17" t="str">
            <v>Ashif</v>
          </cell>
          <cell r="D17" t="str">
            <v>Khagan</v>
          </cell>
        </row>
        <row r="18">
          <cell r="C18" t="str">
            <v>Baratul</v>
          </cell>
          <cell r="D18" t="str">
            <v>Rangpur</v>
          </cell>
        </row>
        <row r="19">
          <cell r="C19" t="str">
            <v>Naim</v>
          </cell>
          <cell r="D19" t="str">
            <v>Dhaka</v>
          </cell>
        </row>
        <row r="20">
          <cell r="C20" t="str">
            <v>Baratul</v>
          </cell>
          <cell r="D20" t="str">
            <v>Rangpur</v>
          </cell>
        </row>
        <row r="21">
          <cell r="C21" t="str">
            <v>Baratul</v>
          </cell>
          <cell r="D21" t="str">
            <v>Rangpur</v>
          </cell>
        </row>
        <row r="22">
          <cell r="C22" t="str">
            <v>Ashif</v>
          </cell>
          <cell r="D22" t="str">
            <v>Khagan</v>
          </cell>
        </row>
        <row r="23">
          <cell r="C23" t="str">
            <v>Naim</v>
          </cell>
          <cell r="D23" t="str">
            <v>Dhaka</v>
          </cell>
        </row>
        <row r="24">
          <cell r="C24" t="str">
            <v>A. Ahad</v>
          </cell>
          <cell r="D24" t="str">
            <v>Tangail</v>
          </cell>
        </row>
        <row r="25">
          <cell r="C25" t="str">
            <v>Ashif</v>
          </cell>
          <cell r="D25" t="str">
            <v>Khagan</v>
          </cell>
        </row>
        <row r="26">
          <cell r="C26" t="str">
            <v>A. Ahad</v>
          </cell>
          <cell r="D26" t="str">
            <v>Tangail</v>
          </cell>
        </row>
        <row r="27">
          <cell r="C27" t="str">
            <v>Bashir</v>
          </cell>
          <cell r="D27" t="str">
            <v>Mohammadpur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tabSelected="1" topLeftCell="A6" workbookViewId="0">
      <selection activeCell="E20" sqref="E20"/>
    </sheetView>
  </sheetViews>
  <sheetFormatPr defaultRowHeight="15" x14ac:dyDescent="0.25"/>
  <cols>
    <col min="3" max="3" width="10.28515625" bestFit="1" customWidth="1"/>
    <col min="4" max="5" width="10.28515625" customWidth="1"/>
    <col min="6" max="6" width="12.28515625" bestFit="1" customWidth="1"/>
    <col min="10" max="10" width="10.140625" bestFit="1" customWidth="1"/>
    <col min="12" max="12" width="9.28515625" bestFit="1" customWidth="1"/>
  </cols>
  <sheetData>
    <row r="2" spans="2:16" ht="15.75" x14ac:dyDescent="0.25">
      <c r="B2" s="8" t="s">
        <v>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6" ht="17.25" customHeight="1" x14ac:dyDescent="0.25">
      <c r="B3" s="9" t="s">
        <v>35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6" ht="13.5" customHeight="1" x14ac:dyDescent="0.25"/>
    <row r="5" spans="2:16" ht="42" customHeight="1" x14ac:dyDescent="0.25">
      <c r="B5" s="4" t="s">
        <v>0</v>
      </c>
      <c r="C5" s="4" t="s">
        <v>10</v>
      </c>
      <c r="D5" s="4" t="s">
        <v>21</v>
      </c>
      <c r="E5" s="4" t="s">
        <v>22</v>
      </c>
      <c r="F5" s="4" t="s">
        <v>11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26</v>
      </c>
      <c r="M5" s="4" t="s">
        <v>9</v>
      </c>
    </row>
    <row r="6" spans="2:16" x14ac:dyDescent="0.25">
      <c r="B6" s="7">
        <v>1</v>
      </c>
      <c r="C6" s="5">
        <v>45302</v>
      </c>
      <c r="D6" s="5" t="s">
        <v>2</v>
      </c>
      <c r="E6" s="5" t="s">
        <v>27</v>
      </c>
      <c r="F6" s="1" t="s">
        <v>12</v>
      </c>
      <c r="G6" s="2">
        <v>15</v>
      </c>
      <c r="H6" s="3">
        <v>5</v>
      </c>
      <c r="I6" s="2">
        <f t="shared" ref="I6:I26" si="0">G6*H6</f>
        <v>75</v>
      </c>
      <c r="J6" s="2">
        <f>I6*(7.5/100)</f>
        <v>5.625</v>
      </c>
      <c r="K6" s="2">
        <f t="shared" ref="K6:K26" si="1">I6+J6</f>
        <v>80.625</v>
      </c>
      <c r="L6" s="2">
        <v>11.88</v>
      </c>
      <c r="M6" s="2">
        <f>I6-(L6*H6)</f>
        <v>15.599999999999994</v>
      </c>
      <c r="P6" s="6"/>
    </row>
    <row r="7" spans="2:16" x14ac:dyDescent="0.25">
      <c r="B7" s="7">
        <v>2</v>
      </c>
      <c r="C7" s="5">
        <v>45303</v>
      </c>
      <c r="D7" s="5" t="s">
        <v>28</v>
      </c>
      <c r="E7" s="5" t="s">
        <v>29</v>
      </c>
      <c r="F7" s="1" t="s">
        <v>12</v>
      </c>
      <c r="G7" s="2">
        <v>15</v>
      </c>
      <c r="H7" s="3">
        <v>5</v>
      </c>
      <c r="I7" s="2">
        <f t="shared" si="0"/>
        <v>75</v>
      </c>
      <c r="J7" s="2">
        <f t="shared" ref="J6:J26" si="2">I7*(7.5/100)</f>
        <v>5.625</v>
      </c>
      <c r="K7" s="2">
        <f t="shared" si="1"/>
        <v>80.625</v>
      </c>
      <c r="L7" s="2">
        <v>11.88</v>
      </c>
      <c r="M7" s="2">
        <f>I7-(L7*H7)</f>
        <v>15.599999999999994</v>
      </c>
    </row>
    <row r="8" spans="2:16" x14ac:dyDescent="0.25">
      <c r="B8" s="7">
        <v>3</v>
      </c>
      <c r="C8" s="5">
        <v>45310</v>
      </c>
      <c r="D8" s="5" t="s">
        <v>30</v>
      </c>
      <c r="E8" s="5" t="s">
        <v>31</v>
      </c>
      <c r="F8" s="1" t="s">
        <v>13</v>
      </c>
      <c r="G8" s="2">
        <v>20</v>
      </c>
      <c r="H8" s="3">
        <v>9</v>
      </c>
      <c r="I8" s="2">
        <f t="shared" si="0"/>
        <v>180</v>
      </c>
      <c r="J8" s="2">
        <f t="shared" si="2"/>
        <v>13.5</v>
      </c>
      <c r="K8" s="2">
        <f t="shared" si="1"/>
        <v>193.5</v>
      </c>
      <c r="L8" s="2">
        <v>15</v>
      </c>
      <c r="M8" s="2">
        <f>I8-(L8*H8)</f>
        <v>45</v>
      </c>
    </row>
    <row r="9" spans="2:16" x14ac:dyDescent="0.25">
      <c r="B9" s="7">
        <v>4</v>
      </c>
      <c r="C9" s="5">
        <v>45315</v>
      </c>
      <c r="D9" s="5" t="s">
        <v>2</v>
      </c>
      <c r="E9" s="5" t="s">
        <v>27</v>
      </c>
      <c r="F9" s="1" t="s">
        <v>16</v>
      </c>
      <c r="G9" s="2">
        <v>20</v>
      </c>
      <c r="H9" s="3">
        <v>20</v>
      </c>
      <c r="I9" s="2">
        <f t="shared" si="0"/>
        <v>400</v>
      </c>
      <c r="J9" s="2">
        <f t="shared" si="2"/>
        <v>30</v>
      </c>
      <c r="K9" s="2">
        <f t="shared" si="1"/>
        <v>430</v>
      </c>
      <c r="L9" s="2">
        <v>15</v>
      </c>
      <c r="M9" s="2">
        <f>I9-(L9*H9)</f>
        <v>100</v>
      </c>
    </row>
    <row r="10" spans="2:16" x14ac:dyDescent="0.25">
      <c r="B10" s="7">
        <v>5</v>
      </c>
      <c r="C10" s="5">
        <v>45335</v>
      </c>
      <c r="D10" s="5" t="s">
        <v>28</v>
      </c>
      <c r="E10" s="5" t="s">
        <v>29</v>
      </c>
      <c r="F10" s="1" t="s">
        <v>13</v>
      </c>
      <c r="G10" s="2">
        <v>15</v>
      </c>
      <c r="H10" s="3">
        <v>10</v>
      </c>
      <c r="I10" s="2">
        <f t="shared" si="0"/>
        <v>150</v>
      </c>
      <c r="J10" s="2">
        <f t="shared" si="2"/>
        <v>11.25</v>
      </c>
      <c r="K10" s="2">
        <f t="shared" si="1"/>
        <v>161.25</v>
      </c>
      <c r="L10" s="2">
        <v>13</v>
      </c>
      <c r="M10" s="2">
        <f>I10-(L10*H10)</f>
        <v>20</v>
      </c>
    </row>
    <row r="11" spans="2:16" x14ac:dyDescent="0.25">
      <c r="B11" s="7">
        <v>6</v>
      </c>
      <c r="C11" s="5">
        <v>45345</v>
      </c>
      <c r="D11" s="5" t="s">
        <v>2</v>
      </c>
      <c r="E11" s="5" t="s">
        <v>27</v>
      </c>
      <c r="F11" s="1" t="s">
        <v>17</v>
      </c>
      <c r="G11" s="2">
        <v>25</v>
      </c>
      <c r="H11" s="3">
        <v>5</v>
      </c>
      <c r="I11" s="2">
        <f t="shared" si="0"/>
        <v>125</v>
      </c>
      <c r="J11" s="2">
        <f t="shared" si="2"/>
        <v>9.375</v>
      </c>
      <c r="K11" s="2">
        <f t="shared" si="1"/>
        <v>134.375</v>
      </c>
      <c r="L11" s="2">
        <v>20</v>
      </c>
      <c r="M11" s="2">
        <f>I11-(L11*H11)</f>
        <v>25</v>
      </c>
    </row>
    <row r="12" spans="2:16" x14ac:dyDescent="0.25">
      <c r="B12" s="7">
        <v>7</v>
      </c>
      <c r="C12" s="5">
        <v>45378</v>
      </c>
      <c r="D12" s="5" t="s">
        <v>30</v>
      </c>
      <c r="E12" s="5" t="s">
        <v>31</v>
      </c>
      <c r="F12" s="1" t="s">
        <v>17</v>
      </c>
      <c r="G12" s="2">
        <v>15</v>
      </c>
      <c r="H12" s="3">
        <v>11</v>
      </c>
      <c r="I12" s="2">
        <f t="shared" si="0"/>
        <v>165</v>
      </c>
      <c r="J12" s="2">
        <f t="shared" si="2"/>
        <v>12.375</v>
      </c>
      <c r="K12" s="2">
        <f t="shared" si="1"/>
        <v>177.375</v>
      </c>
      <c r="L12" s="2">
        <v>10</v>
      </c>
      <c r="M12" s="2">
        <f>I12-(L12*H12)</f>
        <v>55</v>
      </c>
    </row>
    <row r="13" spans="2:16" x14ac:dyDescent="0.25">
      <c r="B13" s="7">
        <v>8</v>
      </c>
      <c r="C13" s="5">
        <v>45407</v>
      </c>
      <c r="D13" s="5" t="s">
        <v>28</v>
      </c>
      <c r="E13" s="5" t="s">
        <v>29</v>
      </c>
      <c r="F13" s="1" t="s">
        <v>16</v>
      </c>
      <c r="G13" s="2">
        <v>20</v>
      </c>
      <c r="H13" s="3">
        <v>15</v>
      </c>
      <c r="I13" s="2">
        <f t="shared" si="0"/>
        <v>300</v>
      </c>
      <c r="J13" s="2">
        <f t="shared" si="2"/>
        <v>22.5</v>
      </c>
      <c r="K13" s="2">
        <f t="shared" si="1"/>
        <v>322.5</v>
      </c>
      <c r="L13" s="2">
        <v>15</v>
      </c>
      <c r="M13" s="2">
        <f>I13-(L13*H13)</f>
        <v>75</v>
      </c>
    </row>
    <row r="14" spans="2:16" x14ac:dyDescent="0.25">
      <c r="B14" s="7">
        <v>9</v>
      </c>
      <c r="C14" s="5">
        <v>45408</v>
      </c>
      <c r="D14" s="5" t="s">
        <v>28</v>
      </c>
      <c r="E14" s="5" t="s">
        <v>29</v>
      </c>
      <c r="F14" s="1" t="s">
        <v>19</v>
      </c>
      <c r="G14" s="2">
        <v>30</v>
      </c>
      <c r="H14" s="3">
        <v>7</v>
      </c>
      <c r="I14" s="2">
        <f t="shared" si="0"/>
        <v>210</v>
      </c>
      <c r="J14" s="2">
        <f t="shared" si="2"/>
        <v>15.75</v>
      </c>
      <c r="K14" s="2">
        <f t="shared" si="1"/>
        <v>225.75</v>
      </c>
      <c r="L14" s="2">
        <v>25</v>
      </c>
      <c r="M14" s="2">
        <f>I14-(L14*H14)</f>
        <v>35</v>
      </c>
    </row>
    <row r="15" spans="2:16" x14ac:dyDescent="0.25">
      <c r="B15" s="7">
        <v>10</v>
      </c>
      <c r="C15" s="5">
        <v>45426</v>
      </c>
      <c r="D15" s="5" t="s">
        <v>2</v>
      </c>
      <c r="E15" s="5" t="s">
        <v>27</v>
      </c>
      <c r="F15" s="1" t="s">
        <v>13</v>
      </c>
      <c r="G15" s="2">
        <v>20</v>
      </c>
      <c r="H15" s="3">
        <v>5</v>
      </c>
      <c r="I15" s="2">
        <f t="shared" si="0"/>
        <v>100</v>
      </c>
      <c r="J15" s="2">
        <f t="shared" si="2"/>
        <v>7.5</v>
      </c>
      <c r="K15" s="2">
        <f t="shared" si="1"/>
        <v>107.5</v>
      </c>
      <c r="L15" s="2">
        <v>10</v>
      </c>
      <c r="M15" s="2">
        <f>I15-(L15*H15)</f>
        <v>50</v>
      </c>
    </row>
    <row r="16" spans="2:16" x14ac:dyDescent="0.25">
      <c r="B16" s="7">
        <v>11</v>
      </c>
      <c r="C16" s="5">
        <v>45427</v>
      </c>
      <c r="D16" s="5" t="s">
        <v>30</v>
      </c>
      <c r="E16" s="5" t="s">
        <v>31</v>
      </c>
      <c r="F16" s="1" t="s">
        <v>14</v>
      </c>
      <c r="G16" s="2">
        <v>60</v>
      </c>
      <c r="H16" s="3">
        <v>15</v>
      </c>
      <c r="I16" s="2">
        <f t="shared" si="0"/>
        <v>900</v>
      </c>
      <c r="J16" s="2">
        <f t="shared" si="2"/>
        <v>67.5</v>
      </c>
      <c r="K16" s="2">
        <f t="shared" si="1"/>
        <v>967.5</v>
      </c>
      <c r="L16" s="2">
        <v>50</v>
      </c>
      <c r="M16" s="2">
        <f>I16-(L16*H16)</f>
        <v>150</v>
      </c>
    </row>
    <row r="17" spans="2:13" x14ac:dyDescent="0.25">
      <c r="B17" s="7">
        <v>12</v>
      </c>
      <c r="C17" s="5">
        <v>45459</v>
      </c>
      <c r="D17" s="5" t="s">
        <v>2</v>
      </c>
      <c r="E17" s="5" t="s">
        <v>27</v>
      </c>
      <c r="F17" s="1" t="s">
        <v>14</v>
      </c>
      <c r="G17" s="2">
        <v>60</v>
      </c>
      <c r="H17" s="3">
        <v>12</v>
      </c>
      <c r="I17" s="2">
        <f t="shared" si="0"/>
        <v>720</v>
      </c>
      <c r="J17" s="2">
        <f t="shared" si="2"/>
        <v>54</v>
      </c>
      <c r="K17" s="2">
        <f t="shared" si="1"/>
        <v>774</v>
      </c>
      <c r="L17" s="2">
        <v>50</v>
      </c>
      <c r="M17" s="2">
        <f>I17-(L17*H17)</f>
        <v>120</v>
      </c>
    </row>
    <row r="18" spans="2:13" x14ac:dyDescent="0.25">
      <c r="B18" s="7">
        <v>13</v>
      </c>
      <c r="C18" s="5">
        <v>45460</v>
      </c>
      <c r="D18" s="5" t="s">
        <v>2</v>
      </c>
      <c r="E18" s="5" t="s">
        <v>27</v>
      </c>
      <c r="F18" s="1" t="s">
        <v>15</v>
      </c>
      <c r="G18" s="2">
        <v>25</v>
      </c>
      <c r="H18" s="3">
        <v>8</v>
      </c>
      <c r="I18" s="2">
        <f t="shared" si="0"/>
        <v>200</v>
      </c>
      <c r="J18" s="2">
        <f t="shared" si="2"/>
        <v>15</v>
      </c>
      <c r="K18" s="2">
        <f t="shared" si="1"/>
        <v>215</v>
      </c>
      <c r="L18" s="2">
        <v>20</v>
      </c>
      <c r="M18" s="2">
        <f>I18-(L18*H18)</f>
        <v>40</v>
      </c>
    </row>
    <row r="19" spans="2:13" x14ac:dyDescent="0.25">
      <c r="B19" s="7">
        <v>14</v>
      </c>
      <c r="C19" s="5">
        <v>45491</v>
      </c>
      <c r="D19" s="5" t="s">
        <v>28</v>
      </c>
      <c r="E19" s="5" t="s">
        <v>29</v>
      </c>
      <c r="F19" s="1" t="s">
        <v>14</v>
      </c>
      <c r="G19" s="2">
        <v>60</v>
      </c>
      <c r="H19" s="3">
        <v>11</v>
      </c>
      <c r="I19" s="2">
        <f t="shared" si="0"/>
        <v>660</v>
      </c>
      <c r="J19" s="2">
        <f t="shared" si="2"/>
        <v>49.5</v>
      </c>
      <c r="K19" s="2">
        <f t="shared" si="1"/>
        <v>709.5</v>
      </c>
      <c r="L19" s="2">
        <v>50</v>
      </c>
      <c r="M19" s="2">
        <f>I19-(L19*H19)</f>
        <v>110</v>
      </c>
    </row>
    <row r="20" spans="2:13" x14ac:dyDescent="0.25">
      <c r="B20" s="7">
        <v>15</v>
      </c>
      <c r="C20" s="5">
        <v>45555</v>
      </c>
      <c r="D20" s="5" t="s">
        <v>30</v>
      </c>
      <c r="E20" s="5" t="s">
        <v>31</v>
      </c>
      <c r="F20" s="1" t="s">
        <v>20</v>
      </c>
      <c r="G20" s="2">
        <v>25</v>
      </c>
      <c r="H20" s="3">
        <v>7</v>
      </c>
      <c r="I20" s="2">
        <f t="shared" si="0"/>
        <v>175</v>
      </c>
      <c r="J20" s="2">
        <f t="shared" si="2"/>
        <v>13.125</v>
      </c>
      <c r="K20" s="2">
        <f t="shared" si="1"/>
        <v>188.125</v>
      </c>
      <c r="L20" s="2">
        <v>20</v>
      </c>
      <c r="M20" s="2">
        <f>I20-(L20*H20)</f>
        <v>35</v>
      </c>
    </row>
    <row r="21" spans="2:13" x14ac:dyDescent="0.25">
      <c r="B21" s="7">
        <v>16</v>
      </c>
      <c r="C21" s="5">
        <v>45586</v>
      </c>
      <c r="D21" s="5" t="s">
        <v>3</v>
      </c>
      <c r="E21" s="5" t="s">
        <v>32</v>
      </c>
      <c r="F21" s="1" t="s">
        <v>15</v>
      </c>
      <c r="G21" s="2">
        <v>25</v>
      </c>
      <c r="H21" s="3">
        <v>14</v>
      </c>
      <c r="I21" s="2">
        <f t="shared" si="0"/>
        <v>350</v>
      </c>
      <c r="J21" s="2">
        <f t="shared" si="2"/>
        <v>26.25</v>
      </c>
      <c r="K21" s="2">
        <f t="shared" si="1"/>
        <v>376.25</v>
      </c>
      <c r="L21" s="2">
        <v>20</v>
      </c>
      <c r="M21" s="2">
        <f>I21-(L21*H21)</f>
        <v>70</v>
      </c>
    </row>
    <row r="22" spans="2:13" x14ac:dyDescent="0.25">
      <c r="B22" s="7">
        <v>17</v>
      </c>
      <c r="C22" s="5">
        <v>45593</v>
      </c>
      <c r="D22" s="5" t="s">
        <v>28</v>
      </c>
      <c r="E22" s="5" t="s">
        <v>29</v>
      </c>
      <c r="F22" s="1" t="s">
        <v>17</v>
      </c>
      <c r="G22" s="2">
        <v>15</v>
      </c>
      <c r="H22" s="3">
        <v>12</v>
      </c>
      <c r="I22" s="2">
        <f t="shared" si="0"/>
        <v>180</v>
      </c>
      <c r="J22" s="2">
        <f t="shared" si="2"/>
        <v>13.5</v>
      </c>
      <c r="K22" s="2">
        <f t="shared" si="1"/>
        <v>193.5</v>
      </c>
      <c r="L22" s="2">
        <v>10</v>
      </c>
      <c r="M22" s="2">
        <f>I22-(L22*H22)</f>
        <v>60</v>
      </c>
    </row>
    <row r="23" spans="2:13" x14ac:dyDescent="0.25">
      <c r="B23" s="7">
        <v>18</v>
      </c>
      <c r="C23" s="5">
        <v>45618</v>
      </c>
      <c r="D23" s="5" t="s">
        <v>3</v>
      </c>
      <c r="E23" s="5" t="s">
        <v>32</v>
      </c>
      <c r="F23" s="1" t="s">
        <v>18</v>
      </c>
      <c r="G23" s="2">
        <v>35</v>
      </c>
      <c r="H23" s="3">
        <v>16</v>
      </c>
      <c r="I23" s="2">
        <f t="shared" si="0"/>
        <v>560</v>
      </c>
      <c r="J23" s="2">
        <f t="shared" si="2"/>
        <v>42</v>
      </c>
      <c r="K23" s="2">
        <f t="shared" si="1"/>
        <v>602</v>
      </c>
      <c r="L23" s="2">
        <v>30</v>
      </c>
      <c r="M23" s="2">
        <f>I23-(L23*H23)</f>
        <v>80</v>
      </c>
    </row>
    <row r="24" spans="2:13" x14ac:dyDescent="0.25">
      <c r="B24" s="7">
        <v>19</v>
      </c>
      <c r="C24" s="5">
        <v>45626</v>
      </c>
      <c r="D24" s="1" t="s">
        <v>33</v>
      </c>
      <c r="E24" s="1" t="s">
        <v>34</v>
      </c>
      <c r="F24" s="1" t="s">
        <v>19</v>
      </c>
      <c r="G24" s="2">
        <v>32</v>
      </c>
      <c r="H24" s="3">
        <v>15</v>
      </c>
      <c r="I24" s="2">
        <f t="shared" si="0"/>
        <v>480</v>
      </c>
      <c r="J24" s="2">
        <f t="shared" si="2"/>
        <v>36</v>
      </c>
      <c r="K24" s="2">
        <f t="shared" si="1"/>
        <v>516</v>
      </c>
      <c r="L24" s="2">
        <v>25.2</v>
      </c>
      <c r="M24" s="2">
        <f>I24-(L24*H24)</f>
        <v>102</v>
      </c>
    </row>
    <row r="25" spans="2:13" x14ac:dyDescent="0.25">
      <c r="B25" s="7">
        <v>20</v>
      </c>
      <c r="C25" s="5">
        <v>45654</v>
      </c>
      <c r="D25" s="5" t="s">
        <v>30</v>
      </c>
      <c r="E25" s="5" t="s">
        <v>31</v>
      </c>
      <c r="F25" s="1" t="s">
        <v>20</v>
      </c>
      <c r="G25" s="2">
        <v>25</v>
      </c>
      <c r="H25" s="3">
        <v>10</v>
      </c>
      <c r="I25" s="2">
        <f t="shared" si="0"/>
        <v>250</v>
      </c>
      <c r="J25" s="2">
        <f t="shared" si="2"/>
        <v>18.75</v>
      </c>
      <c r="K25" s="2">
        <f t="shared" si="1"/>
        <v>268.75</v>
      </c>
      <c r="L25" s="2">
        <v>20</v>
      </c>
      <c r="M25" s="2">
        <f>I25-(L25*H25)</f>
        <v>50</v>
      </c>
    </row>
    <row r="26" spans="2:13" x14ac:dyDescent="0.25">
      <c r="B26" s="7">
        <v>21</v>
      </c>
      <c r="C26" s="5">
        <v>45655</v>
      </c>
      <c r="D26" s="5" t="s">
        <v>3</v>
      </c>
      <c r="E26" s="5" t="s">
        <v>32</v>
      </c>
      <c r="F26" s="1" t="s">
        <v>18</v>
      </c>
      <c r="G26" s="2">
        <v>30</v>
      </c>
      <c r="H26" s="3">
        <v>50</v>
      </c>
      <c r="I26" s="2">
        <f t="shared" si="0"/>
        <v>1500</v>
      </c>
      <c r="J26" s="2">
        <f t="shared" si="2"/>
        <v>112.5</v>
      </c>
      <c r="K26" s="2">
        <f t="shared" si="1"/>
        <v>1612.5</v>
      </c>
      <c r="L26" s="2">
        <v>25</v>
      </c>
      <c r="M26" s="2">
        <f>I26-(L26*H26)</f>
        <v>250</v>
      </c>
    </row>
  </sheetData>
  <sortState xmlns:xlrd2="http://schemas.microsoft.com/office/spreadsheetml/2017/richdata2" ref="C6:M26">
    <sortCondition ref="C6:C26" customList="Jan,Feb,Mar,Apr,May,Jun,Jul,Aug,Sep,Oct,Nov,Dec"/>
  </sortState>
  <mergeCells count="2">
    <mergeCell ref="B2:M2"/>
    <mergeCell ref="B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A7A7-F80E-416F-9274-C7750DDFFBA6}">
  <dimension ref="B3:I28"/>
  <sheetViews>
    <sheetView workbookViewId="0">
      <selection activeCell="I18" sqref="I18"/>
    </sheetView>
  </sheetViews>
  <sheetFormatPr defaultRowHeight="15" x14ac:dyDescent="0.25"/>
  <cols>
    <col min="3" max="3" width="12" bestFit="1" customWidth="1"/>
    <col min="4" max="4" width="11.7109375" customWidth="1"/>
    <col min="6" max="6" width="11.140625" customWidth="1"/>
  </cols>
  <sheetData>
    <row r="3" spans="2:9" x14ac:dyDescent="0.25">
      <c r="B3" s="25" t="s">
        <v>36</v>
      </c>
      <c r="C3" s="25"/>
      <c r="D3" s="25"/>
      <c r="E3" s="10" t="s">
        <v>37</v>
      </c>
      <c r="F3" s="11" t="s">
        <v>39</v>
      </c>
    </row>
    <row r="4" spans="2:9" x14ac:dyDescent="0.25">
      <c r="B4" s="24" t="s">
        <v>38</v>
      </c>
      <c r="C4" s="24"/>
      <c r="D4" s="24"/>
      <c r="E4" s="12"/>
      <c r="F4" s="11" t="s">
        <v>44</v>
      </c>
    </row>
    <row r="5" spans="2:9" x14ac:dyDescent="0.25">
      <c r="B5" s="12"/>
      <c r="C5" s="12"/>
      <c r="D5" s="13" t="s">
        <v>40</v>
      </c>
      <c r="E5" s="13"/>
      <c r="F5" s="14" t="s">
        <v>43</v>
      </c>
    </row>
    <row r="6" spans="2:9" x14ac:dyDescent="0.25">
      <c r="B6" s="12"/>
      <c r="C6" s="12"/>
      <c r="D6" s="10"/>
      <c r="E6" s="10"/>
      <c r="F6" s="14"/>
    </row>
    <row r="7" spans="2:9" x14ac:dyDescent="0.25">
      <c r="B7" s="12"/>
      <c r="C7" s="12"/>
      <c r="D7" s="15"/>
      <c r="E7" s="15"/>
      <c r="F7" s="12"/>
    </row>
    <row r="8" spans="2:9" x14ac:dyDescent="0.25">
      <c r="B8" s="12" t="s">
        <v>25</v>
      </c>
      <c r="C8" s="16">
        <v>248875</v>
      </c>
      <c r="D8" s="16"/>
      <c r="E8" s="10" t="s">
        <v>41</v>
      </c>
      <c r="F8" s="17">
        <f ca="1">TODAY()</f>
        <v>45677</v>
      </c>
    </row>
    <row r="9" spans="2:9" x14ac:dyDescent="0.25">
      <c r="B9" s="12" t="s">
        <v>1</v>
      </c>
      <c r="C9" s="18" t="s">
        <v>3</v>
      </c>
      <c r="D9" s="18"/>
      <c r="E9" s="18"/>
      <c r="F9" s="18"/>
    </row>
    <row r="10" spans="2:9" x14ac:dyDescent="0.25">
      <c r="B10" s="12" t="s">
        <v>42</v>
      </c>
      <c r="C10" s="18" t="str">
        <f>VLOOKUP(C9,'[1]Sales Info'!C8:D28,2,0)</f>
        <v>Rangpur</v>
      </c>
      <c r="D10" s="18"/>
      <c r="E10" s="18"/>
      <c r="F10" s="18"/>
    </row>
    <row r="11" spans="2:9" x14ac:dyDescent="0.25">
      <c r="B11" s="12"/>
      <c r="C11" s="12"/>
      <c r="D11" s="12"/>
      <c r="E11" s="12"/>
      <c r="F11" s="12"/>
    </row>
    <row r="12" spans="2:9" x14ac:dyDescent="0.25">
      <c r="B12" s="19" t="s">
        <v>0</v>
      </c>
      <c r="C12" s="19" t="s">
        <v>11</v>
      </c>
      <c r="D12" s="19" t="s">
        <v>23</v>
      </c>
      <c r="E12" s="19" t="s">
        <v>24</v>
      </c>
      <c r="F12" s="19" t="s">
        <v>6</v>
      </c>
      <c r="I12" t="str" cm="1">
        <f t="array" ref="I12:I16">_xlfn.UNIQUE(Sales!D6:D26)</f>
        <v>Baratul</v>
      </c>
    </row>
    <row r="13" spans="2:9" x14ac:dyDescent="0.25">
      <c r="B13" s="20">
        <f>IF(C13="","",1)</f>
        <v>1</v>
      </c>
      <c r="C13" s="1" t="str" cm="1">
        <f t="array" ref="C13:F15">_xlfn._xlws.FILTER(Sales!F6:I26,Sales!D6:D26=Invoice!C9)</f>
        <v>Pin Remover</v>
      </c>
      <c r="D13" s="21">
        <v>25</v>
      </c>
      <c r="E13" s="20">
        <v>14</v>
      </c>
      <c r="F13" s="21">
        <v>350</v>
      </c>
      <c r="I13" t="str">
        <v>Ashif</v>
      </c>
    </row>
    <row r="14" spans="2:9" x14ac:dyDescent="0.25">
      <c r="B14" s="20">
        <f>IF(C14="","",B13+1)</f>
        <v>2</v>
      </c>
      <c r="C14" s="1" t="str">
        <v>Ring File</v>
      </c>
      <c r="D14" s="21">
        <v>35</v>
      </c>
      <c r="E14" s="20">
        <v>16</v>
      </c>
      <c r="F14" s="21">
        <v>560</v>
      </c>
      <c r="I14" t="str">
        <v>Naim</v>
      </c>
    </row>
    <row r="15" spans="2:9" x14ac:dyDescent="0.25">
      <c r="B15" s="20">
        <f t="shared" ref="B15:B25" si="0">IF(C15="","",B14+1)</f>
        <v>3</v>
      </c>
      <c r="C15" s="1" t="str">
        <v>Ring File</v>
      </c>
      <c r="D15" s="21">
        <v>30</v>
      </c>
      <c r="E15" s="20">
        <v>50</v>
      </c>
      <c r="F15" s="21">
        <v>1500</v>
      </c>
      <c r="I15" t="str">
        <v>Badrul</v>
      </c>
    </row>
    <row r="16" spans="2:9" x14ac:dyDescent="0.25">
      <c r="B16" s="20" t="str">
        <f t="shared" si="0"/>
        <v/>
      </c>
      <c r="C16" s="1"/>
      <c r="D16" s="21"/>
      <c r="E16" s="20"/>
      <c r="F16" s="21"/>
      <c r="I16" t="str">
        <v>Kamal</v>
      </c>
    </row>
    <row r="17" spans="2:6" x14ac:dyDescent="0.25">
      <c r="B17" s="20" t="str">
        <f t="shared" si="0"/>
        <v/>
      </c>
      <c r="C17" s="1"/>
      <c r="D17" s="21"/>
      <c r="E17" s="20"/>
      <c r="F17" s="21"/>
    </row>
    <row r="18" spans="2:6" x14ac:dyDescent="0.25">
      <c r="B18" s="20" t="str">
        <f t="shared" si="0"/>
        <v/>
      </c>
      <c r="C18" s="1"/>
      <c r="D18" s="21"/>
      <c r="E18" s="20"/>
      <c r="F18" s="21"/>
    </row>
    <row r="19" spans="2:6" x14ac:dyDescent="0.25">
      <c r="B19" s="20" t="str">
        <f t="shared" si="0"/>
        <v/>
      </c>
      <c r="C19" s="1"/>
      <c r="D19" s="22"/>
      <c r="E19" s="20"/>
      <c r="F19" s="22"/>
    </row>
    <row r="20" spans="2:6" x14ac:dyDescent="0.25">
      <c r="B20" s="20" t="str">
        <f t="shared" si="0"/>
        <v/>
      </c>
      <c r="C20" s="1"/>
      <c r="D20" s="22"/>
      <c r="E20" s="20"/>
      <c r="F20" s="22"/>
    </row>
    <row r="21" spans="2:6" x14ac:dyDescent="0.25">
      <c r="B21" s="20" t="str">
        <f t="shared" si="0"/>
        <v/>
      </c>
      <c r="C21" s="1"/>
      <c r="D21" s="22"/>
      <c r="E21" s="20"/>
      <c r="F21" s="22"/>
    </row>
    <row r="22" spans="2:6" x14ac:dyDescent="0.25">
      <c r="B22" s="20" t="str">
        <f t="shared" si="0"/>
        <v/>
      </c>
      <c r="C22" s="1"/>
      <c r="D22" s="22"/>
      <c r="E22" s="20"/>
      <c r="F22" s="22"/>
    </row>
    <row r="23" spans="2:6" x14ac:dyDescent="0.25">
      <c r="B23" s="20" t="str">
        <f t="shared" si="0"/>
        <v/>
      </c>
      <c r="C23" s="1"/>
      <c r="D23" s="22"/>
      <c r="E23" s="20"/>
      <c r="F23" s="22"/>
    </row>
    <row r="24" spans="2:6" x14ac:dyDescent="0.25">
      <c r="B24" s="20" t="str">
        <f t="shared" si="0"/>
        <v/>
      </c>
      <c r="C24" s="1"/>
      <c r="D24" s="22"/>
      <c r="E24" s="20"/>
      <c r="F24" s="22"/>
    </row>
    <row r="25" spans="2:6" x14ac:dyDescent="0.25">
      <c r="B25" s="20" t="str">
        <f t="shared" si="0"/>
        <v/>
      </c>
      <c r="C25" s="1"/>
      <c r="D25" s="22"/>
      <c r="E25" s="20"/>
      <c r="F25" s="22"/>
    </row>
    <row r="26" spans="2:6" x14ac:dyDescent="0.25">
      <c r="B26" s="12"/>
      <c r="C26" s="12"/>
      <c r="D26" s="12"/>
      <c r="E26" s="23" t="s">
        <v>6</v>
      </c>
      <c r="F26" s="2">
        <f>SUM(F13:F25)</f>
        <v>2410</v>
      </c>
    </row>
    <row r="27" spans="2:6" x14ac:dyDescent="0.25">
      <c r="B27" s="12"/>
      <c r="C27" s="12"/>
      <c r="D27" s="12"/>
      <c r="E27" s="23" t="s">
        <v>7</v>
      </c>
      <c r="F27" s="2">
        <f>F26*(7.5/100)</f>
        <v>180.75</v>
      </c>
    </row>
    <row r="28" spans="2:6" x14ac:dyDescent="0.25">
      <c r="B28" s="12"/>
      <c r="C28" s="12"/>
      <c r="D28" s="12"/>
      <c r="E28" s="23" t="s">
        <v>8</v>
      </c>
      <c r="F28" s="2">
        <f>F26+F27</f>
        <v>2590.75</v>
      </c>
    </row>
  </sheetData>
  <mergeCells count="6">
    <mergeCell ref="C9:F9"/>
    <mergeCell ref="B4:D4"/>
    <mergeCell ref="D5:E5"/>
    <mergeCell ref="C8:D8"/>
    <mergeCell ref="C10:F10"/>
    <mergeCell ref="B3:D3"/>
  </mergeCells>
  <dataValidations count="1">
    <dataValidation type="list" allowBlank="1" showInputMessage="1" showErrorMessage="1" sqref="C9:F9" xr:uid="{F3988476-ED2C-423D-9FE3-24FC07726312}">
      <formula1>$I$12:$I$16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2024-12-23T04:45:31Z</cp:lastPrinted>
  <dcterms:created xsi:type="dcterms:W3CDTF">2024-12-23T03:50:55Z</dcterms:created>
  <dcterms:modified xsi:type="dcterms:W3CDTF">2025-01-20T06:28:54Z</dcterms:modified>
</cp:coreProperties>
</file>