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3181BE06-9EF2-4503-960B-59F521FE2B9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mpo" sheetId="3" r:id="rId1"/>
    <sheet name="Sprint 1" sheetId="2" r:id="rId2"/>
    <sheet name="Sprint 2" sheetId="6" r:id="rId3"/>
    <sheet name="Sprin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J8" i="3"/>
  <c r="K8" i="3" s="1"/>
  <c r="K6" i="3"/>
  <c r="J6" i="3"/>
  <c r="J5" i="3"/>
  <c r="J7" i="3" s="1"/>
  <c r="K7" i="3" s="1"/>
  <c r="K4" i="3"/>
  <c r="B18" i="7"/>
  <c r="B20" i="7"/>
  <c r="B13" i="7"/>
  <c r="B12" i="7"/>
  <c r="B11" i="7"/>
  <c r="B10" i="7"/>
  <c r="B9" i="7"/>
  <c r="B8" i="7"/>
  <c r="B7" i="7"/>
  <c r="B6" i="7"/>
  <c r="B5" i="7"/>
  <c r="B4" i="7"/>
  <c r="U13" i="6"/>
  <c r="S13" i="6"/>
  <c r="N13" i="6"/>
  <c r="K5" i="3" l="1"/>
  <c r="B14" i="7"/>
  <c r="C15" i="7"/>
  <c r="D15" i="7" s="1"/>
  <c r="E15" i="7" s="1"/>
  <c r="F15" i="7" s="1"/>
  <c r="G15" i="7" s="1"/>
  <c r="H15" i="7" s="1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C14" i="7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R4" i="6"/>
  <c r="Q4" i="6"/>
  <c r="O4" i="6"/>
  <c r="P6" i="6"/>
  <c r="O6" i="6"/>
  <c r="B6" i="6" s="1"/>
  <c r="S6" i="6"/>
  <c r="R6" i="6"/>
  <c r="Q5" i="6"/>
  <c r="O5" i="6"/>
  <c r="M13" i="6"/>
  <c r="L13" i="6"/>
  <c r="J13" i="6"/>
  <c r="R13" i="6"/>
  <c r="B15" i="6"/>
  <c r="C14" i="6" s="1"/>
  <c r="D14" i="6" s="1"/>
  <c r="E14" i="6" s="1"/>
  <c r="F14" i="6" s="1"/>
  <c r="G14" i="6" s="1"/>
  <c r="H14" i="6" s="1"/>
  <c r="I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5" i="6"/>
  <c r="B4" i="6"/>
  <c r="M13" i="2"/>
  <c r="B8" i="3"/>
  <c r="C8" i="3" s="1"/>
  <c r="B6" i="3"/>
  <c r="C6" i="3" s="1"/>
  <c r="B5" i="3"/>
  <c r="B7" i="3" s="1"/>
  <c r="C7" i="3" s="1"/>
  <c r="C4" i="3"/>
  <c r="B13" i="6" l="1"/>
  <c r="J14" i="6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G6" i="2" l="1"/>
  <c r="F11" i="2"/>
  <c r="E6" i="2"/>
  <c r="D13" i="2"/>
  <c r="C13" i="2" l="1"/>
  <c r="C7" i="2"/>
  <c r="B18" i="2" l="1"/>
  <c r="B20" i="2" s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<sst xmlns="http://schemas.openxmlformats.org/spreadsheetml/2006/main" count="146" uniqueCount="91">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</sst>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77.260000000000005</c:v>
                </c:pt>
                <c:pt idx="12">
                  <c:v>67.080000000000013</c:v>
                </c:pt>
                <c:pt idx="13">
                  <c:v>63.080000000000013</c:v>
                </c:pt>
                <c:pt idx="14">
                  <c:v>54.840000000000011</c:v>
                </c:pt>
                <c:pt idx="15">
                  <c:v>36.610000000000014</c:v>
                </c:pt>
                <c:pt idx="16">
                  <c:v>27.460000000000015</c:v>
                </c:pt>
                <c:pt idx="17">
                  <c:v>23.410000000000014</c:v>
                </c:pt>
                <c:pt idx="18">
                  <c:v>21.910000000000014</c:v>
                </c:pt>
                <c:pt idx="19">
                  <c:v>9.3300000000000143</c:v>
                </c:pt>
                <c:pt idx="20">
                  <c:v>0.33000000000001428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3'!$C$14:$W$14</c:f>
              <c:numCache>
                <c:formatCode>General</c:formatCode>
                <c:ptCount val="21"/>
                <c:pt idx="0">
                  <c:v>147.84</c:v>
                </c:pt>
                <c:pt idx="1">
                  <c:v>145.34</c:v>
                </c:pt>
                <c:pt idx="2">
                  <c:v>145.34</c:v>
                </c:pt>
                <c:pt idx="3">
                  <c:v>145.34</c:v>
                </c:pt>
                <c:pt idx="4">
                  <c:v>145.34</c:v>
                </c:pt>
                <c:pt idx="5">
                  <c:v>144.84</c:v>
                </c:pt>
                <c:pt idx="6">
                  <c:v>144.84</c:v>
                </c:pt>
                <c:pt idx="7">
                  <c:v>144.84</c:v>
                </c:pt>
                <c:pt idx="8">
                  <c:v>144.84</c:v>
                </c:pt>
                <c:pt idx="9">
                  <c:v>144.84</c:v>
                </c:pt>
                <c:pt idx="10">
                  <c:v>144.84</c:v>
                </c:pt>
                <c:pt idx="11">
                  <c:v>144.84</c:v>
                </c:pt>
                <c:pt idx="12">
                  <c:v>144.84</c:v>
                </c:pt>
                <c:pt idx="13">
                  <c:v>144.84</c:v>
                </c:pt>
                <c:pt idx="14">
                  <c:v>144.84</c:v>
                </c:pt>
                <c:pt idx="15">
                  <c:v>144.84</c:v>
                </c:pt>
                <c:pt idx="16">
                  <c:v>144.84</c:v>
                </c:pt>
                <c:pt idx="17">
                  <c:v>144.84</c:v>
                </c:pt>
                <c:pt idx="18">
                  <c:v>144.84</c:v>
                </c:pt>
                <c:pt idx="19">
                  <c:v>144.84</c:v>
                </c:pt>
                <c:pt idx="20">
                  <c:v>144.84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4CE2-95EE-205B5A8FD00E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3'!$C$15:$W$15</c:f>
              <c:numCache>
                <c:formatCode>General</c:formatCode>
                <c:ptCount val="21"/>
                <c:pt idx="0">
                  <c:v>142.85714285714286</c:v>
                </c:pt>
                <c:pt idx="1">
                  <c:v>135.71428571428572</c:v>
                </c:pt>
                <c:pt idx="2">
                  <c:v>128.57142857142858</c:v>
                </c:pt>
                <c:pt idx="3">
                  <c:v>121.42857142857144</c:v>
                </c:pt>
                <c:pt idx="4">
                  <c:v>114.28571428571431</c:v>
                </c:pt>
                <c:pt idx="5">
                  <c:v>107.14285714285717</c:v>
                </c:pt>
                <c:pt idx="6">
                  <c:v>100.00000000000003</c:v>
                </c:pt>
                <c:pt idx="7">
                  <c:v>92.85714285714289</c:v>
                </c:pt>
                <c:pt idx="8">
                  <c:v>85.714285714285751</c:v>
                </c:pt>
                <c:pt idx="9">
                  <c:v>78.571428571428612</c:v>
                </c:pt>
                <c:pt idx="10">
                  <c:v>71.428571428571473</c:v>
                </c:pt>
                <c:pt idx="11">
                  <c:v>64.285714285714334</c:v>
                </c:pt>
                <c:pt idx="12">
                  <c:v>57.142857142857189</c:v>
                </c:pt>
                <c:pt idx="13">
                  <c:v>50.000000000000043</c:v>
                </c:pt>
                <c:pt idx="14">
                  <c:v>42.857142857142897</c:v>
                </c:pt>
                <c:pt idx="15">
                  <c:v>35.714285714285751</c:v>
                </c:pt>
                <c:pt idx="16">
                  <c:v>28.571428571428608</c:v>
                </c:pt>
                <c:pt idx="17">
                  <c:v>21.428571428571466</c:v>
                </c:pt>
                <c:pt idx="18">
                  <c:v>14.285714285714324</c:v>
                </c:pt>
                <c:pt idx="19">
                  <c:v>7.1428571428571805</c:v>
                </c:pt>
                <c:pt idx="20">
                  <c:v>3.730349362740526E-14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6-4CE2-95EE-205B5A8F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160779</xdr:colOff>
      <xdr:row>15</xdr:row>
      <xdr:rowOff>120194</xdr:rowOff>
    </xdr:from>
    <xdr:to>
      <xdr:col>16</xdr:col>
      <xdr:colOff>486141</xdr:colOff>
      <xdr:row>44</xdr:row>
      <xdr:rowOff>63800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84579</xdr:colOff>
      <xdr:row>15</xdr:row>
      <xdr:rowOff>72569</xdr:rowOff>
    </xdr:from>
    <xdr:to>
      <xdr:col>16</xdr:col>
      <xdr:colOff>409941</xdr:colOff>
      <xdr:row>44</xdr:row>
      <xdr:rowOff>16175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0DB901-65E2-4805-B3C1-81568357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K9"/>
  <sheetViews>
    <sheetView workbookViewId="0">
      <selection activeCell="J4" sqref="J4"/>
    </sheetView>
  </sheetViews>
  <sheetFormatPr defaultRowHeight="12.75" x14ac:dyDescent="0.2"/>
  <cols>
    <col min="1" max="1" width="25.140625" customWidth="1"/>
  </cols>
  <sheetData>
    <row r="1" spans="1:11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  <c r="I1" s="12"/>
      <c r="J1" s="12" t="s">
        <v>46</v>
      </c>
      <c r="K1" s="12" t="s">
        <v>47</v>
      </c>
    </row>
    <row r="2" spans="1:11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  <c r="I2" s="12" t="s">
        <v>38</v>
      </c>
      <c r="J2" s="12">
        <v>50</v>
      </c>
      <c r="K2" s="12"/>
    </row>
    <row r="3" spans="1:11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  <c r="I3" s="12" t="s">
        <v>39</v>
      </c>
      <c r="J3" s="12">
        <v>7</v>
      </c>
      <c r="K3" s="12"/>
    </row>
    <row r="4" spans="1:11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  <c r="I4" s="15" t="s">
        <v>42</v>
      </c>
      <c r="J4" s="15">
        <v>150</v>
      </c>
      <c r="K4" s="12">
        <f>J4/7</f>
        <v>21.428571428571427</v>
      </c>
    </row>
    <row r="5" spans="1:11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  <c r="I5" s="12" t="s">
        <v>43</v>
      </c>
      <c r="J5" s="12">
        <f>J2*J4</f>
        <v>7500</v>
      </c>
      <c r="K5" s="12">
        <f>J5/7</f>
        <v>1071.4285714285713</v>
      </c>
    </row>
    <row r="6" spans="1:11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  <c r="I6" s="12" t="s">
        <v>44</v>
      </c>
      <c r="J6" s="12">
        <f>J4*4</f>
        <v>600</v>
      </c>
      <c r="K6" s="12">
        <f>J6/7</f>
        <v>85.714285714285708</v>
      </c>
    </row>
    <row r="7" spans="1:11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  <c r="I7" s="12" t="s">
        <v>45</v>
      </c>
      <c r="J7" s="12">
        <f>J5*4</f>
        <v>30000</v>
      </c>
      <c r="K7" s="12">
        <f>J7/7</f>
        <v>4285.7142857142853</v>
      </c>
    </row>
    <row r="8" spans="1:11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  <c r="I8" s="12" t="s">
        <v>40</v>
      </c>
      <c r="J8" s="12">
        <f>J4/J9</f>
        <v>7.1428571428571432</v>
      </c>
      <c r="K8" s="12">
        <f>J8/7</f>
        <v>1.0204081632653061</v>
      </c>
    </row>
    <row r="9" spans="1:11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  <c r="I9" s="12" t="s">
        <v>41</v>
      </c>
      <c r="J9" s="12">
        <v>21</v>
      </c>
      <c r="K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zoomScaleNormal="100" workbookViewId="0">
      <pane xSplit="1" topLeftCell="B1" activePane="topRight" state="frozen"/>
      <selection pane="topRight" activeCell="W20" sqref="W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14.4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3.48+1.5+3.5</f>
        <v>8.48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45.55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>
        <v>4.05</v>
      </c>
      <c r="U5" s="3"/>
      <c r="V5" s="3">
        <v>2.58</v>
      </c>
      <c r="W5" s="3"/>
    </row>
    <row r="6" spans="1:23" x14ac:dyDescent="0.2">
      <c r="A6" s="6" t="s">
        <v>4</v>
      </c>
      <c r="B6" s="3">
        <f t="shared" si="0"/>
        <v>44.22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>
        <v>10</v>
      </c>
      <c r="W6" s="3">
        <v>9</v>
      </c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29.509999999999998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0.55+1.45+1.5+0.5</f>
        <v>4</v>
      </c>
      <c r="O13" s="3"/>
      <c r="P13" s="3"/>
      <c r="Q13" s="3">
        <v>0.53</v>
      </c>
      <c r="R13" s="3">
        <f>4+0.63+0.76+0.46</f>
        <v>5.85</v>
      </c>
      <c r="S13" s="3">
        <f>0.33+0.33+1.16+0.33</f>
        <v>2.15</v>
      </c>
      <c r="T13" s="3"/>
      <c r="U13" s="3">
        <f>1.5</f>
        <v>1.5</v>
      </c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77.260000000000005</v>
      </c>
      <c r="O14" s="3">
        <f t="shared" si="1"/>
        <v>67.080000000000013</v>
      </c>
      <c r="P14" s="3">
        <f t="shared" si="1"/>
        <v>63.080000000000013</v>
      </c>
      <c r="Q14" s="3">
        <f t="shared" si="1"/>
        <v>54.840000000000011</v>
      </c>
      <c r="R14" s="3">
        <f t="shared" si="1"/>
        <v>36.610000000000014</v>
      </c>
      <c r="S14" s="3">
        <f t="shared" si="1"/>
        <v>27.460000000000015</v>
      </c>
      <c r="T14" s="3">
        <f t="shared" si="1"/>
        <v>23.410000000000014</v>
      </c>
      <c r="U14" s="3">
        <f t="shared" si="1"/>
        <v>21.910000000000014</v>
      </c>
      <c r="V14" s="3">
        <f>U14-SUM(V4:V13)</f>
        <v>9.3300000000000143</v>
      </c>
      <c r="W14" s="3">
        <f t="shared" si="1"/>
        <v>0.33000000000001428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D87-3A65-488E-9A9A-734FA0D4B672}">
  <dimension ref="A1:W35"/>
  <sheetViews>
    <sheetView tabSelected="1" topLeftCell="A13" zoomScaleNormal="100" workbookViewId="0">
      <pane xSplit="1" topLeftCell="B1" activePane="topRight" state="frozen"/>
      <selection pane="topRight" activeCell="B24" sqref="B24"/>
    </sheetView>
  </sheetViews>
  <sheetFormatPr defaultRowHeight="12.75" x14ac:dyDescent="0.2"/>
  <cols>
    <col min="1" max="1" width="40.28515625" customWidth="1"/>
    <col min="2" max="2" width="14.85546875" customWidth="1"/>
    <col min="4" max="4" width="9.140625" customWidth="1"/>
    <col min="7" max="7" width="9.14062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2</v>
      </c>
      <c r="C8" s="3">
        <v>1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1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0.16</v>
      </c>
      <c r="C10" s="3">
        <v>0.16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</v>
      </c>
      <c r="C13" s="3"/>
      <c r="D13" s="3">
        <v>1.5</v>
      </c>
      <c r="E13" s="3"/>
      <c r="F13" s="3"/>
      <c r="G13" s="3"/>
      <c r="H13" s="3">
        <v>0.5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150</v>
      </c>
      <c r="C14" s="3">
        <f>B15-SUM(C4:C13)</f>
        <v>147.84</v>
      </c>
      <c r="D14" s="3">
        <f>C14-SUM(D4:D13)</f>
        <v>145.34</v>
      </c>
      <c r="E14" s="3">
        <f t="shared" ref="E14:W14" si="1">D14-SUM(E4:E13)</f>
        <v>145.34</v>
      </c>
      <c r="F14" s="3">
        <f t="shared" si="1"/>
        <v>145.34</v>
      </c>
      <c r="G14" s="3">
        <f t="shared" si="1"/>
        <v>145.34</v>
      </c>
      <c r="H14" s="3">
        <f t="shared" si="1"/>
        <v>144.84</v>
      </c>
      <c r="I14" s="3">
        <f t="shared" si="1"/>
        <v>144.84</v>
      </c>
      <c r="J14" s="3">
        <f t="shared" si="1"/>
        <v>144.84</v>
      </c>
      <c r="K14" s="3">
        <f t="shared" si="1"/>
        <v>144.84</v>
      </c>
      <c r="L14" s="3">
        <f t="shared" si="1"/>
        <v>144.84</v>
      </c>
      <c r="M14" s="3">
        <f t="shared" si="1"/>
        <v>144.84</v>
      </c>
      <c r="N14" s="3">
        <f t="shared" si="1"/>
        <v>144.84</v>
      </c>
      <c r="O14" s="3">
        <f t="shared" si="1"/>
        <v>144.84</v>
      </c>
      <c r="P14" s="3">
        <f t="shared" si="1"/>
        <v>144.84</v>
      </c>
      <c r="Q14" s="3">
        <f t="shared" si="1"/>
        <v>144.84</v>
      </c>
      <c r="R14" s="3">
        <f t="shared" si="1"/>
        <v>144.84</v>
      </c>
      <c r="S14" s="3">
        <f t="shared" si="1"/>
        <v>144.84</v>
      </c>
      <c r="T14" s="3">
        <f t="shared" si="1"/>
        <v>144.84</v>
      </c>
      <c r="U14" s="3">
        <f t="shared" si="1"/>
        <v>144.84</v>
      </c>
      <c r="V14" s="3">
        <f>U14-SUM(V4:V13)</f>
        <v>144.84</v>
      </c>
      <c r="W14" s="3">
        <f t="shared" si="1"/>
        <v>144.84</v>
      </c>
    </row>
    <row r="15" spans="1:23" x14ac:dyDescent="0.2">
      <c r="A15" s="7" t="s">
        <v>34</v>
      </c>
      <c r="B15" s="10">
        <f>Tempo!J4</f>
        <v>150</v>
      </c>
      <c r="C15" s="3">
        <f>B15-B20</f>
        <v>142.85714285714286</v>
      </c>
      <c r="D15" s="3">
        <f>C15-B20</f>
        <v>135.71428571428572</v>
      </c>
      <c r="E15" s="3">
        <f>D15-B20</f>
        <v>128.57142857142858</v>
      </c>
      <c r="F15" s="3">
        <f>E15-B20</f>
        <v>121.42857142857144</v>
      </c>
      <c r="G15" s="3">
        <f>F15-B20</f>
        <v>114.28571428571431</v>
      </c>
      <c r="H15" s="3">
        <f>G15-B20</f>
        <v>107.14285714285717</v>
      </c>
      <c r="I15" s="3">
        <f>H15-B20</f>
        <v>100.00000000000003</v>
      </c>
      <c r="J15" s="3">
        <f>I15-B20</f>
        <v>92.85714285714289</v>
      </c>
      <c r="K15" s="3">
        <f>J15-B20</f>
        <v>85.714285714285751</v>
      </c>
      <c r="L15" s="3">
        <f>K15-B20</f>
        <v>78.571428571428612</v>
      </c>
      <c r="M15" s="3">
        <f>(L15-B20)</f>
        <v>71.428571428571473</v>
      </c>
      <c r="N15" s="3">
        <f>M15-B20</f>
        <v>64.285714285714334</v>
      </c>
      <c r="O15" s="3">
        <f>(N15-B20)</f>
        <v>57.142857142857189</v>
      </c>
      <c r="P15" s="3">
        <f>(O15-B20)</f>
        <v>50.000000000000043</v>
      </c>
      <c r="Q15" s="3">
        <f>P15-B20</f>
        <v>42.857142857142897</v>
      </c>
      <c r="R15" s="3">
        <f>Q15-B20</f>
        <v>35.714285714285751</v>
      </c>
      <c r="S15" s="3">
        <f>R15-B20</f>
        <v>28.571428571428608</v>
      </c>
      <c r="T15" s="3">
        <f>S15-B20</f>
        <v>21.428571428571466</v>
      </c>
      <c r="U15" s="3">
        <f>(T15-B20)</f>
        <v>14.285714285714324</v>
      </c>
      <c r="V15" s="3">
        <f>U15-B20</f>
        <v>7.1428571428571805</v>
      </c>
      <c r="W15" s="3">
        <f>IF(V15-B20&lt;0,0,V15-B20)</f>
        <v>3.730349362740526E-14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7.1428571428571432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Tempo</vt:lpstr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2022-10-23T00:03:27Z</dcterms:modified>
  <cp:category/>
  <cp:contentStatus/>
</cp:coreProperties>
</file>