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Burndown\"/>
    </mc:Choice>
  </mc:AlternateContent>
  <xr:revisionPtr revIDLastSave="0" documentId="13_ncr:1_{538E50F5-3773-4F24-B0A3-1E5214B6471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mpo" sheetId="3" r:id="rId1"/>
    <sheet name="Sprint 1" sheetId="2" r:id="rId2"/>
    <sheet name="Sprint 2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6" l="1"/>
  <c r="Q4" i="6"/>
  <c r="O4" i="6"/>
  <c r="P6" i="6"/>
  <c r="O6" i="6"/>
  <c r="S6" i="6"/>
  <c r="R6" i="6"/>
  <c r="Q5" i="6"/>
  <c r="O5" i="6"/>
  <c r="S13" i="6"/>
  <c r="N13" i="6"/>
  <c r="M13" i="6"/>
  <c r="L13" i="6"/>
  <c r="B13" i="6" s="1"/>
  <c r="J13" i="6"/>
  <c r="R13" i="6"/>
  <c r="B15" i="6"/>
  <c r="C14" i="6" s="1"/>
  <c r="D14" i="6" s="1"/>
  <c r="E14" i="6" s="1"/>
  <c r="F14" i="6" s="1"/>
  <c r="G14" i="6" s="1"/>
  <c r="H14" i="6" s="1"/>
  <c r="I14" i="6" s="1"/>
  <c r="J14" i="6" s="1"/>
  <c r="K14" i="6" s="1"/>
  <c r="F8" i="3"/>
  <c r="G8" i="3" s="1"/>
  <c r="F6" i="3"/>
  <c r="G6" i="3" s="1"/>
  <c r="F5" i="3"/>
  <c r="F7" i="3" s="1"/>
  <c r="G7" i="3" s="1"/>
  <c r="G4" i="3"/>
  <c r="B18" i="6"/>
  <c r="B12" i="6"/>
  <c r="B11" i="6"/>
  <c r="B10" i="6"/>
  <c r="B9" i="6"/>
  <c r="B8" i="6"/>
  <c r="B7" i="6"/>
  <c r="B6" i="6"/>
  <c r="B5" i="6"/>
  <c r="B4" i="6"/>
  <c r="M13" i="2"/>
  <c r="B8" i="3"/>
  <c r="C8" i="3" s="1"/>
  <c r="B6" i="3"/>
  <c r="C6" i="3" s="1"/>
  <c r="B5" i="3"/>
  <c r="B7" i="3" s="1"/>
  <c r="C7" i="3" s="1"/>
  <c r="C4" i="3"/>
  <c r="L14" i="6" l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B20" i="6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B20" i="2" s="1"/>
  <c r="G6" i="2" l="1"/>
  <c r="F11" i="2"/>
  <c r="E6" i="2"/>
  <c r="D13" i="2"/>
  <c r="C13" i="2" l="1"/>
  <c r="C7" i="2"/>
  <c r="B18" i="2" l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<sst xmlns="http://schemas.openxmlformats.org/spreadsheetml/2006/main" count="97" uniqueCount="70">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</sst>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135.82</c:v>
                </c:pt>
                <c:pt idx="1">
                  <c:v>129.69</c:v>
                </c:pt>
                <c:pt idx="2">
                  <c:v>122.69</c:v>
                </c:pt>
                <c:pt idx="3">
                  <c:v>119.59</c:v>
                </c:pt>
                <c:pt idx="4">
                  <c:v>115.25</c:v>
                </c:pt>
                <c:pt idx="5">
                  <c:v>110.21</c:v>
                </c:pt>
                <c:pt idx="6">
                  <c:v>109.91</c:v>
                </c:pt>
                <c:pt idx="7">
                  <c:v>102.69</c:v>
                </c:pt>
                <c:pt idx="8">
                  <c:v>96.14</c:v>
                </c:pt>
                <c:pt idx="9">
                  <c:v>86.210000000000008</c:v>
                </c:pt>
                <c:pt idx="10">
                  <c:v>81.260000000000005</c:v>
                </c:pt>
                <c:pt idx="11">
                  <c:v>77.760000000000005</c:v>
                </c:pt>
                <c:pt idx="12">
                  <c:v>67.580000000000013</c:v>
                </c:pt>
                <c:pt idx="13">
                  <c:v>63.580000000000013</c:v>
                </c:pt>
                <c:pt idx="14">
                  <c:v>55.340000000000011</c:v>
                </c:pt>
                <c:pt idx="15">
                  <c:v>40.610000000000014</c:v>
                </c:pt>
                <c:pt idx="16">
                  <c:v>31.790000000000013</c:v>
                </c:pt>
                <c:pt idx="17">
                  <c:v>31.790000000000013</c:v>
                </c:pt>
                <c:pt idx="18">
                  <c:v>31.790000000000013</c:v>
                </c:pt>
                <c:pt idx="19">
                  <c:v>31.790000000000013</c:v>
                </c:pt>
                <c:pt idx="20">
                  <c:v>31.790000000000013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195151</xdr:colOff>
      <xdr:row>16</xdr:row>
      <xdr:rowOff>6722</xdr:rowOff>
    </xdr:from>
    <xdr:to>
      <xdr:col>16</xdr:col>
      <xdr:colOff>520513</xdr:colOff>
      <xdr:row>44</xdr:row>
      <xdr:rowOff>115980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G9"/>
  <sheetViews>
    <sheetView workbookViewId="0">
      <selection activeCell="F5" sqref="F5"/>
    </sheetView>
  </sheetViews>
  <sheetFormatPr defaultRowHeight="12.75" x14ac:dyDescent="0.2"/>
  <cols>
    <col min="1" max="1" width="25.140625" customWidth="1"/>
  </cols>
  <sheetData>
    <row r="1" spans="1:7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</row>
    <row r="2" spans="1:7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</row>
    <row r="3" spans="1:7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</row>
    <row r="4" spans="1:7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</row>
    <row r="5" spans="1:7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</row>
    <row r="6" spans="1:7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</row>
    <row r="7" spans="1:7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</row>
    <row r="8" spans="1:7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</row>
    <row r="9" spans="1:7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tabSelected="1" zoomScale="85" zoomScaleNormal="85" workbookViewId="0">
      <pane xSplit="1" topLeftCell="B1" activePane="topRight" state="frozen"/>
      <selection pane="topRight" activeCell="T32" sqref="T32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10.9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f>1.51+4</f>
        <v>5.51</v>
      </c>
      <c r="P4" s="3"/>
      <c r="Q4" s="3">
        <f>0.41</f>
        <v>0.41</v>
      </c>
      <c r="R4" s="3">
        <f>3.48+1.5</f>
        <v>4.9800000000000004</v>
      </c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38.92</v>
      </c>
      <c r="C5" s="3">
        <v>1.08</v>
      </c>
      <c r="D5" s="3">
        <v>2.42</v>
      </c>
      <c r="E5" s="3">
        <v>1</v>
      </c>
      <c r="F5" s="3">
        <v>2.2000000000000002</v>
      </c>
      <c r="G5" s="3">
        <v>3.08</v>
      </c>
      <c r="H5" s="3">
        <v>2.38</v>
      </c>
      <c r="I5" s="3">
        <v>0.3</v>
      </c>
      <c r="J5" s="3">
        <v>3</v>
      </c>
      <c r="K5" s="3">
        <v>4</v>
      </c>
      <c r="L5" s="3">
        <v>5</v>
      </c>
      <c r="M5" s="3">
        <v>2</v>
      </c>
      <c r="N5" s="3"/>
      <c r="O5" s="3">
        <f>1+0.16</f>
        <v>1.1599999999999999</v>
      </c>
      <c r="P5" s="3">
        <v>2</v>
      </c>
      <c r="Q5" s="3">
        <f>2+5.3</f>
        <v>7.3</v>
      </c>
      <c r="R5" s="3"/>
      <c r="S5" s="3">
        <v>2</v>
      </c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25.22</v>
      </c>
      <c r="C6" s="3">
        <v>3.1</v>
      </c>
      <c r="D6" s="3">
        <v>3.71</v>
      </c>
      <c r="E6" s="3">
        <v>1</v>
      </c>
      <c r="F6" s="3"/>
      <c r="G6" s="3">
        <v>1</v>
      </c>
      <c r="H6" s="3"/>
      <c r="I6" s="3"/>
      <c r="J6" s="3">
        <v>2</v>
      </c>
      <c r="K6" s="3"/>
      <c r="L6" s="3"/>
      <c r="M6" s="3"/>
      <c r="N6" s="3"/>
      <c r="O6" s="3">
        <f>3.51</f>
        <v>3.51</v>
      </c>
      <c r="P6" s="3">
        <f>2</f>
        <v>2</v>
      </c>
      <c r="Q6" s="3"/>
      <c r="R6" s="3">
        <f>3.9</f>
        <v>3.9</v>
      </c>
      <c r="S6" s="3">
        <f>5</f>
        <v>5</v>
      </c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2.99</v>
      </c>
      <c r="C11" s="3"/>
      <c r="D11" s="3"/>
      <c r="E11" s="3"/>
      <c r="F11" s="3"/>
      <c r="G11" s="3"/>
      <c r="H11" s="3">
        <v>1.66</v>
      </c>
      <c r="I11" s="3"/>
      <c r="J11" s="3"/>
      <c r="K11" s="3">
        <v>1</v>
      </c>
      <c r="L11" s="3"/>
      <c r="M11" s="3">
        <v>0.33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27.18</v>
      </c>
      <c r="C13" s="3"/>
      <c r="D13" s="3"/>
      <c r="E13" s="3">
        <v>2</v>
      </c>
      <c r="F13" s="3">
        <v>0.9</v>
      </c>
      <c r="G13" s="3">
        <v>0.26</v>
      </c>
      <c r="H13" s="3">
        <v>1</v>
      </c>
      <c r="I13" s="3"/>
      <c r="J13" s="3">
        <f>1.77+0.45</f>
        <v>2.2200000000000002</v>
      </c>
      <c r="K13" s="3">
        <v>1.55</v>
      </c>
      <c r="L13" s="3">
        <f>1.73+1.86+0.13+1.21</f>
        <v>4.93</v>
      </c>
      <c r="M13" s="3">
        <f>1.6+0.36+0.66</f>
        <v>2.62</v>
      </c>
      <c r="N13" s="3">
        <f>0.55+1.45+1.5</f>
        <v>3.5</v>
      </c>
      <c r="O13" s="3"/>
      <c r="P13" s="3"/>
      <c r="Q13" s="3">
        <v>0.53</v>
      </c>
      <c r="R13" s="3">
        <f>4+0.63+0.76+0.46</f>
        <v>5.85</v>
      </c>
      <c r="S13" s="3">
        <f>0.33+0.33+1.16</f>
        <v>1.8199999999999998</v>
      </c>
      <c r="T13" s="3"/>
      <c r="U13" s="3"/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135.82</v>
      </c>
      <c r="D14" s="3">
        <f>C14-SUM(D4:D13)</f>
        <v>129.69</v>
      </c>
      <c r="E14" s="3">
        <f t="shared" ref="E14:W14" si="1">D14-SUM(E4:E13)</f>
        <v>122.69</v>
      </c>
      <c r="F14" s="3">
        <f t="shared" si="1"/>
        <v>119.59</v>
      </c>
      <c r="G14" s="3">
        <f t="shared" si="1"/>
        <v>115.25</v>
      </c>
      <c r="H14" s="3">
        <f t="shared" si="1"/>
        <v>110.21</v>
      </c>
      <c r="I14" s="3">
        <f t="shared" si="1"/>
        <v>109.91</v>
      </c>
      <c r="J14" s="3">
        <f t="shared" si="1"/>
        <v>102.69</v>
      </c>
      <c r="K14" s="3">
        <f t="shared" si="1"/>
        <v>96.14</v>
      </c>
      <c r="L14" s="3">
        <f t="shared" si="1"/>
        <v>86.210000000000008</v>
      </c>
      <c r="M14" s="3">
        <f t="shared" si="1"/>
        <v>81.260000000000005</v>
      </c>
      <c r="N14" s="3">
        <f t="shared" si="1"/>
        <v>77.760000000000005</v>
      </c>
      <c r="O14" s="3">
        <f t="shared" si="1"/>
        <v>67.580000000000013</v>
      </c>
      <c r="P14" s="3">
        <f t="shared" si="1"/>
        <v>63.580000000000013</v>
      </c>
      <c r="Q14" s="3">
        <f t="shared" si="1"/>
        <v>55.340000000000011</v>
      </c>
      <c r="R14" s="3">
        <f t="shared" si="1"/>
        <v>40.610000000000014</v>
      </c>
      <c r="S14" s="3">
        <f t="shared" si="1"/>
        <v>31.790000000000013</v>
      </c>
      <c r="T14" s="3">
        <f t="shared" si="1"/>
        <v>31.790000000000013</v>
      </c>
      <c r="U14" s="3">
        <f t="shared" si="1"/>
        <v>31.790000000000013</v>
      </c>
      <c r="V14" s="3">
        <f t="shared" si="1"/>
        <v>31.790000000000013</v>
      </c>
      <c r="W14" s="3">
        <f t="shared" si="1"/>
        <v>31.790000000000013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</vt:lpstr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2022-10-06T10:43:33Z</dcterms:modified>
  <cp:category/>
  <cp:contentStatus/>
</cp:coreProperties>
</file>