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0.253\supply chain\NAGANUMA AND RD INVOICES\4. APRIL 2025\RDENSO 2025\"/>
    </mc:Choice>
  </mc:AlternateContent>
  <xr:revisionPtr revIDLastSave="0" documentId="13_ncr:1_{394E8DE6-8C14-4179-816D-29309CCC5155}" xr6:coauthVersionLast="47" xr6:coauthVersionMax="47" xr10:uidLastSave="{00000000-0000-0000-0000-000000000000}"/>
  <bookViews>
    <workbookView xWindow="-108" yWindow="-108" windowWidth="23256" windowHeight="12456" tabRatio="880" xr2:uid="{75C8C9EC-B31C-4B1B-94F0-AFE75065953E}"/>
  </bookViews>
  <sheets>
    <sheet name="S.I.front# 41026" sheetId="137" r:id="rId1"/>
    <sheet name="s.i attached#41026" sheetId="136" r:id="rId2"/>
    <sheet name="P.L.front#41026" sheetId="135" r:id="rId3"/>
    <sheet name="P.L attached#41026" sheetId="134" r:id="rId4"/>
    <sheet name="aeds details." sheetId="139" r:id="rId5"/>
    <sheet name="shipping details" sheetId="133" r:id="rId6"/>
    <sheet name="LOADING MAP" sheetId="143" r:id="rId7"/>
    <sheet name="ETRACC" sheetId="144" r:id="rId8"/>
    <sheet name="SI#40990_BIR" sheetId="146" r:id="rId9"/>
    <sheet name="QA DETAILS" sheetId="145" r:id="rId10"/>
  </sheets>
  <externalReferences>
    <externalReference r:id="rId11"/>
    <externalReference r:id="rId12"/>
    <externalReference r:id="rId13"/>
    <externalReference r:id="rId14"/>
  </externalReferences>
  <definedNames>
    <definedName name="___xlnm.Print_Area" localSheetId="8">#REF!</definedName>
    <definedName name="___xlnm.Print_Area">#REF!</definedName>
    <definedName name="__xlnm.Print_Area" localSheetId="8">#REF!</definedName>
    <definedName name="__xlnm.Print_Area">#REF!</definedName>
    <definedName name="_xlnm._FilterDatabase" localSheetId="6" hidden="1">'LOADING MAP'!#REF!</definedName>
    <definedName name="_xlnm._FilterDatabase" localSheetId="3" hidden="1">'P.L attached#41026'!$A$8:$L$3103</definedName>
    <definedName name="_xlnm._FilterDatabase" localSheetId="1" hidden="1">'s.i attached#41026'!$A$12:$Z$264</definedName>
    <definedName name="a" localSheetId="4">#REF!</definedName>
    <definedName name="a" localSheetId="7">#REF!</definedName>
    <definedName name="a" localSheetId="8">#REF!</definedName>
    <definedName name="a">#REF!</definedName>
    <definedName name="Excel_BuiltIn_Print_Area_1" localSheetId="4">#REF!</definedName>
    <definedName name="Excel_BuiltIn_Print_Area_1" localSheetId="7">#REF!</definedName>
    <definedName name="Excel_BuiltIn_Print_Area_1" localSheetId="5">'shipping details'!$A$1:$F$15</definedName>
    <definedName name="Excel_BuiltIn_Print_Area_1" localSheetId="8">#REF!</definedName>
    <definedName name="Excel_BuiltIn_Print_Area_1">#REF!</definedName>
    <definedName name="fererer" localSheetId="7">#REF!</definedName>
    <definedName name="fererer" localSheetId="8">#REF!</definedName>
    <definedName name="fererer">#REF!</definedName>
    <definedName name="i" localSheetId="4">#REF!</definedName>
    <definedName name="i" localSheetId="7">#REF!</definedName>
    <definedName name="i" localSheetId="8">#REF!</definedName>
    <definedName name="i">#REF!</definedName>
    <definedName name="LU404__LEADWIRE_ASSY" localSheetId="4">#REF!</definedName>
    <definedName name="LU404__LEADWIRE_ASSY" localSheetId="7">#REF!</definedName>
    <definedName name="LU404__LEADWIRE_ASSY" localSheetId="8">#REF!</definedName>
    <definedName name="LU404__LEADWIRE_ASSY">#REF!</definedName>
    <definedName name="M310__CONNECTOR_ASSY__LINE_M" localSheetId="4">#REF!</definedName>
    <definedName name="M310__CONNECTOR_ASSY__LINE_M" localSheetId="7">#REF!</definedName>
    <definedName name="M310__CONNECTOR_ASSY__LINE_M" localSheetId="8">#REF!</definedName>
    <definedName name="M310__CONNECTOR_ASSY__LINE_M">#REF!</definedName>
    <definedName name="mae" localSheetId="4">#REF!</definedName>
    <definedName name="mae" localSheetId="7">#REF!</definedName>
    <definedName name="mae" localSheetId="8">#REF!</definedName>
    <definedName name="mae">#REF!</definedName>
    <definedName name="MMM" localSheetId="4">#REF!</definedName>
    <definedName name="MMM" localSheetId="7">#REF!</definedName>
    <definedName name="MMM" localSheetId="8">#REF!</definedName>
    <definedName name="MMM">#REF!</definedName>
    <definedName name="MMMMM" localSheetId="4">#REF!</definedName>
    <definedName name="MMMMM" localSheetId="7">#REF!</definedName>
    <definedName name="MMMMM" localSheetId="8">#REF!</definedName>
    <definedName name="MMMMM">#REF!</definedName>
    <definedName name="_xlnm.Print_Area" localSheetId="3">'P.L attached#41026'!$A$1:$I$3112</definedName>
    <definedName name="_xlnm.Print_Area" localSheetId="2">'P.L.front#41026'!$A$1:$G$60</definedName>
    <definedName name="_xlnm.Print_Area" localSheetId="1">'s.i attached#41026'!$A$1:$F$302</definedName>
    <definedName name="_xlnm.Print_Area" localSheetId="0">'S.I.front# 41026'!$A$1:$G$60</definedName>
    <definedName name="_xlnm.Print_Area" localSheetId="5">'shipping details'!$A$1:$J$9</definedName>
    <definedName name="_xlnm.Print_Area" localSheetId="8">'SI#40990_BIR'!$A$1:$H$53</definedName>
    <definedName name="_xlnm.Print_Titles" localSheetId="3">'P.L attached#41026'!$6:$8</definedName>
    <definedName name="_xlnm.Print_Titles" localSheetId="1">'s.i attached#41026'!$8:$11</definedName>
    <definedName name="s" localSheetId="4">#REF!</definedName>
    <definedName name="s" localSheetId="7">#REF!</definedName>
    <definedName name="s" localSheetId="8">#REF!</definedName>
    <definedName name="s">#REF!</definedName>
    <definedName name="V" localSheetId="4">#REF!</definedName>
    <definedName name="V" localSheetId="7">#REF!</definedName>
    <definedName name="V" localSheetId="8">#REF!</definedName>
    <definedName name="V">#REF!</definedName>
    <definedName name="X" localSheetId="4">#REF!</definedName>
    <definedName name="X" localSheetId="7">#REF!</definedName>
    <definedName name="X" localSheetId="8">#REF!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" i="136" l="1"/>
  <c r="C7" i="146"/>
  <c r="H7" i="146"/>
  <c r="C9" i="146"/>
  <c r="C10" i="146"/>
  <c r="C15" i="146"/>
  <c r="F15" i="146"/>
  <c r="C16" i="146"/>
  <c r="F16" i="146"/>
  <c r="C17" i="146"/>
  <c r="F17" i="146"/>
  <c r="C18" i="146"/>
  <c r="F18" i="146"/>
  <c r="C19" i="146"/>
  <c r="F20" i="146"/>
  <c r="B21" i="146"/>
  <c r="B22" i="146"/>
  <c r="B23" i="146"/>
  <c r="E24" i="146"/>
  <c r="E25" i="146"/>
  <c r="E26" i="146"/>
  <c r="E27" i="146"/>
  <c r="E28" i="146"/>
  <c r="E29" i="146"/>
  <c r="C30" i="146"/>
  <c r="D30" i="146"/>
  <c r="E30" i="146"/>
  <c r="C31" i="146"/>
  <c r="D31" i="146"/>
  <c r="E31" i="146"/>
  <c r="C32" i="146"/>
  <c r="E32" i="146"/>
  <c r="G32" i="146"/>
  <c r="D35" i="146"/>
  <c r="D36" i="146"/>
  <c r="D37" i="146"/>
  <c r="G37" i="146"/>
  <c r="G48" i="146"/>
  <c r="G45" i="146" s="1"/>
  <c r="F53" i="146"/>
  <c r="A11" i="144"/>
  <c r="C11" i="144"/>
  <c r="D11" i="144"/>
  <c r="E11" i="144"/>
  <c r="A12" i="144"/>
  <c r="C12" i="144"/>
  <c r="D12" i="144"/>
  <c r="E12" i="144"/>
  <c r="A13" i="144"/>
  <c r="C13" i="144"/>
  <c r="D13" i="144"/>
  <c r="E13" i="144"/>
  <c r="D14" i="143"/>
  <c r="D36" i="143" s="1"/>
  <c r="C37" i="143" s="1"/>
  <c r="I14" i="143"/>
  <c r="I36" i="143" s="1"/>
  <c r="N14" i="143"/>
  <c r="N36" i="143" s="1"/>
  <c r="S14" i="143"/>
  <c r="S36" i="143" s="1"/>
  <c r="X14" i="143"/>
  <c r="X36" i="143" s="1"/>
  <c r="AC14" i="143"/>
  <c r="AC36" i="143" s="1"/>
  <c r="D15" i="143"/>
  <c r="I15" i="143"/>
  <c r="N15" i="143"/>
  <c r="S15" i="143"/>
  <c r="X15" i="143"/>
  <c r="AC15" i="143"/>
  <c r="D16" i="143"/>
  <c r="I16" i="143"/>
  <c r="N16" i="143"/>
  <c r="S16" i="143"/>
  <c r="X16" i="143"/>
  <c r="AC16" i="143"/>
  <c r="D17" i="143"/>
  <c r="I17" i="143"/>
  <c r="N17" i="143"/>
  <c r="S17" i="143"/>
  <c r="X17" i="143"/>
  <c r="AC17" i="143"/>
  <c r="D18" i="143"/>
  <c r="I18" i="143"/>
  <c r="N18" i="143"/>
  <c r="S18" i="143"/>
  <c r="X18" i="143"/>
  <c r="AC18" i="143"/>
  <c r="D19" i="143"/>
  <c r="I19" i="143"/>
  <c r="N19" i="143"/>
  <c r="S19" i="143"/>
  <c r="X19" i="143"/>
  <c r="AC19" i="143"/>
  <c r="D20" i="143"/>
  <c r="I20" i="143"/>
  <c r="N20" i="143"/>
  <c r="S20" i="143"/>
  <c r="X20" i="143"/>
  <c r="AC20" i="143"/>
  <c r="D21" i="143"/>
  <c r="I21" i="143"/>
  <c r="N21" i="143"/>
  <c r="S21" i="143"/>
  <c r="X21" i="143"/>
  <c r="AC21" i="143"/>
  <c r="D22" i="143"/>
  <c r="I22" i="143"/>
  <c r="N22" i="143"/>
  <c r="S22" i="143"/>
  <c r="X22" i="143"/>
  <c r="AC22" i="143"/>
  <c r="D23" i="143"/>
  <c r="I23" i="143"/>
  <c r="N23" i="143"/>
  <c r="S23" i="143"/>
  <c r="X23" i="143"/>
  <c r="AC23" i="143"/>
  <c r="D24" i="143"/>
  <c r="I24" i="143"/>
  <c r="N24" i="143"/>
  <c r="S24" i="143"/>
  <c r="X24" i="143"/>
  <c r="AC24" i="143"/>
  <c r="D25" i="143"/>
  <c r="I25" i="143"/>
  <c r="N25" i="143"/>
  <c r="S25" i="143"/>
  <c r="X25" i="143"/>
  <c r="AC25" i="143"/>
  <c r="D26" i="143"/>
  <c r="I26" i="143"/>
  <c r="N26" i="143"/>
  <c r="S26" i="143"/>
  <c r="X26" i="143"/>
  <c r="AC26" i="143"/>
  <c r="D27" i="143"/>
  <c r="I27" i="143"/>
  <c r="N27" i="143"/>
  <c r="S27" i="143"/>
  <c r="X27" i="143"/>
  <c r="AC27" i="143"/>
  <c r="D28" i="143"/>
  <c r="I28" i="143"/>
  <c r="N28" i="143"/>
  <c r="S28" i="143"/>
  <c r="X28" i="143"/>
  <c r="AC28" i="143"/>
  <c r="D29" i="143"/>
  <c r="I29" i="143"/>
  <c r="N29" i="143"/>
  <c r="S29" i="143"/>
  <c r="D30" i="143"/>
  <c r="I30" i="143"/>
  <c r="N30" i="143"/>
  <c r="S30" i="143"/>
  <c r="X30" i="143"/>
  <c r="AC30" i="143"/>
  <c r="D31" i="143"/>
  <c r="I31" i="143"/>
  <c r="N31" i="143"/>
  <c r="S31" i="143"/>
  <c r="D32" i="143"/>
  <c r="I32" i="143"/>
  <c r="N32" i="143"/>
  <c r="S32" i="143"/>
  <c r="X32" i="143"/>
  <c r="AC32" i="143"/>
  <c r="D33" i="143"/>
  <c r="I33" i="143"/>
  <c r="N33" i="143"/>
  <c r="S33" i="143"/>
  <c r="B36" i="143"/>
  <c r="G36" i="143"/>
  <c r="L36" i="143"/>
  <c r="Q36" i="143"/>
  <c r="V36" i="143"/>
  <c r="AA36" i="143"/>
  <c r="C38" i="143"/>
  <c r="M38" i="143"/>
  <c r="W38" i="143"/>
  <c r="J39" i="143"/>
  <c r="B82" i="143"/>
  <c r="D82" i="143"/>
  <c r="G82" i="143"/>
  <c r="I82" i="143"/>
  <c r="L82" i="143"/>
  <c r="N82" i="143"/>
  <c r="Q82" i="143"/>
  <c r="S82" i="143"/>
  <c r="V82" i="143"/>
  <c r="X82" i="143"/>
  <c r="AA82" i="143"/>
  <c r="AC82" i="143"/>
  <c r="C83" i="143"/>
  <c r="M83" i="143"/>
  <c r="W83" i="143"/>
  <c r="C84" i="143"/>
  <c r="M84" i="143"/>
  <c r="W84" i="143"/>
  <c r="C85" i="143"/>
  <c r="I3" i="139"/>
  <c r="E3" i="139" s="1"/>
  <c r="J3" i="139"/>
  <c r="L3" i="139"/>
  <c r="I4" i="139"/>
  <c r="E4" i="139" s="1"/>
  <c r="E5" i="139"/>
  <c r="I5" i="139"/>
  <c r="I6" i="139"/>
  <c r="E6" i="139" s="1"/>
  <c r="I7" i="139"/>
  <c r="E7" i="139" s="1"/>
  <c r="I8" i="139"/>
  <c r="I9" i="139"/>
  <c r="E9" i="139" s="1"/>
  <c r="I10" i="139"/>
  <c r="E10" i="139" s="1"/>
  <c r="I11" i="139"/>
  <c r="E11" i="139" s="1"/>
  <c r="B12" i="139"/>
  <c r="D12" i="139"/>
  <c r="B14" i="139"/>
  <c r="B15" i="139"/>
  <c r="H5" i="134"/>
  <c r="F6" i="134"/>
  <c r="G3102" i="134"/>
  <c r="H3102" i="134"/>
  <c r="E3105" i="134"/>
  <c r="G3105" i="134"/>
  <c r="D14" i="139" s="1"/>
  <c r="D15" i="139" s="1"/>
  <c r="H3105" i="134"/>
  <c r="F6" i="135"/>
  <c r="F7" i="135"/>
  <c r="A10" i="135"/>
  <c r="B10" i="135"/>
  <c r="A11" i="135"/>
  <c r="B11" i="135"/>
  <c r="B12" i="135"/>
  <c r="A13" i="135"/>
  <c r="B13" i="135"/>
  <c r="F15" i="135"/>
  <c r="G15" i="135"/>
  <c r="A18" i="135"/>
  <c r="A19" i="135"/>
  <c r="B29" i="135"/>
  <c r="D29" i="135"/>
  <c r="C44" i="135"/>
  <c r="C45" i="135"/>
  <c r="C46" i="135"/>
  <c r="C57" i="135"/>
  <c r="D57" i="135"/>
  <c r="F6" i="136"/>
  <c r="E8" i="136"/>
  <c r="F13" i="136"/>
  <c r="H13" i="136"/>
  <c r="I13" i="136"/>
  <c r="J13" i="136"/>
  <c r="C14" i="136"/>
  <c r="C3" i="139" s="1"/>
  <c r="F14" i="136"/>
  <c r="F3" i="139" s="1"/>
  <c r="F16" i="136"/>
  <c r="G16" i="136"/>
  <c r="F17" i="136"/>
  <c r="G17" i="136"/>
  <c r="F18" i="136"/>
  <c r="G18" i="136"/>
  <c r="H18" i="136"/>
  <c r="I18" i="136"/>
  <c r="J18" i="136"/>
  <c r="F19" i="136"/>
  <c r="G19" i="136"/>
  <c r="H19" i="136"/>
  <c r="I19" i="136"/>
  <c r="J19" i="136" s="1"/>
  <c r="F20" i="136"/>
  <c r="G20" i="136"/>
  <c r="H20" i="136"/>
  <c r="I20" i="136"/>
  <c r="J20" i="136"/>
  <c r="F21" i="136"/>
  <c r="J21" i="136" s="1"/>
  <c r="G21" i="136"/>
  <c r="H21" i="136"/>
  <c r="I21" i="136"/>
  <c r="C22" i="136"/>
  <c r="F22" i="136"/>
  <c r="F24" i="136"/>
  <c r="F26" i="136" s="1"/>
  <c r="G24" i="136"/>
  <c r="H24" i="136"/>
  <c r="I24" i="136"/>
  <c r="J24" i="136"/>
  <c r="F25" i="136"/>
  <c r="G25" i="136"/>
  <c r="I25" i="136" s="1"/>
  <c r="J25" i="136" s="1"/>
  <c r="H25" i="136"/>
  <c r="C26" i="136"/>
  <c r="C6" i="139" s="1"/>
  <c r="C28" i="137" s="1"/>
  <c r="F28" i="136"/>
  <c r="F39" i="136" s="1"/>
  <c r="G28" i="136"/>
  <c r="F29" i="136"/>
  <c r="G29" i="136"/>
  <c r="H29" i="136"/>
  <c r="I29" i="136"/>
  <c r="J29" i="136"/>
  <c r="F30" i="136"/>
  <c r="G30" i="136"/>
  <c r="H30" i="136"/>
  <c r="I30" i="136"/>
  <c r="J30" i="136"/>
  <c r="F31" i="136"/>
  <c r="G31" i="136"/>
  <c r="H31" i="136"/>
  <c r="I31" i="136"/>
  <c r="J31" i="136"/>
  <c r="F32" i="136"/>
  <c r="G32" i="136"/>
  <c r="I32" i="136" s="1"/>
  <c r="J32" i="136" s="1"/>
  <c r="H32" i="136"/>
  <c r="F33" i="136"/>
  <c r="G33" i="136"/>
  <c r="H33" i="136"/>
  <c r="I33" i="136"/>
  <c r="J33" i="136" s="1"/>
  <c r="F34" i="136"/>
  <c r="G34" i="136"/>
  <c r="H34" i="136"/>
  <c r="I34" i="136"/>
  <c r="J34" i="136"/>
  <c r="F35" i="136"/>
  <c r="G35" i="136"/>
  <c r="H35" i="136"/>
  <c r="I35" i="136"/>
  <c r="J35" i="136"/>
  <c r="F36" i="136"/>
  <c r="G36" i="136"/>
  <c r="H36" i="136"/>
  <c r="I36" i="136"/>
  <c r="J36" i="136"/>
  <c r="F37" i="136"/>
  <c r="G37" i="136"/>
  <c r="F38" i="136"/>
  <c r="G38" i="136"/>
  <c r="C39" i="136"/>
  <c r="F41" i="136"/>
  <c r="G41" i="136"/>
  <c r="I41" i="136" s="1"/>
  <c r="J41" i="136" s="1"/>
  <c r="H41" i="136"/>
  <c r="F42" i="136"/>
  <c r="G42" i="136"/>
  <c r="H42" i="136"/>
  <c r="I42" i="136"/>
  <c r="J42" i="136"/>
  <c r="F43" i="136"/>
  <c r="G43" i="136"/>
  <c r="H43" i="136"/>
  <c r="I43" i="136"/>
  <c r="J43" i="136" s="1"/>
  <c r="F44" i="136"/>
  <c r="G44" i="136"/>
  <c r="H44" i="136"/>
  <c r="I44" i="136"/>
  <c r="J44" i="136"/>
  <c r="F45" i="136"/>
  <c r="G45" i="136"/>
  <c r="H45" i="136"/>
  <c r="I45" i="136"/>
  <c r="J45" i="136"/>
  <c r="C46" i="136"/>
  <c r="F46" i="136"/>
  <c r="F48" i="136"/>
  <c r="F112" i="136" s="1"/>
  <c r="G48" i="136"/>
  <c r="H48" i="136"/>
  <c r="I48" i="136"/>
  <c r="J48" i="136"/>
  <c r="F49" i="136"/>
  <c r="G49" i="136"/>
  <c r="H49" i="136"/>
  <c r="I49" i="136"/>
  <c r="J49" i="136"/>
  <c r="F50" i="136"/>
  <c r="G50" i="136"/>
  <c r="F51" i="136"/>
  <c r="G51" i="136"/>
  <c r="H51" i="136"/>
  <c r="I51" i="136"/>
  <c r="J51" i="136"/>
  <c r="F52" i="136"/>
  <c r="G52" i="136"/>
  <c r="H52" i="136"/>
  <c r="I52" i="136"/>
  <c r="J52" i="136" s="1"/>
  <c r="F53" i="136"/>
  <c r="G53" i="136"/>
  <c r="H53" i="136"/>
  <c r="I53" i="136"/>
  <c r="J53" i="136"/>
  <c r="F54" i="136"/>
  <c r="G54" i="136"/>
  <c r="H54" i="136"/>
  <c r="I54" i="136"/>
  <c r="J54" i="136"/>
  <c r="F55" i="136"/>
  <c r="G55" i="136"/>
  <c r="H55" i="136"/>
  <c r="I55" i="136"/>
  <c r="J55" i="136"/>
  <c r="F56" i="136"/>
  <c r="G56" i="136"/>
  <c r="F57" i="136"/>
  <c r="H57" i="136"/>
  <c r="I57" i="136"/>
  <c r="J57" i="136"/>
  <c r="F58" i="136"/>
  <c r="G58" i="136"/>
  <c r="H58" i="136"/>
  <c r="I58" i="136"/>
  <c r="J58" i="136"/>
  <c r="F59" i="136"/>
  <c r="G59" i="136"/>
  <c r="H59" i="136"/>
  <c r="I59" i="136"/>
  <c r="J59" i="136"/>
  <c r="F60" i="136"/>
  <c r="G60" i="136"/>
  <c r="H60" i="136"/>
  <c r="I60" i="136"/>
  <c r="J60" i="136"/>
  <c r="F61" i="136"/>
  <c r="G61" i="136"/>
  <c r="F62" i="136"/>
  <c r="G62" i="136"/>
  <c r="F63" i="136"/>
  <c r="G63" i="136"/>
  <c r="I63" i="136" s="1"/>
  <c r="J63" i="136" s="1"/>
  <c r="H63" i="136"/>
  <c r="F64" i="136"/>
  <c r="G64" i="136"/>
  <c r="F65" i="136"/>
  <c r="G65" i="136"/>
  <c r="F66" i="136"/>
  <c r="G66" i="136"/>
  <c r="F67" i="136"/>
  <c r="G67" i="136"/>
  <c r="F68" i="136"/>
  <c r="G68" i="136"/>
  <c r="F69" i="136"/>
  <c r="H69" i="136"/>
  <c r="I69" i="136"/>
  <c r="J69" i="136"/>
  <c r="F70" i="136"/>
  <c r="G70" i="136"/>
  <c r="H70" i="136"/>
  <c r="I70" i="136"/>
  <c r="J70" i="136"/>
  <c r="F71" i="136"/>
  <c r="G71" i="136"/>
  <c r="I71" i="136" s="1"/>
  <c r="J71" i="136" s="1"/>
  <c r="H71" i="136"/>
  <c r="F72" i="136"/>
  <c r="G72" i="136"/>
  <c r="F73" i="136"/>
  <c r="G73" i="136"/>
  <c r="F74" i="136"/>
  <c r="G74" i="136"/>
  <c r="I74" i="136" s="1"/>
  <c r="J74" i="136" s="1"/>
  <c r="H74" i="136"/>
  <c r="F75" i="136"/>
  <c r="G75" i="136"/>
  <c r="F76" i="136"/>
  <c r="G76" i="136"/>
  <c r="F77" i="136"/>
  <c r="G77" i="136"/>
  <c r="F78" i="136"/>
  <c r="G78" i="136"/>
  <c r="F79" i="136"/>
  <c r="G79" i="136"/>
  <c r="F80" i="136"/>
  <c r="G80" i="136"/>
  <c r="F81" i="136"/>
  <c r="G81" i="136"/>
  <c r="H81" i="136"/>
  <c r="I81" i="136"/>
  <c r="J81" i="136"/>
  <c r="F82" i="136"/>
  <c r="G82" i="136"/>
  <c r="F83" i="136"/>
  <c r="G83" i="136"/>
  <c r="H83" i="136"/>
  <c r="I83" i="136"/>
  <c r="J83" i="136"/>
  <c r="F84" i="136"/>
  <c r="G84" i="136"/>
  <c r="F85" i="136"/>
  <c r="G85" i="136"/>
  <c r="H85" i="136" s="1"/>
  <c r="F86" i="136"/>
  <c r="G86" i="136"/>
  <c r="H86" i="136"/>
  <c r="I86" i="136"/>
  <c r="J86" i="136" s="1"/>
  <c r="F87" i="136"/>
  <c r="H87" i="136"/>
  <c r="I87" i="136"/>
  <c r="J87" i="136"/>
  <c r="F88" i="136"/>
  <c r="H88" i="136"/>
  <c r="I88" i="136"/>
  <c r="J88" i="136"/>
  <c r="F89" i="136"/>
  <c r="H89" i="136"/>
  <c r="I89" i="136"/>
  <c r="J89" i="136"/>
  <c r="F90" i="136"/>
  <c r="G90" i="136"/>
  <c r="H90" i="136"/>
  <c r="I90" i="136"/>
  <c r="J90" i="136"/>
  <c r="F91" i="136"/>
  <c r="G91" i="136"/>
  <c r="H91" i="136"/>
  <c r="I91" i="136"/>
  <c r="J91" i="136"/>
  <c r="F92" i="136"/>
  <c r="G92" i="136"/>
  <c r="H92" i="136"/>
  <c r="I92" i="136"/>
  <c r="J92" i="136"/>
  <c r="F93" i="136"/>
  <c r="G93" i="136"/>
  <c r="H93" i="136" s="1"/>
  <c r="F94" i="136"/>
  <c r="G94" i="136"/>
  <c r="I94" i="136" s="1"/>
  <c r="J94" i="136" s="1"/>
  <c r="H94" i="136"/>
  <c r="F95" i="136"/>
  <c r="G95" i="136"/>
  <c r="H95" i="136"/>
  <c r="I95" i="136"/>
  <c r="J95" i="136"/>
  <c r="F96" i="136"/>
  <c r="G96" i="136"/>
  <c r="H96" i="136"/>
  <c r="I96" i="136"/>
  <c r="J96" i="136"/>
  <c r="F97" i="136"/>
  <c r="G97" i="136"/>
  <c r="H97" i="136"/>
  <c r="I97" i="136"/>
  <c r="J97" i="136"/>
  <c r="F98" i="136"/>
  <c r="G98" i="136"/>
  <c r="I98" i="136" s="1"/>
  <c r="J98" i="136" s="1"/>
  <c r="H98" i="136"/>
  <c r="F99" i="136"/>
  <c r="G99" i="136"/>
  <c r="F100" i="136"/>
  <c r="G100" i="136"/>
  <c r="H100" i="136"/>
  <c r="I100" i="136"/>
  <c r="J100" i="136"/>
  <c r="F101" i="136"/>
  <c r="G101" i="136"/>
  <c r="F102" i="136"/>
  <c r="G102" i="136"/>
  <c r="F103" i="136"/>
  <c r="G103" i="136"/>
  <c r="H103" i="136"/>
  <c r="I103" i="136"/>
  <c r="J103" i="136"/>
  <c r="F104" i="136"/>
  <c r="G104" i="136"/>
  <c r="H104" i="136"/>
  <c r="I104" i="136"/>
  <c r="J104" i="136"/>
  <c r="F105" i="136"/>
  <c r="G105" i="136"/>
  <c r="F106" i="136"/>
  <c r="G106" i="136"/>
  <c r="F107" i="136"/>
  <c r="G107" i="136"/>
  <c r="F108" i="136"/>
  <c r="G108" i="136"/>
  <c r="H108" i="136"/>
  <c r="I108" i="136"/>
  <c r="J108" i="136"/>
  <c r="F109" i="136"/>
  <c r="G109" i="136"/>
  <c r="F110" i="136"/>
  <c r="G110" i="136"/>
  <c r="H110" i="136"/>
  <c r="I110" i="136"/>
  <c r="J110" i="136"/>
  <c r="F111" i="136"/>
  <c r="G111" i="136"/>
  <c r="C112" i="136"/>
  <c r="F114" i="136"/>
  <c r="F126" i="136" s="1"/>
  <c r="G114" i="136"/>
  <c r="H114" i="136"/>
  <c r="I114" i="136"/>
  <c r="J114" i="136"/>
  <c r="F115" i="136"/>
  <c r="G115" i="136"/>
  <c r="I115" i="136" s="1"/>
  <c r="J115" i="136" s="1"/>
  <c r="H115" i="136"/>
  <c r="F116" i="136"/>
  <c r="G116" i="136"/>
  <c r="H116" i="136" s="1"/>
  <c r="F117" i="136"/>
  <c r="G117" i="136"/>
  <c r="H117" i="136"/>
  <c r="I117" i="136"/>
  <c r="J117" i="136"/>
  <c r="F118" i="136"/>
  <c r="G118" i="136"/>
  <c r="F119" i="136"/>
  <c r="G119" i="136"/>
  <c r="H119" i="136" s="1"/>
  <c r="F120" i="136"/>
  <c r="G120" i="136"/>
  <c r="F121" i="136"/>
  <c r="G121" i="136"/>
  <c r="H121" i="136"/>
  <c r="I121" i="136"/>
  <c r="J121" i="136"/>
  <c r="F122" i="136"/>
  <c r="G122" i="136"/>
  <c r="H122" i="136"/>
  <c r="I122" i="136"/>
  <c r="J122" i="136" s="1"/>
  <c r="F123" i="136"/>
  <c r="G123" i="136"/>
  <c r="H123" i="136"/>
  <c r="I123" i="136"/>
  <c r="J123" i="136"/>
  <c r="F124" i="136"/>
  <c r="G124" i="136"/>
  <c r="F125" i="136"/>
  <c r="G125" i="136"/>
  <c r="C126" i="136"/>
  <c r="F128" i="136"/>
  <c r="G128" i="136"/>
  <c r="H128" i="136"/>
  <c r="I128" i="136"/>
  <c r="J128" i="136"/>
  <c r="C129" i="136"/>
  <c r="C10" i="139" s="1"/>
  <c r="C32" i="137" s="1"/>
  <c r="C28" i="135" s="1"/>
  <c r="F129" i="136"/>
  <c r="F10" i="139" s="1"/>
  <c r="H10" i="139" s="1"/>
  <c r="F131" i="136"/>
  <c r="F139" i="136" s="1"/>
  <c r="G131" i="136"/>
  <c r="F132" i="136"/>
  <c r="H132" i="136"/>
  <c r="I132" i="136"/>
  <c r="J132" i="136"/>
  <c r="F133" i="136"/>
  <c r="H133" i="136"/>
  <c r="I133" i="136"/>
  <c r="J133" i="136"/>
  <c r="F134" i="136"/>
  <c r="G134" i="136"/>
  <c r="H134" i="136"/>
  <c r="I134" i="136"/>
  <c r="J134" i="136"/>
  <c r="F135" i="136"/>
  <c r="G135" i="136"/>
  <c r="H135" i="136"/>
  <c r="I135" i="136"/>
  <c r="J135" i="136" s="1"/>
  <c r="F136" i="136"/>
  <c r="G136" i="136"/>
  <c r="H136" i="136"/>
  <c r="I136" i="136"/>
  <c r="J136" i="136"/>
  <c r="F137" i="136"/>
  <c r="G137" i="136"/>
  <c r="H137" i="136"/>
  <c r="I137" i="136"/>
  <c r="J137" i="136"/>
  <c r="F138" i="136"/>
  <c r="H138" i="136"/>
  <c r="I138" i="136"/>
  <c r="J138" i="136"/>
  <c r="C139" i="136"/>
  <c r="C5" i="139" s="1"/>
  <c r="C27" i="137" s="1"/>
  <c r="C23" i="135" s="1"/>
  <c r="F141" i="136"/>
  <c r="F147" i="136" s="1"/>
  <c r="G141" i="136"/>
  <c r="H141" i="136"/>
  <c r="I141" i="136"/>
  <c r="J141" i="136"/>
  <c r="F142" i="136"/>
  <c r="G142" i="136"/>
  <c r="I142" i="136" s="1"/>
  <c r="J142" i="136" s="1"/>
  <c r="H142" i="136"/>
  <c r="F143" i="136"/>
  <c r="G143" i="136"/>
  <c r="F144" i="136"/>
  <c r="G144" i="136"/>
  <c r="H144" i="136"/>
  <c r="I144" i="136"/>
  <c r="J144" i="136"/>
  <c r="F145" i="136"/>
  <c r="G145" i="136"/>
  <c r="F146" i="136"/>
  <c r="G146" i="136"/>
  <c r="H146" i="136"/>
  <c r="I146" i="136"/>
  <c r="J146" i="136"/>
  <c r="C147" i="136"/>
  <c r="F149" i="136"/>
  <c r="G149" i="136"/>
  <c r="C150" i="136"/>
  <c r="C8" i="139" s="1"/>
  <c r="C30" i="137" s="1"/>
  <c r="F150" i="136"/>
  <c r="F8" i="139" s="1"/>
  <c r="H8" i="139" s="1"/>
  <c r="F152" i="136"/>
  <c r="H152" i="136"/>
  <c r="I152" i="136"/>
  <c r="J152" i="136"/>
  <c r="F153" i="136"/>
  <c r="H153" i="136"/>
  <c r="I153" i="136"/>
  <c r="J153" i="136"/>
  <c r="C154" i="136"/>
  <c r="F154" i="136"/>
  <c r="F156" i="136"/>
  <c r="G156" i="136"/>
  <c r="H156" i="136"/>
  <c r="I156" i="136"/>
  <c r="J156" i="136"/>
  <c r="F157" i="136"/>
  <c r="G157" i="136"/>
  <c r="H157" i="136"/>
  <c r="I157" i="136"/>
  <c r="J157" i="136" s="1"/>
  <c r="C158" i="136"/>
  <c r="F158" i="136"/>
  <c r="F160" i="136"/>
  <c r="F184" i="136" s="1"/>
  <c r="G160" i="136"/>
  <c r="H160" i="136"/>
  <c r="I160" i="136"/>
  <c r="J160" i="136"/>
  <c r="F161" i="136"/>
  <c r="G161" i="136"/>
  <c r="H161" i="136"/>
  <c r="I161" i="136"/>
  <c r="J161" i="136" s="1"/>
  <c r="F162" i="136"/>
  <c r="G162" i="136"/>
  <c r="I162" i="136" s="1"/>
  <c r="J162" i="136" s="1"/>
  <c r="H162" i="136"/>
  <c r="F163" i="136"/>
  <c r="G163" i="136"/>
  <c r="H163" i="136"/>
  <c r="I163" i="136"/>
  <c r="J163" i="136"/>
  <c r="F164" i="136"/>
  <c r="H164" i="136"/>
  <c r="I164" i="136"/>
  <c r="J164" i="136"/>
  <c r="F165" i="136"/>
  <c r="H165" i="136"/>
  <c r="I165" i="136"/>
  <c r="J165" i="136"/>
  <c r="F166" i="136"/>
  <c r="G166" i="136"/>
  <c r="H166" i="136"/>
  <c r="I166" i="136"/>
  <c r="J166" i="136"/>
  <c r="F167" i="136"/>
  <c r="G167" i="136"/>
  <c r="H167" i="136"/>
  <c r="I167" i="136"/>
  <c r="J167" i="136" s="1"/>
  <c r="F168" i="136"/>
  <c r="G168" i="136"/>
  <c r="H168" i="136"/>
  <c r="I168" i="136"/>
  <c r="J168" i="136"/>
  <c r="F169" i="136"/>
  <c r="H169" i="136"/>
  <c r="I169" i="136"/>
  <c r="J169" i="136"/>
  <c r="F170" i="136"/>
  <c r="H170" i="136"/>
  <c r="I170" i="136"/>
  <c r="J170" i="136"/>
  <c r="F171" i="136"/>
  <c r="G171" i="136"/>
  <c r="H171" i="136"/>
  <c r="I171" i="136"/>
  <c r="J171" i="136"/>
  <c r="F172" i="136"/>
  <c r="G172" i="136"/>
  <c r="H172" i="136"/>
  <c r="I172" i="136"/>
  <c r="J172" i="136"/>
  <c r="F173" i="136"/>
  <c r="G173" i="136"/>
  <c r="F174" i="136"/>
  <c r="G174" i="136"/>
  <c r="I174" i="136" s="1"/>
  <c r="J174" i="136" s="1"/>
  <c r="H174" i="136"/>
  <c r="F175" i="136"/>
  <c r="G175" i="136"/>
  <c r="H175" i="136"/>
  <c r="I175" i="136"/>
  <c r="J175" i="136" s="1"/>
  <c r="F176" i="136"/>
  <c r="G176" i="136"/>
  <c r="H176" i="136"/>
  <c r="I176" i="136"/>
  <c r="J176" i="136" s="1"/>
  <c r="F177" i="136"/>
  <c r="G177" i="136"/>
  <c r="H177" i="136"/>
  <c r="I177" i="136"/>
  <c r="J177" i="136"/>
  <c r="F178" i="136"/>
  <c r="G178" i="136"/>
  <c r="H178" i="136"/>
  <c r="I178" i="136"/>
  <c r="J178" i="136"/>
  <c r="F179" i="136"/>
  <c r="G179" i="136"/>
  <c r="F180" i="136"/>
  <c r="G180" i="136"/>
  <c r="H180" i="136"/>
  <c r="I180" i="136"/>
  <c r="J180" i="136" s="1"/>
  <c r="F181" i="136"/>
  <c r="G181" i="136"/>
  <c r="H181" i="136"/>
  <c r="I181" i="136"/>
  <c r="J181" i="136" s="1"/>
  <c r="F182" i="136"/>
  <c r="G182" i="136"/>
  <c r="H182" i="136"/>
  <c r="I182" i="136"/>
  <c r="J182" i="136"/>
  <c r="F183" i="136"/>
  <c r="G183" i="136"/>
  <c r="I183" i="136" s="1"/>
  <c r="J183" i="136" s="1"/>
  <c r="F186" i="136"/>
  <c r="G186" i="136"/>
  <c r="H186" i="136"/>
  <c r="I186" i="136"/>
  <c r="J186" i="136"/>
  <c r="F187" i="136"/>
  <c r="G187" i="136"/>
  <c r="H187" i="136"/>
  <c r="I187" i="136"/>
  <c r="J187" i="136" s="1"/>
  <c r="C188" i="136"/>
  <c r="F188" i="136"/>
  <c r="F190" i="136"/>
  <c r="F220" i="136" s="1"/>
  <c r="G190" i="136"/>
  <c r="H190" i="136"/>
  <c r="I190" i="136"/>
  <c r="J190" i="136"/>
  <c r="F191" i="136"/>
  <c r="G191" i="136"/>
  <c r="H191" i="136"/>
  <c r="I191" i="136"/>
  <c r="J191" i="136" s="1"/>
  <c r="F192" i="136"/>
  <c r="G192" i="136"/>
  <c r="I192" i="136" s="1"/>
  <c r="J192" i="136" s="1"/>
  <c r="H192" i="136"/>
  <c r="F193" i="136"/>
  <c r="G193" i="136"/>
  <c r="H193" i="136"/>
  <c r="I193" i="136"/>
  <c r="J193" i="136"/>
  <c r="F194" i="136"/>
  <c r="G194" i="136"/>
  <c r="H194" i="136"/>
  <c r="I194" i="136"/>
  <c r="J194" i="136" s="1"/>
  <c r="F195" i="136"/>
  <c r="G195" i="136"/>
  <c r="H195" i="136"/>
  <c r="I195" i="136"/>
  <c r="J195" i="136"/>
  <c r="F196" i="136"/>
  <c r="G196" i="136"/>
  <c r="F197" i="136"/>
  <c r="G197" i="136"/>
  <c r="F198" i="136"/>
  <c r="G198" i="136"/>
  <c r="H198" i="136"/>
  <c r="I198" i="136"/>
  <c r="J198" i="136"/>
  <c r="F199" i="136"/>
  <c r="G199" i="136"/>
  <c r="H199" i="136"/>
  <c r="I199" i="136"/>
  <c r="J199" i="136" s="1"/>
  <c r="F200" i="136"/>
  <c r="G200" i="136"/>
  <c r="H200" i="136"/>
  <c r="I200" i="136"/>
  <c r="J200" i="136"/>
  <c r="F201" i="136"/>
  <c r="H201" i="136"/>
  <c r="I201" i="136"/>
  <c r="J201" i="136"/>
  <c r="F202" i="136"/>
  <c r="H202" i="136"/>
  <c r="I202" i="136"/>
  <c r="J202" i="136"/>
  <c r="F203" i="136"/>
  <c r="G203" i="136"/>
  <c r="H203" i="136"/>
  <c r="I203" i="136"/>
  <c r="J203" i="136"/>
  <c r="F204" i="136"/>
  <c r="G204" i="136"/>
  <c r="H204" i="136"/>
  <c r="I204" i="136"/>
  <c r="J204" i="136"/>
  <c r="F205" i="136"/>
  <c r="G205" i="136"/>
  <c r="H205" i="136"/>
  <c r="I205" i="136"/>
  <c r="J205" i="136"/>
  <c r="F206" i="136"/>
  <c r="G206" i="136"/>
  <c r="I206" i="136" s="1"/>
  <c r="J206" i="136" s="1"/>
  <c r="H206" i="136"/>
  <c r="F207" i="136"/>
  <c r="G207" i="136"/>
  <c r="F208" i="136"/>
  <c r="G208" i="136"/>
  <c r="H208" i="136"/>
  <c r="I208" i="136"/>
  <c r="J208" i="136"/>
  <c r="F209" i="136"/>
  <c r="G209" i="136"/>
  <c r="H209" i="136"/>
  <c r="I209" i="136"/>
  <c r="J209" i="136" s="1"/>
  <c r="F210" i="136"/>
  <c r="G210" i="136"/>
  <c r="H210" i="136"/>
  <c r="I210" i="136"/>
  <c r="J210" i="136" s="1"/>
  <c r="F211" i="136"/>
  <c r="G211" i="136"/>
  <c r="H211" i="136"/>
  <c r="I211" i="136"/>
  <c r="J211" i="136"/>
  <c r="F212" i="136"/>
  <c r="G212" i="136"/>
  <c r="H212" i="136"/>
  <c r="I212" i="136"/>
  <c r="J212" i="136"/>
  <c r="F213" i="136"/>
  <c r="G213" i="136"/>
  <c r="H213" i="136"/>
  <c r="I213" i="136"/>
  <c r="J213" i="136"/>
  <c r="F214" i="136"/>
  <c r="G214" i="136"/>
  <c r="I214" i="136" s="1"/>
  <c r="J214" i="136" s="1"/>
  <c r="H214" i="136"/>
  <c r="F215" i="136"/>
  <c r="G215" i="136"/>
  <c r="H215" i="136"/>
  <c r="I215" i="136"/>
  <c r="J215" i="136"/>
  <c r="F216" i="136"/>
  <c r="G216" i="136"/>
  <c r="H216" i="136"/>
  <c r="I216" i="136"/>
  <c r="J216" i="136"/>
  <c r="F217" i="136"/>
  <c r="G217" i="136"/>
  <c r="H217" i="136"/>
  <c r="I217" i="136"/>
  <c r="J217" i="136"/>
  <c r="F218" i="136"/>
  <c r="G218" i="136"/>
  <c r="H218" i="136" s="1"/>
  <c r="F219" i="136"/>
  <c r="H219" i="136"/>
  <c r="I219" i="136"/>
  <c r="J219" i="136"/>
  <c r="C220" i="136"/>
  <c r="F222" i="136"/>
  <c r="G222" i="136"/>
  <c r="H222" i="136"/>
  <c r="I222" i="136"/>
  <c r="J222" i="136" s="1"/>
  <c r="C223" i="136"/>
  <c r="F223" i="136"/>
  <c r="F225" i="136"/>
  <c r="F238" i="136" s="1"/>
  <c r="G225" i="136"/>
  <c r="F226" i="136"/>
  <c r="G226" i="136"/>
  <c r="H226" i="136"/>
  <c r="I226" i="136"/>
  <c r="J226" i="136"/>
  <c r="F227" i="136"/>
  <c r="G227" i="136"/>
  <c r="F228" i="136"/>
  <c r="G228" i="136"/>
  <c r="H228" i="136"/>
  <c r="I228" i="136"/>
  <c r="J228" i="136"/>
  <c r="F229" i="136"/>
  <c r="G229" i="136"/>
  <c r="H229" i="136"/>
  <c r="I229" i="136"/>
  <c r="J229" i="136" s="1"/>
  <c r="F230" i="136"/>
  <c r="G230" i="136"/>
  <c r="H230" i="136"/>
  <c r="I230" i="136"/>
  <c r="J230" i="136"/>
  <c r="F231" i="136"/>
  <c r="G231" i="136"/>
  <c r="H231" i="136"/>
  <c r="I231" i="136"/>
  <c r="J231" i="136"/>
  <c r="F232" i="136"/>
  <c r="G232" i="136"/>
  <c r="I232" i="136" s="1"/>
  <c r="J232" i="136" s="1"/>
  <c r="H232" i="136"/>
  <c r="F233" i="136"/>
  <c r="G233" i="136"/>
  <c r="H233" i="136"/>
  <c r="I233" i="136"/>
  <c r="J233" i="136"/>
  <c r="F234" i="136"/>
  <c r="H234" i="136"/>
  <c r="I234" i="136"/>
  <c r="J234" i="136"/>
  <c r="F235" i="136"/>
  <c r="G235" i="136"/>
  <c r="H235" i="136"/>
  <c r="I235" i="136"/>
  <c r="J235" i="136"/>
  <c r="F236" i="136"/>
  <c r="G236" i="136"/>
  <c r="F237" i="136"/>
  <c r="G237" i="136"/>
  <c r="I237" i="136" s="1"/>
  <c r="J237" i="136" s="1"/>
  <c r="H237" i="136"/>
  <c r="C238" i="136"/>
  <c r="F240" i="136"/>
  <c r="G240" i="136"/>
  <c r="H240" i="136"/>
  <c r="I240" i="136"/>
  <c r="J240" i="136"/>
  <c r="C241" i="136"/>
  <c r="F241" i="136"/>
  <c r="F243" i="136"/>
  <c r="G243" i="136"/>
  <c r="H243" i="136"/>
  <c r="I243" i="136"/>
  <c r="J243" i="136"/>
  <c r="F244" i="136"/>
  <c r="G244" i="136"/>
  <c r="H244" i="136"/>
  <c r="I244" i="136"/>
  <c r="J244" i="136"/>
  <c r="F245" i="136"/>
  <c r="G245" i="136"/>
  <c r="I245" i="136" s="1"/>
  <c r="J245" i="136" s="1"/>
  <c r="H245" i="136"/>
  <c r="F246" i="136"/>
  <c r="G246" i="136"/>
  <c r="H246" i="136" s="1"/>
  <c r="C247" i="136"/>
  <c r="F247" i="136"/>
  <c r="F249" i="136"/>
  <c r="G249" i="136"/>
  <c r="I249" i="136" s="1"/>
  <c r="J249" i="136" s="1"/>
  <c r="H249" i="136"/>
  <c r="F250" i="136"/>
  <c r="G250" i="136"/>
  <c r="H250" i="136"/>
  <c r="I250" i="136"/>
  <c r="J250" i="136" s="1"/>
  <c r="C251" i="136"/>
  <c r="F251" i="136"/>
  <c r="F253" i="136"/>
  <c r="H253" i="136"/>
  <c r="I253" i="136"/>
  <c r="J253" i="136"/>
  <c r="F254" i="136"/>
  <c r="H254" i="136"/>
  <c r="I254" i="136"/>
  <c r="J254" i="136"/>
  <c r="F255" i="136"/>
  <c r="H255" i="136"/>
  <c r="I255" i="136"/>
  <c r="J255" i="136"/>
  <c r="F256" i="136"/>
  <c r="H256" i="136"/>
  <c r="I256" i="136"/>
  <c r="J256" i="136"/>
  <c r="C257" i="136"/>
  <c r="F257" i="136"/>
  <c r="F259" i="136"/>
  <c r="G259" i="136"/>
  <c r="I259" i="136" s="1"/>
  <c r="J259" i="136" s="1"/>
  <c r="H259" i="136"/>
  <c r="F260" i="136"/>
  <c r="G260" i="136"/>
  <c r="H260" i="136"/>
  <c r="I260" i="136"/>
  <c r="J260" i="136" s="1"/>
  <c r="F261" i="136"/>
  <c r="G261" i="136"/>
  <c r="H261" i="136"/>
  <c r="I261" i="136"/>
  <c r="J261" i="136"/>
  <c r="F262" i="136"/>
  <c r="G262" i="136"/>
  <c r="H262" i="136"/>
  <c r="I262" i="136"/>
  <c r="J262" i="136"/>
  <c r="F263" i="136"/>
  <c r="G263" i="136"/>
  <c r="H263" i="136"/>
  <c r="I263" i="136"/>
  <c r="J263" i="136"/>
  <c r="C264" i="136"/>
  <c r="C9" i="139" s="1"/>
  <c r="C31" i="137" s="1"/>
  <c r="F264" i="136"/>
  <c r="F266" i="136"/>
  <c r="G266" i="136"/>
  <c r="H266" i="136"/>
  <c r="I266" i="136"/>
  <c r="J266" i="136"/>
  <c r="F267" i="136"/>
  <c r="G267" i="136"/>
  <c r="H267" i="136"/>
  <c r="I267" i="136"/>
  <c r="J267" i="136"/>
  <c r="F268" i="136"/>
  <c r="H268" i="136"/>
  <c r="I268" i="136"/>
  <c r="J268" i="136"/>
  <c r="F269" i="136"/>
  <c r="G269" i="136"/>
  <c r="F270" i="136"/>
  <c r="G270" i="136"/>
  <c r="H270" i="136"/>
  <c r="I270" i="136"/>
  <c r="J270" i="136"/>
  <c r="C271" i="136"/>
  <c r="C4" i="139" s="1"/>
  <c r="C26" i="137" s="1"/>
  <c r="F271" i="136"/>
  <c r="F4" i="139" s="1"/>
  <c r="H4" i="139" s="1"/>
  <c r="F273" i="136"/>
  <c r="F281" i="136" s="1"/>
  <c r="G273" i="136"/>
  <c r="F274" i="136"/>
  <c r="G274" i="136"/>
  <c r="H274" i="136"/>
  <c r="I274" i="136"/>
  <c r="J274" i="136"/>
  <c r="F275" i="136"/>
  <c r="G275" i="136"/>
  <c r="I275" i="136" s="1"/>
  <c r="J275" i="136" s="1"/>
  <c r="H275" i="136"/>
  <c r="F276" i="136"/>
  <c r="G276" i="136"/>
  <c r="H276" i="136"/>
  <c r="I276" i="136"/>
  <c r="J276" i="136"/>
  <c r="F277" i="136"/>
  <c r="G277" i="136"/>
  <c r="H277" i="136"/>
  <c r="I277" i="136"/>
  <c r="J277" i="136"/>
  <c r="F278" i="136"/>
  <c r="G278" i="136"/>
  <c r="I278" i="136" s="1"/>
  <c r="J278" i="136" s="1"/>
  <c r="H278" i="136"/>
  <c r="F279" i="136"/>
  <c r="G279" i="136"/>
  <c r="H279" i="136"/>
  <c r="I279" i="136"/>
  <c r="J279" i="136"/>
  <c r="F280" i="136"/>
  <c r="G280" i="136"/>
  <c r="H280" i="136"/>
  <c r="I280" i="136"/>
  <c r="J280" i="136" s="1"/>
  <c r="C281" i="136"/>
  <c r="F283" i="136"/>
  <c r="G283" i="136"/>
  <c r="H283" i="136"/>
  <c r="I283" i="136"/>
  <c r="J283" i="136"/>
  <c r="F284" i="136"/>
  <c r="G284" i="136"/>
  <c r="H284" i="136"/>
  <c r="I284" i="136"/>
  <c r="J284" i="136" s="1"/>
  <c r="F285" i="136"/>
  <c r="G285" i="136"/>
  <c r="H285" i="136"/>
  <c r="I285" i="136"/>
  <c r="J285" i="136"/>
  <c r="F286" i="136"/>
  <c r="G286" i="136"/>
  <c r="H286" i="136"/>
  <c r="I286" i="136"/>
  <c r="J286" i="136"/>
  <c r="C287" i="136"/>
  <c r="F287" i="136"/>
  <c r="F292" i="136"/>
  <c r="H292" i="136"/>
  <c r="I292" i="136"/>
  <c r="J292" i="136"/>
  <c r="C293" i="136"/>
  <c r="F293" i="136"/>
  <c r="F11" i="139" s="1"/>
  <c r="H11" i="139" s="1"/>
  <c r="B25" i="137"/>
  <c r="B21" i="135" s="1"/>
  <c r="B26" i="137"/>
  <c r="B27" i="137"/>
  <c r="B23" i="135" s="1"/>
  <c r="B28" i="137"/>
  <c r="B29" i="137"/>
  <c r="B30" i="137"/>
  <c r="B31" i="137"/>
  <c r="B32" i="137"/>
  <c r="F33" i="137"/>
  <c r="C39" i="137"/>
  <c r="C34" i="135" s="1"/>
  <c r="C35" i="135" s="1"/>
  <c r="C40" i="137"/>
  <c r="C11" i="139" s="1"/>
  <c r="F40" i="137"/>
  <c r="G40" i="137"/>
  <c r="H40" i="137"/>
  <c r="G46" i="137"/>
  <c r="H35" i="146" s="1"/>
  <c r="G47" i="137"/>
  <c r="H36" i="146" s="1"/>
  <c r="C48" i="137"/>
  <c r="F48" i="137"/>
  <c r="G48" i="137"/>
  <c r="F172" i="137"/>
  <c r="I172" i="137"/>
  <c r="C177" i="137"/>
  <c r="F177" i="137"/>
  <c r="I177" i="137"/>
  <c r="I179" i="137"/>
  <c r="F7" i="139" l="1"/>
  <c r="H7" i="139" s="1"/>
  <c r="E12" i="139"/>
  <c r="M3" i="139"/>
  <c r="E15" i="135"/>
  <c r="E14" i="139"/>
  <c r="E15" i="139" s="1"/>
  <c r="C25" i="137"/>
  <c r="K3" i="139"/>
  <c r="F12" i="139"/>
  <c r="H3" i="139"/>
  <c r="I16" i="136"/>
  <c r="J16" i="136" s="1"/>
  <c r="H16" i="136"/>
  <c r="C24" i="135"/>
  <c r="D25" i="146"/>
  <c r="I28" i="136"/>
  <c r="J28" i="136" s="1"/>
  <c r="H28" i="136"/>
  <c r="I38" i="136"/>
  <c r="J38" i="136" s="1"/>
  <c r="H38" i="136"/>
  <c r="H56" i="136"/>
  <c r="I56" i="136"/>
  <c r="J56" i="136" s="1"/>
  <c r="H61" i="136"/>
  <c r="I61" i="136"/>
  <c r="J61" i="136" s="1"/>
  <c r="I62" i="136"/>
  <c r="J62" i="136" s="1"/>
  <c r="H62" i="136"/>
  <c r="H64" i="136"/>
  <c r="I64" i="136"/>
  <c r="J64" i="136" s="1"/>
  <c r="H65" i="136"/>
  <c r="I65" i="136"/>
  <c r="J65" i="136" s="1"/>
  <c r="H66" i="136"/>
  <c r="I66" i="136"/>
  <c r="J66" i="136" s="1"/>
  <c r="H68" i="136"/>
  <c r="I68" i="136"/>
  <c r="J68" i="136" s="1"/>
  <c r="I73" i="136"/>
  <c r="J73" i="136" s="1"/>
  <c r="H73" i="136"/>
  <c r="I75" i="136"/>
  <c r="J75" i="136" s="1"/>
  <c r="H75" i="136"/>
  <c r="I76" i="136"/>
  <c r="J76" i="136" s="1"/>
  <c r="H76" i="136"/>
  <c r="I77" i="136"/>
  <c r="J77" i="136" s="1"/>
  <c r="H77" i="136"/>
  <c r="I78" i="136"/>
  <c r="J78" i="136" s="1"/>
  <c r="H78" i="136"/>
  <c r="I79" i="136"/>
  <c r="J79" i="136" s="1"/>
  <c r="H79" i="136"/>
  <c r="I80" i="136"/>
  <c r="J80" i="136" s="1"/>
  <c r="H80" i="136"/>
  <c r="I82" i="136"/>
  <c r="J82" i="136" s="1"/>
  <c r="H82" i="136"/>
  <c r="I101" i="136"/>
  <c r="J101" i="136" s="1"/>
  <c r="H101" i="136"/>
  <c r="H102" i="136"/>
  <c r="I102" i="136"/>
  <c r="J102" i="136" s="1"/>
  <c r="I105" i="136"/>
  <c r="J105" i="136" s="1"/>
  <c r="H105" i="136"/>
  <c r="I106" i="136"/>
  <c r="J106" i="136" s="1"/>
  <c r="H106" i="136"/>
  <c r="I107" i="136"/>
  <c r="J107" i="136" s="1"/>
  <c r="H107" i="136"/>
  <c r="I109" i="136"/>
  <c r="J109" i="136" s="1"/>
  <c r="H109" i="136"/>
  <c r="H118" i="136"/>
  <c r="I118" i="136"/>
  <c r="J118" i="136" s="1"/>
  <c r="I124" i="136"/>
  <c r="J124" i="136" s="1"/>
  <c r="H124" i="136"/>
  <c r="I125" i="136"/>
  <c r="J125" i="136" s="1"/>
  <c r="H125" i="136"/>
  <c r="H131" i="136"/>
  <c r="I131" i="136"/>
  <c r="J131" i="136" s="1"/>
  <c r="I143" i="136"/>
  <c r="J143" i="136" s="1"/>
  <c r="H143" i="136"/>
  <c r="C26" i="135"/>
  <c r="D27" i="146"/>
  <c r="I173" i="136"/>
  <c r="J173" i="136" s="1"/>
  <c r="H173" i="136"/>
  <c r="I196" i="136"/>
  <c r="J196" i="136" s="1"/>
  <c r="H196" i="136"/>
  <c r="H227" i="136"/>
  <c r="I227" i="136"/>
  <c r="J227" i="136" s="1"/>
  <c r="I236" i="136"/>
  <c r="J236" i="136" s="1"/>
  <c r="H236" i="136"/>
  <c r="C27" i="135"/>
  <c r="D28" i="146"/>
  <c r="I269" i="136"/>
  <c r="J269" i="136" s="1"/>
  <c r="H269" i="136"/>
  <c r="C22" i="135"/>
  <c r="D24" i="146"/>
  <c r="H273" i="136"/>
  <c r="I273" i="136"/>
  <c r="J273" i="136" s="1"/>
  <c r="C24" i="146"/>
  <c r="B22" i="135"/>
  <c r="C25" i="146"/>
  <c r="B24" i="135"/>
  <c r="B25" i="135"/>
  <c r="C26" i="146"/>
  <c r="C27" i="146"/>
  <c r="B26" i="135"/>
  <c r="B27" i="135"/>
  <c r="C28" i="146"/>
  <c r="C29" i="146"/>
  <c r="B28" i="135"/>
  <c r="F5" i="139"/>
  <c r="H5" i="139" s="1"/>
  <c r="F9" i="139"/>
  <c r="H9" i="139" s="1"/>
  <c r="F289" i="136"/>
  <c r="H37" i="146"/>
  <c r="M37" i="143"/>
  <c r="W37" i="143"/>
  <c r="F6" i="139"/>
  <c r="H6" i="139" s="1"/>
  <c r="H183" i="136"/>
  <c r="H149" i="136"/>
  <c r="I149" i="136"/>
  <c r="J149" i="136" s="1"/>
  <c r="H17" i="136"/>
  <c r="I17" i="136"/>
  <c r="J17" i="136" s="1"/>
  <c r="I116" i="136"/>
  <c r="J116" i="136" s="1"/>
  <c r="H207" i="136"/>
  <c r="I207" i="136"/>
  <c r="J207" i="136" s="1"/>
  <c r="H111" i="136"/>
  <c r="I111" i="136"/>
  <c r="J111" i="136" s="1"/>
  <c r="H84" i="136"/>
  <c r="I84" i="136"/>
  <c r="J84" i="136" s="1"/>
  <c r="H67" i="136"/>
  <c r="I67" i="136"/>
  <c r="J67" i="136" s="1"/>
  <c r="H179" i="136"/>
  <c r="I179" i="136"/>
  <c r="J179" i="136" s="1"/>
  <c r="H37" i="136"/>
  <c r="I37" i="136"/>
  <c r="J37" i="136" s="1"/>
  <c r="H225" i="136"/>
  <c r="I225" i="136"/>
  <c r="J225" i="136" s="1"/>
  <c r="H120" i="136"/>
  <c r="I120" i="136"/>
  <c r="J120" i="136" s="1"/>
  <c r="H99" i="136"/>
  <c r="I99" i="136"/>
  <c r="J99" i="136" s="1"/>
  <c r="H72" i="136"/>
  <c r="I72" i="136"/>
  <c r="J72" i="136" s="1"/>
  <c r="I246" i="136"/>
  <c r="J246" i="136" s="1"/>
  <c r="I218" i="136"/>
  <c r="J218" i="136" s="1"/>
  <c r="H145" i="136"/>
  <c r="I145" i="136"/>
  <c r="J145" i="136" s="1"/>
  <c r="I119" i="136"/>
  <c r="J119" i="136" s="1"/>
  <c r="I93" i="136"/>
  <c r="J93" i="136" s="1"/>
  <c r="I85" i="136"/>
  <c r="J85" i="136" s="1"/>
  <c r="H197" i="136"/>
  <c r="I197" i="136"/>
  <c r="J197" i="136" s="1"/>
  <c r="H50" i="136"/>
  <c r="I50" i="136"/>
  <c r="J50" i="136" s="1"/>
  <c r="H12" i="139" l="1"/>
  <c r="O3" i="139"/>
  <c r="G33" i="137"/>
  <c r="G289" i="136"/>
  <c r="F295" i="136"/>
  <c r="D86" i="143"/>
  <c r="C21" i="135"/>
  <c r="C172" i="137"/>
  <c r="I289" i="136"/>
  <c r="H33" i="137" l="1"/>
  <c r="H32" i="146"/>
  <c r="H48" i="146" s="1"/>
  <c r="H45" i="146" s="1"/>
  <c r="F14" i="139"/>
  <c r="F13" i="139" s="1"/>
  <c r="G295" i="136"/>
  <c r="H14" i="139" s="1"/>
  <c r="H289" i="136"/>
  <c r="J289" i="136"/>
  <c r="I295" i="136"/>
  <c r="H13" i="139" l="1"/>
  <c r="H15" i="139"/>
  <c r="H295" i="136"/>
  <c r="J295" i="136"/>
  <c r="C7" i="139" l="1"/>
  <c r="C12" i="139"/>
  <c r="C289" i="136"/>
  <c r="C29" i="137"/>
  <c r="C33" i="137"/>
  <c r="D26" i="146"/>
  <c r="D32" i="146"/>
  <c r="C295" i="136"/>
  <c r="C14" i="139"/>
  <c r="C15" i="139" s="1"/>
  <c r="C25" i="135"/>
  <c r="C13" i="139"/>
  <c r="C29" i="135"/>
</calcChain>
</file>

<file path=xl/sharedStrings.xml><?xml version="1.0" encoding="utf-8"?>
<sst xmlns="http://schemas.openxmlformats.org/spreadsheetml/2006/main" count="21328" uniqueCount="1046">
  <si>
    <t>Item No.</t>
  </si>
  <si>
    <t>Description</t>
  </si>
  <si>
    <t>Quantity</t>
  </si>
  <si>
    <t>Unit</t>
  </si>
  <si>
    <t>Ryonan</t>
  </si>
  <si>
    <t>REMARKS:</t>
  </si>
  <si>
    <t>ZERO RATED SALES</t>
  </si>
  <si>
    <t>FM-REPCO-03-010-001(01)/06012000</t>
  </si>
  <si>
    <t>BUYER</t>
  </si>
  <si>
    <t>Signature over Printed Name</t>
  </si>
  <si>
    <t>Gross Wt.</t>
  </si>
  <si>
    <t>Net Wt.</t>
  </si>
  <si>
    <t>Measurement</t>
  </si>
  <si>
    <t>Kgs.</t>
  </si>
  <si>
    <t>Cbm.</t>
  </si>
  <si>
    <t>RYONAN ELECTRIC PHILIPPINES CORPORATION</t>
  </si>
  <si>
    <t>(Finished Goods Breakdown)</t>
  </si>
  <si>
    <t>Purchase Order</t>
  </si>
  <si>
    <t>PRODUCT NO.</t>
  </si>
  <si>
    <t>U/M</t>
  </si>
  <si>
    <t>UNIT PRICE</t>
  </si>
  <si>
    <t>VALUE</t>
  </si>
  <si>
    <t>No.</t>
  </si>
  <si>
    <t>(breakdown)</t>
  </si>
  <si>
    <t>BOX#</t>
  </si>
  <si>
    <t>DESCRIPTION</t>
  </si>
  <si>
    <t>QTY. in pcs.</t>
  </si>
  <si>
    <t>LOT NO.</t>
  </si>
  <si>
    <t>GROSS WT.</t>
  </si>
  <si>
    <t>MEASUREMENT</t>
  </si>
  <si>
    <t>Prepared by:</t>
  </si>
  <si>
    <t>Checked by:</t>
  </si>
  <si>
    <t>Approved by:</t>
  </si>
  <si>
    <t>FM-REPCO-03-010-002/REV.01/041207</t>
  </si>
  <si>
    <t xml:space="preserve"> PACKING LIST </t>
  </si>
  <si>
    <t>Total</t>
  </si>
  <si>
    <t>PALLET</t>
  </si>
  <si>
    <t>Ms. Virgie Medel</t>
  </si>
  <si>
    <t>Ms. Christie Gonzal</t>
  </si>
  <si>
    <t>Factory Manager</t>
  </si>
  <si>
    <t>S A L E S   I N V O I C E</t>
  </si>
  <si>
    <t>TIN NO.: 004-147-528-000-VAT</t>
  </si>
  <si>
    <t>Tel. No. (049) 541-1350</t>
  </si>
  <si>
    <t>Fax No. (049) 541-1349</t>
  </si>
  <si>
    <t>PEZA Reg. No. 95-148</t>
  </si>
  <si>
    <t xml:space="preserve">     </t>
  </si>
  <si>
    <t xml:space="preserve">TIN NO.: 004-147-528-000-VAT </t>
  </si>
  <si>
    <t>SEC Registration Code : AS095-012227</t>
  </si>
  <si>
    <t>MAIN DIVISION</t>
  </si>
  <si>
    <t>Wiring Harness for Motor Vehicle, Etc.</t>
  </si>
  <si>
    <t>PCS</t>
  </si>
  <si>
    <t>Connector Assy</t>
  </si>
  <si>
    <t>Leadwire Assy</t>
  </si>
  <si>
    <t xml:space="preserve">"No commercial value </t>
  </si>
  <si>
    <t>Returnables</t>
  </si>
  <si>
    <t>for customs purposes</t>
  </si>
  <si>
    <t>Plastic Boxes(S38A)</t>
  </si>
  <si>
    <t>only"</t>
  </si>
  <si>
    <t>Plastic Board (2T*276*400)</t>
  </si>
  <si>
    <t>Ms. Christie Gonzal / Factory Manager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</si>
  <si>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</si>
  <si>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pc</t>
  </si>
  <si>
    <t>Sub-Total:</t>
  </si>
  <si>
    <t>pcs</t>
  </si>
  <si>
    <t>Ref. S.I.</t>
  </si>
  <si>
    <t xml:space="preserve">A T T A C H M E N T T O P A C K I N G   L I S T </t>
  </si>
  <si>
    <t xml:space="preserve">          </t>
  </si>
  <si>
    <t>Brush Holder Assy</t>
  </si>
  <si>
    <t>Harness Assy</t>
  </si>
  <si>
    <t>Currency:</t>
  </si>
  <si>
    <t>USD AMOUNT</t>
  </si>
  <si>
    <t xml:space="preserve">TOTAL                           </t>
  </si>
  <si>
    <t>Date:</t>
  </si>
  <si>
    <t>JPY AMOUNT</t>
  </si>
  <si>
    <t>P.O. Qty.</t>
  </si>
  <si>
    <t>Logistics &amp; WHD</t>
  </si>
  <si>
    <t>Supply Chain &amp; WHD Manager</t>
  </si>
  <si>
    <t>GROSS wt.</t>
  </si>
  <si>
    <t>CNTR.</t>
  </si>
  <si>
    <t>TINNO.:004-147-528-000-VAT</t>
  </si>
  <si>
    <t>PEZAReg.No.95-148</t>
  </si>
  <si>
    <t>Tel.No.(049)541-1350</t>
  </si>
  <si>
    <t>FaxNo.(049)541-1349</t>
  </si>
  <si>
    <t>SECRegistrationCode:AS095-012227</t>
  </si>
  <si>
    <t>MAINDIVISION</t>
  </si>
  <si>
    <t>Order:</t>
  </si>
  <si>
    <t xml:space="preserve">                  </t>
  </si>
  <si>
    <t xml:space="preserve">                          </t>
  </si>
  <si>
    <t xml:space="preserve">            </t>
  </si>
  <si>
    <t xml:space="preserve">        </t>
  </si>
  <si>
    <t xml:space="preserve">  110*110*110</t>
  </si>
  <si>
    <t xml:space="preserve">CONNECTOR BRUSH ASSY     </t>
  </si>
  <si>
    <t xml:space="preserve">         </t>
  </si>
  <si>
    <t xml:space="preserve">BRUSH HOLDER ASSY        </t>
  </si>
  <si>
    <t xml:space="preserve">HARNESS ASSY             </t>
  </si>
  <si>
    <t xml:space="preserve">LEADWIRE ASSY            </t>
  </si>
  <si>
    <t xml:space="preserve">CONNECTOR                </t>
  </si>
  <si>
    <t>CIF KOBE</t>
  </si>
  <si>
    <t>Made in the Phils.</t>
  </si>
  <si>
    <t>see attached</t>
  </si>
  <si>
    <t>JPY</t>
  </si>
  <si>
    <t>Shipped Per:</t>
  </si>
  <si>
    <t>Date of Departure:</t>
  </si>
  <si>
    <t xml:space="preserve">Date of Arrival: </t>
  </si>
  <si>
    <t>Ryonan Denso Co., Ltd.</t>
  </si>
  <si>
    <t>8-186 Kameyama, Himeji-Shi, Hyogo Pref. Japan 670-0973</t>
  </si>
  <si>
    <t>Seafreight</t>
  </si>
  <si>
    <t>Telegraphic Transfer 30 days from arrival date</t>
  </si>
  <si>
    <t>Customer Name:</t>
  </si>
  <si>
    <t>Address:</t>
  </si>
  <si>
    <t>Port of Shipment:</t>
  </si>
  <si>
    <t>Port of Destination:</t>
  </si>
  <si>
    <t>Via:</t>
  </si>
  <si>
    <t>Manila Port</t>
  </si>
  <si>
    <t>PaymentTerms:</t>
  </si>
  <si>
    <t xml:space="preserve">Order: </t>
  </si>
  <si>
    <t>S-LINE</t>
  </si>
  <si>
    <t>DESTINATION</t>
  </si>
  <si>
    <t>KOBE</t>
  </si>
  <si>
    <t>Jr. Supervisor</t>
  </si>
  <si>
    <t>Ms. Jenny Racho</t>
  </si>
  <si>
    <t>net wt.</t>
  </si>
  <si>
    <t>Qty.</t>
  </si>
  <si>
    <t>GRAND TOTAL</t>
  </si>
  <si>
    <t>Kobe Port</t>
  </si>
  <si>
    <t xml:space="preserve">No. 105 East Main Ave., Laguna Technopark, S.E.Z., Biñan, Laguna </t>
  </si>
  <si>
    <t>105 East Main Avenue,Laguna Technopark,S.E.Z,Biñan,Laguna,Philippines</t>
  </si>
  <si>
    <t>105 East Main Avenue, Laguna Technopark, S.E.Z, Biñan, Laguna, Philippines</t>
  </si>
  <si>
    <t>POS TIME/DATE</t>
  </si>
  <si>
    <t>PLATE NO.</t>
  </si>
  <si>
    <t>CONTACT NO.</t>
  </si>
  <si>
    <t>DEVICE NO.</t>
  </si>
  <si>
    <t>PORT OF LOADING                 :</t>
  </si>
  <si>
    <t>DECLARANT / BROKER         :</t>
  </si>
  <si>
    <t>EXPORTER                               :</t>
  </si>
  <si>
    <t>REQUEST FOR CUSTOMS ELECTRONIC SEALING OF EXPORT SHIPMENT</t>
  </si>
  <si>
    <t>MICP</t>
  </si>
  <si>
    <t>Magneto Pick up Sensor Assy</t>
  </si>
  <si>
    <t xml:space="preserve">SWITCH ASSY              </t>
  </si>
  <si>
    <t>Switch Assy</t>
  </si>
  <si>
    <t>SIZE</t>
  </si>
  <si>
    <t>SEAL NO.</t>
  </si>
  <si>
    <t>CONTAINER #:</t>
  </si>
  <si>
    <t>SALES INVOICE</t>
  </si>
  <si>
    <t>PEZA SEAL</t>
  </si>
  <si>
    <t xml:space="preserve">  110*110*90</t>
  </si>
  <si>
    <t xml:space="preserve">  110*110*109</t>
  </si>
  <si>
    <t>SHIPPER</t>
  </si>
  <si>
    <t>Port of loading: MICP</t>
  </si>
  <si>
    <t>Pls. use upon lodgement of AEDS  , LOCATION OF GOODS:  S03- INTERNATIONAL CONTAINER  TERMINAL INC. (ICTSI)</t>
  </si>
  <si>
    <t xml:space="preserve"> M321C27671A      </t>
  </si>
  <si>
    <t xml:space="preserve">SOLENOID                 </t>
  </si>
  <si>
    <t>M321C27671A</t>
  </si>
  <si>
    <t>Q649 -BRUSH HOLDER ASSY</t>
  </si>
  <si>
    <t>BAH040387J-1</t>
  </si>
  <si>
    <t>BAH040627J-0</t>
  </si>
  <si>
    <t>BAH040637J0-0</t>
  </si>
  <si>
    <t xml:space="preserve"> BAH040617J0-1    </t>
  </si>
  <si>
    <t>37150-0422F</t>
  </si>
  <si>
    <t>BAH040617J0-1</t>
  </si>
  <si>
    <t>V570C01471L</t>
  </si>
  <si>
    <t>37290-0431E</t>
  </si>
  <si>
    <t xml:space="preserve"> V570C01471L      </t>
  </si>
  <si>
    <t xml:space="preserve"> Q649B15771C      </t>
  </si>
  <si>
    <t>Q649B15771C</t>
  </si>
  <si>
    <t>Q832A12471J1</t>
  </si>
  <si>
    <t>Q832A19371C1</t>
  </si>
  <si>
    <t>Q832A21471A2</t>
  </si>
  <si>
    <t>Q832B19271A2</t>
  </si>
  <si>
    <t>37150-0422H 0.32</t>
  </si>
  <si>
    <t>U832C12171B</t>
  </si>
  <si>
    <t>U832 -LEADWIRE ASSY</t>
  </si>
  <si>
    <t>LEADWIRE-</t>
  </si>
  <si>
    <t>LEADWIRE</t>
  </si>
  <si>
    <t>19/140/0.12A(ONO)</t>
  </si>
  <si>
    <t>19/65/0.18(ONO)</t>
  </si>
  <si>
    <t>kg</t>
  </si>
  <si>
    <t>KGS</t>
  </si>
  <si>
    <t xml:space="preserve">LEADWIRE                 </t>
  </si>
  <si>
    <t>1X40HC</t>
  </si>
  <si>
    <t>F839 -LEADWIRE ASSY</t>
  </si>
  <si>
    <t xml:space="preserve"> M310C43172F2     </t>
  </si>
  <si>
    <t xml:space="preserve">HARNESS: WIRE            </t>
  </si>
  <si>
    <t>M310C43172F2</t>
  </si>
  <si>
    <t>RYONAN / P-OUT</t>
  </si>
  <si>
    <t>ONE</t>
  </si>
  <si>
    <t>To be filled up by Hankyu Hanshin Express Phils., Inc.</t>
  </si>
  <si>
    <t>SHIPPING SCHEDULE</t>
  </si>
  <si>
    <t>HBL</t>
  </si>
  <si>
    <t>VESSEL NAME</t>
  </si>
  <si>
    <t>ETD/MNL</t>
  </si>
  <si>
    <t>ETA/KOBE</t>
  </si>
  <si>
    <t>Hankyu Hanshin Express Philippines, Inc. </t>
  </si>
  <si>
    <t>G014 -OIL TEMPERATURE SENSOR</t>
  </si>
  <si>
    <t>G014B11573G4</t>
  </si>
  <si>
    <t>Oil Temperature Sensor</t>
  </si>
  <si>
    <t xml:space="preserve"> G014B11573G4     </t>
  </si>
  <si>
    <t>Pursuant to CMO NO. 04-2020 as amended by CMO NO. 15-2023, AOCG Memo No. 493-2021</t>
  </si>
  <si>
    <t>EXPORT DEC. NO.:</t>
  </si>
  <si>
    <t>DATE</t>
  </si>
  <si>
    <t>TIME</t>
  </si>
  <si>
    <t>CONTAINER NUMBER</t>
  </si>
  <si>
    <t>CNTR. SIZE</t>
  </si>
  <si>
    <t>SHIPPING SEAL NO.</t>
  </si>
  <si>
    <t>DRIVER'S NAME</t>
  </si>
  <si>
    <t>Checklist of Requirements</t>
  </si>
  <si>
    <t>Requested by:</t>
  </si>
  <si>
    <t>Ms. Christie Dan C. Gonzal</t>
  </si>
  <si>
    <t>Reviewed by:</t>
  </si>
  <si>
    <t>_________________________</t>
  </si>
  <si>
    <t>Signature Over Printed Name</t>
  </si>
  <si>
    <t>Export Declaration</t>
  </si>
  <si>
    <t>E-TRACC Booking list</t>
  </si>
  <si>
    <t>Export Clearance, as applicable</t>
  </si>
  <si>
    <t>Pictures of content of containers</t>
  </si>
  <si>
    <t>D348B00771F</t>
  </si>
  <si>
    <t>D348 -THERMISTOR ASSY</t>
  </si>
  <si>
    <t xml:space="preserve"> D348B00771F      </t>
  </si>
  <si>
    <t xml:space="preserve">THERMISTOR ASSY          </t>
  </si>
  <si>
    <t>U833 -LEADWIRE ASSY</t>
  </si>
  <si>
    <t>Thermistor Assy</t>
  </si>
  <si>
    <t>REIDEN-LEADWIRE ASSY</t>
  </si>
  <si>
    <t>F602 -MAGNETO PICK-UP SENSOR ASSY</t>
  </si>
  <si>
    <t xml:space="preserve"> 37150-0422F      </t>
  </si>
  <si>
    <t>MAGNETO PICK-UP SENSOR ASSY</t>
  </si>
  <si>
    <t>E832 -LEADWIRE ASSY</t>
  </si>
  <si>
    <t>E832D01474K3</t>
  </si>
  <si>
    <t>FUEL PUMP-LEADWIRE ASSY</t>
  </si>
  <si>
    <t>IPU  -HARNESS ASSY</t>
  </si>
  <si>
    <t>M310 -CONNECTOR (WELDING) ASSY</t>
  </si>
  <si>
    <t>M310.-CONNECTOR ASSY(LINE M)</t>
  </si>
  <si>
    <t>M310C63571A</t>
  </si>
  <si>
    <t>M321 -BRUSH HOLDER ASSY</t>
  </si>
  <si>
    <t>M649 -BRUSH HOLDER ASSY</t>
  </si>
  <si>
    <t>SOLENOID-MAGNETO PICK-UPSENSOR ASSY</t>
  </si>
  <si>
    <t xml:space="preserve"> M310C63571A      </t>
  </si>
  <si>
    <t xml:space="preserve"> E832D01474K3     </t>
  </si>
  <si>
    <t>SWITCH ASSY</t>
  </si>
  <si>
    <t>HARNESS ASSY</t>
  </si>
  <si>
    <t>F602C12471B</t>
  </si>
  <si>
    <t>F839B27871E2</t>
  </si>
  <si>
    <t>F839B41671C</t>
  </si>
  <si>
    <t>F839C35571F</t>
  </si>
  <si>
    <t>F839C36372F</t>
  </si>
  <si>
    <t>F839C38972D</t>
  </si>
  <si>
    <t>KRR28000-E05</t>
  </si>
  <si>
    <t>KRR30620-C01</t>
  </si>
  <si>
    <t>M310C44571H1</t>
  </si>
  <si>
    <t>M310C47372G</t>
  </si>
  <si>
    <t>M310C65171A</t>
  </si>
  <si>
    <t>M647 -BRUSH HOLDER ASSY</t>
  </si>
  <si>
    <t>37290-0423C045</t>
  </si>
  <si>
    <t xml:space="preserve"> Q649B13772E      </t>
  </si>
  <si>
    <t xml:space="preserve"> 37290-0423C045   </t>
  </si>
  <si>
    <t xml:space="preserve"> F839C38972D      </t>
  </si>
  <si>
    <t xml:space="preserve"> F839C35571F      </t>
  </si>
  <si>
    <t xml:space="preserve"> F839C36372F      </t>
  </si>
  <si>
    <t xml:space="preserve"> F839B27871E2     </t>
  </si>
  <si>
    <t xml:space="preserve"> M310C65171A      </t>
  </si>
  <si>
    <t xml:space="preserve"> F602C12471B      </t>
  </si>
  <si>
    <t xml:space="preserve"> F839B41671C      </t>
  </si>
  <si>
    <t xml:space="preserve"> F832B97371H      </t>
  </si>
  <si>
    <t xml:space="preserve"> 00250407N</t>
  </si>
  <si>
    <t xml:space="preserve">BRUSH ASSY               </t>
  </si>
  <si>
    <t xml:space="preserve"> M310C47372G      </t>
  </si>
  <si>
    <t xml:space="preserve"> 00250408D</t>
  </si>
  <si>
    <t xml:space="preserve"> KRR30620-C01     </t>
  </si>
  <si>
    <t xml:space="preserve"> KRR28000-E05     </t>
  </si>
  <si>
    <t xml:space="preserve"> M310C44571H1     </t>
  </si>
  <si>
    <t>Total Value</t>
  </si>
  <si>
    <t>Unit Price</t>
  </si>
  <si>
    <t>KRR31201-C00</t>
  </si>
  <si>
    <t>KSR19890-C01</t>
  </si>
  <si>
    <t>M310C64171A</t>
  </si>
  <si>
    <t>M321C26671B</t>
  </si>
  <si>
    <t>M649B27772C1</t>
  </si>
  <si>
    <t>Q649B17271B</t>
  </si>
  <si>
    <t xml:space="preserve"> 00250410D</t>
  </si>
  <si>
    <t xml:space="preserve"> Q649B17271B      </t>
  </si>
  <si>
    <t xml:space="preserve"> M310C64171A      </t>
  </si>
  <si>
    <t xml:space="preserve"> F839C26571F1     </t>
  </si>
  <si>
    <t xml:space="preserve"> 00250411D</t>
  </si>
  <si>
    <t xml:space="preserve"> 00250411N</t>
  </si>
  <si>
    <t xml:space="preserve"> 7712374E         </t>
  </si>
  <si>
    <t xml:space="preserve"> 00250412D</t>
  </si>
  <si>
    <t xml:space="preserve"> 00250412N</t>
  </si>
  <si>
    <t xml:space="preserve"> KJ78H140G01      </t>
  </si>
  <si>
    <t xml:space="preserve"> Q649B15872E      </t>
  </si>
  <si>
    <t xml:space="preserve"> 00250414D</t>
  </si>
  <si>
    <t xml:space="preserve"> P838C09984D4     </t>
  </si>
  <si>
    <t xml:space="preserve"> P838C08074H      </t>
  </si>
  <si>
    <t xml:space="preserve"> 250414DS2</t>
  </si>
  <si>
    <t xml:space="preserve"> 00250414N</t>
  </si>
  <si>
    <t xml:space="preserve"> KSR19890-C01     </t>
  </si>
  <si>
    <t xml:space="preserve"> KRR31201-C00     </t>
  </si>
  <si>
    <t xml:space="preserve"> M649B27772C1     </t>
  </si>
  <si>
    <t xml:space="preserve"> 0250415DF</t>
  </si>
  <si>
    <t xml:space="preserve"> 250414NS1</t>
  </si>
  <si>
    <t xml:space="preserve"> 0250414NE</t>
  </si>
  <si>
    <t xml:space="preserve"> M321C26671B      </t>
  </si>
  <si>
    <t>NET /WT.</t>
  </si>
  <si>
    <t>MAY 10, 2025 (TENT)</t>
  </si>
  <si>
    <t xml:space="preserve"> 250415DS1</t>
  </si>
  <si>
    <t xml:space="preserve"> 250415NS1</t>
  </si>
  <si>
    <t xml:space="preserve"> 00250415D</t>
  </si>
  <si>
    <t xml:space="preserve"> F832D52971F      </t>
  </si>
  <si>
    <t xml:space="preserve"> M310C54071C      </t>
  </si>
  <si>
    <t xml:space="preserve"> 00250415N</t>
  </si>
  <si>
    <t xml:space="preserve"> M310C65371A      </t>
  </si>
  <si>
    <t xml:space="preserve"> P840D43873G      </t>
  </si>
  <si>
    <t xml:space="preserve">EARTH WIRE               </t>
  </si>
  <si>
    <t xml:space="preserve"> F839B39471C      </t>
  </si>
  <si>
    <t xml:space="preserve"> F839D20171E1     </t>
  </si>
  <si>
    <t xml:space="preserve"> F839B39872D      </t>
  </si>
  <si>
    <t xml:space="preserve"> U832C12171B      </t>
  </si>
  <si>
    <t xml:space="preserve"> V570B02671E      </t>
  </si>
  <si>
    <t xml:space="preserve"> F839B19571J      </t>
  </si>
  <si>
    <t xml:space="preserve"> F839B39871D      </t>
  </si>
  <si>
    <t xml:space="preserve">                         </t>
  </si>
  <si>
    <t xml:space="preserve"> F839B41271F      </t>
  </si>
  <si>
    <t xml:space="preserve"> F839B40172F      </t>
  </si>
  <si>
    <t xml:space="preserve"> F839D24172E1     </t>
  </si>
  <si>
    <t xml:space="preserve"> F839C41471C      </t>
  </si>
  <si>
    <t xml:space="preserve"> F839D35171B      </t>
  </si>
  <si>
    <t xml:space="preserve"> F839D25272B2     </t>
  </si>
  <si>
    <t xml:space="preserve"> 250416DL1</t>
  </si>
  <si>
    <t xml:space="preserve"> 250415DL1</t>
  </si>
  <si>
    <t xml:space="preserve"> 250415NL2</t>
  </si>
  <si>
    <t xml:space="preserve"> 250415NL1</t>
  </si>
  <si>
    <t xml:space="preserve"> 250416NL2</t>
  </si>
  <si>
    <t xml:space="preserve"> 250415DL3</t>
  </si>
  <si>
    <t xml:space="preserve"> 250415DL2</t>
  </si>
  <si>
    <t xml:space="preserve"> 250416NL1</t>
  </si>
  <si>
    <t xml:space="preserve"> 250416DL3</t>
  </si>
  <si>
    <t xml:space="preserve"> 250416DL2</t>
  </si>
  <si>
    <t xml:space="preserve"> 00250416D</t>
  </si>
  <si>
    <t xml:space="preserve"> 250416DS1</t>
  </si>
  <si>
    <t xml:space="preserve"> U833D22671A1     </t>
  </si>
  <si>
    <t xml:space="preserve"> M647C19171A1     </t>
  </si>
  <si>
    <t xml:space="preserve"> M310C38671J      </t>
  </si>
  <si>
    <t xml:space="preserve"> M649B29875F2     </t>
  </si>
  <si>
    <t xml:space="preserve"> 0250415NF</t>
  </si>
  <si>
    <t xml:space="preserve"> M321C21771E      </t>
  </si>
  <si>
    <t xml:space="preserve"> 250415DS2</t>
  </si>
  <si>
    <t xml:space="preserve"> 250416DS2</t>
  </si>
  <si>
    <t xml:space="preserve"> 0250415NE</t>
  </si>
  <si>
    <t xml:space="preserve"> 0250415DE</t>
  </si>
  <si>
    <t xml:space="preserve"> 250416NS1</t>
  </si>
  <si>
    <t xml:space="preserve"> 00250416N</t>
  </si>
  <si>
    <t xml:space="preserve"> F839B40173F      </t>
  </si>
  <si>
    <t xml:space="preserve"> F839B35971D      </t>
  </si>
  <si>
    <t xml:space="preserve"> F839B29171L      </t>
  </si>
  <si>
    <t xml:space="preserve"> U832C05471G      </t>
  </si>
  <si>
    <t xml:space="preserve"> 0250416NE</t>
  </si>
  <si>
    <t xml:space="preserve"> 0250416DE</t>
  </si>
  <si>
    <t xml:space="preserve"> F602B108QPH4     </t>
  </si>
  <si>
    <t xml:space="preserve"> F602B50171C      </t>
  </si>
  <si>
    <t xml:space="preserve"> F602B50172C      </t>
  </si>
  <si>
    <t xml:space="preserve"> 00250421D</t>
  </si>
  <si>
    <t xml:space="preserve"> F602B10699N      </t>
  </si>
  <si>
    <t xml:space="preserve"> M321C27071A      </t>
  </si>
  <si>
    <t xml:space="preserve"> M321C26371A      </t>
  </si>
  <si>
    <t xml:space="preserve"> BAH040377J0-2    </t>
  </si>
  <si>
    <t xml:space="preserve"> 250421DS1</t>
  </si>
  <si>
    <t xml:space="preserve"> M310C58272B1     </t>
  </si>
  <si>
    <t xml:space="preserve"> P840D39476K      </t>
  </si>
  <si>
    <t xml:space="preserve"> U833D07571H1     </t>
  </si>
  <si>
    <t xml:space="preserve"> F839B38271D      </t>
  </si>
  <si>
    <t xml:space="preserve"> P838C06787N3     </t>
  </si>
  <si>
    <t xml:space="preserve"> 250421DL2</t>
  </si>
  <si>
    <t xml:space="preserve"> 250421NL2</t>
  </si>
  <si>
    <t xml:space="preserve"> 250421NL1</t>
  </si>
  <si>
    <t xml:space="preserve"> 250421DL3</t>
  </si>
  <si>
    <t xml:space="preserve"> 250421DL1</t>
  </si>
  <si>
    <t xml:space="preserve"> 00250421N</t>
  </si>
  <si>
    <t xml:space="preserve"> U833D07472G1     </t>
  </si>
  <si>
    <t xml:space="preserve"> 250405DL1</t>
  </si>
  <si>
    <t xml:space="preserve"> F602B108SPH4     </t>
  </si>
  <si>
    <t xml:space="preserve"> 250421DS2</t>
  </si>
  <si>
    <t xml:space="preserve"> F839B38171K      </t>
  </si>
  <si>
    <t xml:space="preserve"> F839C13171F      </t>
  </si>
  <si>
    <t xml:space="preserve"> P911A06478U      </t>
  </si>
  <si>
    <t xml:space="preserve">WIRE ASSY                </t>
  </si>
  <si>
    <t>F602B108QPH4</t>
  </si>
  <si>
    <t>F602B50172C</t>
  </si>
  <si>
    <t>F839B19571J</t>
  </si>
  <si>
    <t>F839B29171L</t>
  </si>
  <si>
    <t>F839B35971D</t>
  </si>
  <si>
    <t>F839B38171K</t>
  </si>
  <si>
    <t>F839B38271D</t>
  </si>
  <si>
    <t>F839B39471C</t>
  </si>
  <si>
    <t>F839B39871D</t>
  </si>
  <si>
    <t>F839B39872D</t>
  </si>
  <si>
    <t>F839C13171F</t>
  </si>
  <si>
    <t>F839D20171E1</t>
  </si>
  <si>
    <t>F839D24172E1</t>
  </si>
  <si>
    <t>F839D35171B</t>
  </si>
  <si>
    <t>P838C06787N3</t>
  </si>
  <si>
    <t>P840D43873G</t>
  </si>
  <si>
    <t>V570B02671E</t>
  </si>
  <si>
    <t>P840D39476K</t>
  </si>
  <si>
    <t>M310C58272B1</t>
  </si>
  <si>
    <t>M321C21771E</t>
  </si>
  <si>
    <t>M321C26371A</t>
  </si>
  <si>
    <t>M321C27071A</t>
  </si>
  <si>
    <t>M647C19171A1</t>
  </si>
  <si>
    <t>M649B29875F2</t>
  </si>
  <si>
    <t>BAH040377J0-2</t>
  </si>
  <si>
    <t>U833D07472G1</t>
  </si>
  <si>
    <t>U833D22671A1</t>
  </si>
  <si>
    <t xml:space="preserve">  110*110*124</t>
  </si>
  <si>
    <t>OIL TEMPERATURE SENSOR</t>
  </si>
  <si>
    <t>04/22/25CNTR.</t>
  </si>
  <si>
    <t xml:space="preserve"> SEQUENCE</t>
  </si>
  <si>
    <t xml:space="preserve">     Product No.</t>
  </si>
  <si>
    <t xml:space="preserve"> Description             </t>
  </si>
  <si>
    <t xml:space="preserve"> QTY. in pcs.</t>
  </si>
  <si>
    <t xml:space="preserve">LOT No.  </t>
  </si>
  <si>
    <t>INITIAL TAG DETAILS</t>
  </si>
  <si>
    <t>N/A</t>
  </si>
  <si>
    <t>(ORANGE) STANDARDIZE LOCATION OF LEADWIRE HOLDER FROM AT THE BACK OF CONNECTOR INSERTION JIG TO BESIDE OF CONNECTOR INSERTION JIG AS PER ECIS # OR-25-481-1</t>
  </si>
  <si>
    <t>(ORANGE) CHANGE DRAWING LEVEL FROM K1 TO L, CHABGE TUBE FROM XVT-1D-3.5Y TI VIT-E-3.5Y</t>
  </si>
  <si>
    <t>(PINK) CHANGE SUPPLER OF CORE F296D05001A1 SANKYU JAPAN TO SANKYU PHILS</t>
  </si>
  <si>
    <t>(ORANGE) USE OF SOLDER FEEDER ROLLER TYPE WITH SLITTER (PART NO. UPM-023C-RU08)</t>
  </si>
  <si>
    <t>(ORANGE) (IQCR) CHANGE MANUFACTURING LOCATION OF GROMMET MX71K00XG1 FROM CHNA TO VIETNAM</t>
  </si>
  <si>
    <t>(ORANGE) CHANGE TUBE FROM ESH-3-4.5B TO SSG-3-4.5DB (YELLOW) RE ORDER (BLUE) CHANGE RPM FROM 1150 TO 1143 SET VALUE TO MEET THE ACTUAL RPM FROM THE SERVO DRIVER AND ADJUST VOLTAGE SET TOLERANCE</t>
  </si>
  <si>
    <t>(ORANGE) INCORPORATE THE CONDUCTIVITY TESTING IN TUBE INSERION AND TUBE CHECKING TI DETECT DOUBLE INSERTION OF LEADWIRE</t>
  </si>
  <si>
    <t>(ORANGE) CHANGE IN MATERIAL FROM WITH NONYLPHENOL ETHOXYLATES TO WITHOUT NONYLPHENOL ETHOXYLATES CONTENT AND PART NO. FROM NO.2237FRTVH</t>
  </si>
  <si>
    <t>(ORANGE) CHANGE IN MATERIAL FROM WITH NONYLPHENOL ETHOXYLATES TO WITHOUT NONYLPHENOL ETHOXYLATES CONTENT AND PART NO. FROM NO.2237FRTVH (PINK) CHANGE SUPPLIER OF AESSX 0.75F LY FROM SUMITOMO TO YAZAKI</t>
  </si>
  <si>
    <t xml:space="preserve">   </t>
  </si>
  <si>
    <t xml:space="preserve">kgs.   </t>
  </si>
  <si>
    <t>NO. 41026</t>
  </si>
  <si>
    <t>C/No.1-114</t>
  </si>
  <si>
    <t>HHSP00258930</t>
  </si>
  <si>
    <t xml:space="preserve">SEABREEZE V 2137N </t>
  </si>
  <si>
    <t>MAY 22, 2025 (TENT)</t>
  </si>
  <si>
    <t>BEAU5339000</t>
  </si>
  <si>
    <t>TLLU5643217</t>
  </si>
  <si>
    <t>BEAU5516574</t>
  </si>
  <si>
    <t>E309 - CONNECTOR ASSY ( K. SENSOR)</t>
  </si>
  <si>
    <t>105 East Main Ave. SEPZ, Laguna Technopark, Biñan, Laguna Philippines 4024</t>
  </si>
  <si>
    <t>Tel. No. (049) 541-1350/2326/1344       Fax No. (049) 541-1349</t>
  </si>
  <si>
    <t>LOADING MAP</t>
  </si>
  <si>
    <t>Date of Shipment  :</t>
  </si>
  <si>
    <t>No. of Pallet         :</t>
  </si>
  <si>
    <t>No. of Steel Container  :</t>
  </si>
  <si>
    <t>REGULAR SHIPMENT</t>
  </si>
  <si>
    <t>CONTAINER VAN NO. :</t>
  </si>
  <si>
    <t>BEAU-551657-4</t>
  </si>
  <si>
    <t>TLLU-564321-7</t>
  </si>
  <si>
    <t>BEAU-533900-0</t>
  </si>
  <si>
    <t>40 FT.</t>
  </si>
  <si>
    <t>GW</t>
  </si>
  <si>
    <t>DIMENSION</t>
  </si>
  <si>
    <t>CBM</t>
  </si>
  <si>
    <t>110*110*109</t>
  </si>
  <si>
    <t>110*110*110</t>
  </si>
  <si>
    <t>110*110*90</t>
  </si>
  <si>
    <t>110*110*124</t>
  </si>
  <si>
    <t>110*110*73</t>
  </si>
  <si>
    <t>110*110*155</t>
  </si>
  <si>
    <t>TOTAL:</t>
  </si>
  <si>
    <t>TOTAL CBM:</t>
  </si>
  <si>
    <t>TOTAL KGS.:</t>
  </si>
  <si>
    <t>LEGEND:  S - Steel Container</t>
  </si>
  <si>
    <r>
      <t>Prepared by:</t>
    </r>
    <r>
      <rPr>
        <u/>
        <sz val="11"/>
        <rFont val="Arial"/>
        <family val="2"/>
      </rPr>
      <t xml:space="preserve"> Carol A. Corachea</t>
    </r>
  </si>
  <si>
    <r>
      <t xml:space="preserve">                      Checked by: </t>
    </r>
    <r>
      <rPr>
        <u/>
        <sz val="14"/>
        <rFont val="Arial"/>
        <family val="2"/>
      </rPr>
      <t>Mr. Gerry Lopez</t>
    </r>
  </si>
  <si>
    <r>
      <t xml:space="preserve">Noted by: </t>
    </r>
    <r>
      <rPr>
        <u/>
        <sz val="14"/>
        <rFont val="Arial"/>
        <family val="2"/>
      </rPr>
      <t xml:space="preserve"> Ms. Mileah Go</t>
    </r>
  </si>
  <si>
    <t>IPC Asst</t>
  </si>
  <si>
    <t xml:space="preserve">           FG Export Sub Leader</t>
  </si>
  <si>
    <t>IPC Leader</t>
  </si>
  <si>
    <t>20 FT.</t>
  </si>
  <si>
    <t>NUMBER</t>
  </si>
  <si>
    <t>DOOR</t>
  </si>
  <si>
    <t>GRAND TOTAL :</t>
  </si>
  <si>
    <t>GRAND TOTAL CBM :</t>
  </si>
  <si>
    <r>
      <t>Prepared by:</t>
    </r>
    <r>
      <rPr>
        <b/>
        <u/>
        <sz val="12"/>
        <rFont val="Arial"/>
        <family val="2"/>
      </rPr>
      <t xml:space="preserve"> Ms. Jane Segui</t>
    </r>
  </si>
  <si>
    <r>
      <t xml:space="preserve">Checked by: </t>
    </r>
    <r>
      <rPr>
        <b/>
        <u/>
        <sz val="12"/>
        <rFont val="Arial"/>
        <family val="2"/>
      </rPr>
      <t>Ms. Mileah Go</t>
    </r>
  </si>
  <si>
    <r>
      <t xml:space="preserve">Noted by: Ms. </t>
    </r>
    <r>
      <rPr>
        <b/>
        <u/>
        <sz val="12"/>
        <rFont val="Arial"/>
        <family val="2"/>
      </rPr>
      <t>Rosario Bacuño</t>
    </r>
  </si>
  <si>
    <t>IPC Assistant</t>
  </si>
  <si>
    <t>IPC Supervisor</t>
  </si>
  <si>
    <t>Deputy General Manager</t>
  </si>
  <si>
    <t xml:space="preserve"> 00250422D</t>
  </si>
  <si>
    <t xml:space="preserve"> M310C45372F1     </t>
  </si>
  <si>
    <t xml:space="preserve"> 250422NS1</t>
  </si>
  <si>
    <t xml:space="preserve"> 250422DS1</t>
  </si>
  <si>
    <t xml:space="preserve"> 250422DS2</t>
  </si>
  <si>
    <t xml:space="preserve"> M649B31472A1     </t>
  </si>
  <si>
    <t xml:space="preserve"> 250421NS1</t>
  </si>
  <si>
    <t xml:space="preserve"> 00250422N</t>
  </si>
  <si>
    <t xml:space="preserve"> M321C28571A      </t>
  </si>
  <si>
    <t xml:space="preserve"> 0250421DE</t>
  </si>
  <si>
    <t xml:space="preserve"> 0250421NE</t>
  </si>
  <si>
    <t xml:space="preserve"> M321C27471A      </t>
  </si>
  <si>
    <t xml:space="preserve"> 00250403D</t>
  </si>
  <si>
    <t xml:space="preserve"> 250423DS1</t>
  </si>
  <si>
    <t xml:space="preserve"> 0250422DE</t>
  </si>
  <si>
    <t xml:space="preserve"> 0250422NE</t>
  </si>
  <si>
    <t xml:space="preserve"> U833D19271A4     </t>
  </si>
  <si>
    <t xml:space="preserve">OIL TEMPERATURE SENSOR   </t>
  </si>
  <si>
    <t xml:space="preserve"> U832C06471D      </t>
  </si>
  <si>
    <t xml:space="preserve"> F839B41571B      </t>
  </si>
  <si>
    <t xml:space="preserve"> F839B39971D      </t>
  </si>
  <si>
    <t xml:space="preserve"> M664C01971A      </t>
  </si>
  <si>
    <t xml:space="preserve">PLATE ASSY               </t>
  </si>
  <si>
    <t xml:space="preserve"> 0250408DF</t>
  </si>
  <si>
    <t xml:space="preserve"> 0250416NF</t>
  </si>
  <si>
    <t xml:space="preserve"> 0250421DF</t>
  </si>
  <si>
    <t xml:space="preserve"> 0250421NF</t>
  </si>
  <si>
    <t xml:space="preserve"> 0250422DF</t>
  </si>
  <si>
    <t xml:space="preserve"> 0250416DF</t>
  </si>
  <si>
    <t xml:space="preserve"> M321C29971A      </t>
  </si>
  <si>
    <t xml:space="preserve"> 250411DS1</t>
  </si>
  <si>
    <t xml:space="preserve"> 250423DL3</t>
  </si>
  <si>
    <t xml:space="preserve"> 250422NL2</t>
  </si>
  <si>
    <t xml:space="preserve"> 250422DL1</t>
  </si>
  <si>
    <t xml:space="preserve"> 250422NL1</t>
  </si>
  <si>
    <t xml:space="preserve"> 250422DL2</t>
  </si>
  <si>
    <t xml:space="preserve"> 250423DL1</t>
  </si>
  <si>
    <t xml:space="preserve"> 250423DL2</t>
  </si>
  <si>
    <t xml:space="preserve"> 250422DL3</t>
  </si>
  <si>
    <t xml:space="preserve"> 00250423D</t>
  </si>
  <si>
    <t xml:space="preserve"> 0250423DE</t>
  </si>
  <si>
    <t xml:space="preserve"> 250423DS2</t>
  </si>
  <si>
    <t xml:space="preserve"> 0250423DF</t>
  </si>
  <si>
    <t xml:space="preserve"> 0250422NF</t>
  </si>
  <si>
    <t xml:space="preserve"> M321C30071A      </t>
  </si>
  <si>
    <t xml:space="preserve"> 00250423N</t>
  </si>
  <si>
    <t xml:space="preserve"> M310C58171D      </t>
  </si>
  <si>
    <t xml:space="preserve"> M310C32671C      </t>
  </si>
  <si>
    <t xml:space="preserve"> V570B02571D      </t>
  </si>
  <si>
    <t xml:space="preserve"> P840D43772F      </t>
  </si>
  <si>
    <t xml:space="preserve"> F839B26071E1     </t>
  </si>
  <si>
    <t xml:space="preserve"> F839C36071C      </t>
  </si>
  <si>
    <t xml:space="preserve"> U832C12071B      </t>
  </si>
  <si>
    <t xml:space="preserve"> F839B31071B2     </t>
  </si>
  <si>
    <t xml:space="preserve"> F839C33571D      </t>
  </si>
  <si>
    <t xml:space="preserve"> P838C09982D4     </t>
  </si>
  <si>
    <t xml:space="preserve"> J832C21971F      </t>
  </si>
  <si>
    <t xml:space="preserve">LEADWIRE ASSY (LINE J)   </t>
  </si>
  <si>
    <t xml:space="preserve"> M310C56371C      </t>
  </si>
  <si>
    <t xml:space="preserve"> 00250424D</t>
  </si>
  <si>
    <t xml:space="preserve"> F602C50771C      </t>
  </si>
  <si>
    <t xml:space="preserve"> F602B10598Z1     </t>
  </si>
  <si>
    <t xml:space="preserve"> F602B10580Z1     </t>
  </si>
  <si>
    <t xml:space="preserve"> F602B10872H4     </t>
  </si>
  <si>
    <t xml:space="preserve"> 0250423NF</t>
  </si>
  <si>
    <t xml:space="preserve"> 0250424DF</t>
  </si>
  <si>
    <t xml:space="preserve"> 250423NS1</t>
  </si>
  <si>
    <t xml:space="preserve"> 250424DS1</t>
  </si>
  <si>
    <t xml:space="preserve"> M310B52771B      </t>
  </si>
  <si>
    <t xml:space="preserve"> M310C61971B      </t>
  </si>
  <si>
    <t xml:space="preserve"> F833D15473E      </t>
  </si>
  <si>
    <t xml:space="preserve"> F833D14372G      </t>
  </si>
  <si>
    <t xml:space="preserve"> 0250423NE</t>
  </si>
  <si>
    <t xml:space="preserve"> 0250424DE</t>
  </si>
  <si>
    <t xml:space="preserve"> 37290-0425E      </t>
  </si>
  <si>
    <t xml:space="preserve"> 00250424N</t>
  </si>
  <si>
    <t xml:space="preserve"> 37150-0422H 0.32 </t>
  </si>
  <si>
    <t xml:space="preserve"> F839D20172E1     </t>
  </si>
  <si>
    <t xml:space="preserve"> 250424DL1</t>
  </si>
  <si>
    <t xml:space="preserve"> 250424DL2</t>
  </si>
  <si>
    <t xml:space="preserve"> 250423NL1</t>
  </si>
  <si>
    <t xml:space="preserve"> 250423NL2</t>
  </si>
  <si>
    <t xml:space="preserve"> 250424DL3</t>
  </si>
  <si>
    <t xml:space="preserve"> 0250424NE</t>
  </si>
  <si>
    <t xml:space="preserve"> BAH040387J-1     </t>
  </si>
  <si>
    <t xml:space="preserve"> 00250425D</t>
  </si>
  <si>
    <t xml:space="preserve"> 250424NS1</t>
  </si>
  <si>
    <t xml:space="preserve"> 250425DS2</t>
  </si>
  <si>
    <t xml:space="preserve"> 250424DS2</t>
  </si>
  <si>
    <t xml:space="preserve"> 0250427DE</t>
  </si>
  <si>
    <t xml:space="preserve"> 00250425N</t>
  </si>
  <si>
    <t xml:space="preserve"> 0250425DE</t>
  </si>
  <si>
    <t xml:space="preserve"> 0250425NE</t>
  </si>
  <si>
    <t xml:space="preserve"> 00250427D</t>
  </si>
  <si>
    <t xml:space="preserve"> M649B29671C1     </t>
  </si>
  <si>
    <t xml:space="preserve"> M649B33972B      </t>
  </si>
  <si>
    <t xml:space="preserve"> 0250425DF</t>
  </si>
  <si>
    <t xml:space="preserve"> 0250424NF</t>
  </si>
  <si>
    <t xml:space="preserve"> P840D39374H      </t>
  </si>
  <si>
    <t xml:space="preserve"> M310C63371A      </t>
  </si>
  <si>
    <t xml:space="preserve"> 00250428D</t>
  </si>
  <si>
    <t xml:space="preserve"> P911A06475U      </t>
  </si>
  <si>
    <t xml:space="preserve"> F839B34671F      </t>
  </si>
  <si>
    <t xml:space="preserve"> F839C37371E      </t>
  </si>
  <si>
    <t xml:space="preserve"> RBS05C74271A     </t>
  </si>
  <si>
    <t xml:space="preserve"> 250425DS1</t>
  </si>
  <si>
    <t xml:space="preserve"> F839B29971L      </t>
  </si>
  <si>
    <t xml:space="preserve"> F839B27671E1     </t>
  </si>
  <si>
    <t xml:space="preserve"> V570B02171C1     </t>
  </si>
  <si>
    <t xml:space="preserve"> F839B33671D      </t>
  </si>
  <si>
    <t xml:space="preserve">  110*110*155</t>
  </si>
  <si>
    <t xml:space="preserve"> KSR20400-E04     </t>
  </si>
  <si>
    <t xml:space="preserve">FRAME HARNESS            </t>
  </si>
  <si>
    <t xml:space="preserve"> KHR75720-E02     </t>
  </si>
  <si>
    <t xml:space="preserve">HARNESS: WIRE CAB MAIN   </t>
  </si>
  <si>
    <t xml:space="preserve"> 00250426D</t>
  </si>
  <si>
    <t xml:space="preserve"> KSR19761-E00     </t>
  </si>
  <si>
    <t xml:space="preserve"> KHR77291-D00     </t>
  </si>
  <si>
    <t xml:space="preserve">HARNESS: WIRE CAB        </t>
  </si>
  <si>
    <t xml:space="preserve"> 250425NS1</t>
  </si>
  <si>
    <t xml:space="preserve"> 250428DL1</t>
  </si>
  <si>
    <t xml:space="preserve"> 250424NL2</t>
  </si>
  <si>
    <t xml:space="preserve"> 250425DL1</t>
  </si>
  <si>
    <t xml:space="preserve"> 250424NL1</t>
  </si>
  <si>
    <t xml:space="preserve"> 250425NL1</t>
  </si>
  <si>
    <t xml:space="preserve"> 250425DL3</t>
  </si>
  <si>
    <t xml:space="preserve"> 250425DL2</t>
  </si>
  <si>
    <t xml:space="preserve"> 250425NL2</t>
  </si>
  <si>
    <t xml:space="preserve"> 0250428DE</t>
  </si>
  <si>
    <t xml:space="preserve"> 250428DS1</t>
  </si>
  <si>
    <t xml:space="preserve"> 250428DS2</t>
  </si>
  <si>
    <t xml:space="preserve"> E309C09974F      </t>
  </si>
  <si>
    <t>CONNECTOR ASSY (K. SENSOR)</t>
  </si>
  <si>
    <t xml:space="preserve"> E309C09973F      </t>
  </si>
  <si>
    <t xml:space="preserve"> E309C11472B      </t>
  </si>
  <si>
    <t>MAGNETO PICK-UP SENSOR  ASSY</t>
  </si>
  <si>
    <t xml:space="preserve"> 00250428N</t>
  </si>
  <si>
    <t xml:space="preserve"> F839C35471F      </t>
  </si>
  <si>
    <t xml:space="preserve"> F839C37971E      </t>
  </si>
  <si>
    <t xml:space="preserve"> RBS05C34671A     </t>
  </si>
  <si>
    <t xml:space="preserve"> F839C37271E      </t>
  </si>
  <si>
    <t xml:space="preserve"> 00250429D</t>
  </si>
  <si>
    <t xml:space="preserve"> F839C38971D      </t>
  </si>
  <si>
    <t xml:space="preserve"> 00250429N</t>
  </si>
  <si>
    <t xml:space="preserve"> M649B33575B3     </t>
  </si>
  <si>
    <t xml:space="preserve"> 0250429DF</t>
  </si>
  <si>
    <t xml:space="preserve"> 0250427DF</t>
  </si>
  <si>
    <t xml:space="preserve"> 0250428DF</t>
  </si>
  <si>
    <t xml:space="preserve"> 0250429NF</t>
  </si>
  <si>
    <t xml:space="preserve"> 250428DL2</t>
  </si>
  <si>
    <t xml:space="preserve"> 250428DL3</t>
  </si>
  <si>
    <t xml:space="preserve"> 250428NL1</t>
  </si>
  <si>
    <t xml:space="preserve"> 250428NL2</t>
  </si>
  <si>
    <t xml:space="preserve"> 250429DL2</t>
  </si>
  <si>
    <t xml:space="preserve"> 250429DL1</t>
  </si>
  <si>
    <t xml:space="preserve"> 250429DL3</t>
  </si>
  <si>
    <t xml:space="preserve"> BAH040637J0-0    </t>
  </si>
  <si>
    <t xml:space="preserve"> KJ78H192G01      </t>
  </si>
  <si>
    <t xml:space="preserve"> U832C10171C      </t>
  </si>
  <si>
    <t xml:space="preserve"> M310C61771A      </t>
  </si>
  <si>
    <t xml:space="preserve"> BAH040417J0-2    </t>
  </si>
  <si>
    <t xml:space="preserve"> M649B33871F      </t>
  </si>
  <si>
    <t>BRUSH HOLDER ASSY (APPROVED)</t>
  </si>
  <si>
    <t xml:space="preserve"> 0250425NF</t>
  </si>
  <si>
    <t xml:space="preserve"> M649B33871E      </t>
  </si>
  <si>
    <t xml:space="preserve"> 250428NS1</t>
  </si>
  <si>
    <t xml:space="preserve"> 250429DS1</t>
  </si>
  <si>
    <t xml:space="preserve"> 0250428NE</t>
  </si>
  <si>
    <t xml:space="preserve"> 0250429DE</t>
  </si>
  <si>
    <t xml:space="preserve"> M310C44071G      </t>
  </si>
  <si>
    <t xml:space="preserve"> F833D14282N      </t>
  </si>
  <si>
    <t xml:space="preserve"> M310C54171C      </t>
  </si>
  <si>
    <t xml:space="preserve"> F839C37272E      </t>
  </si>
  <si>
    <t xml:space="preserve"> F839B21671F1     </t>
  </si>
  <si>
    <t xml:space="preserve"> F839C39272B2     </t>
  </si>
  <si>
    <t xml:space="preserve"> KD78J026G01      </t>
  </si>
  <si>
    <t xml:space="preserve"> F839B27072Q1     </t>
  </si>
  <si>
    <t xml:space="preserve"> M649B32971A      </t>
  </si>
  <si>
    <t xml:space="preserve"> 250429DS2</t>
  </si>
  <si>
    <t xml:space="preserve"> M321C30371A      </t>
  </si>
  <si>
    <t xml:space="preserve"> 00250407D</t>
  </si>
  <si>
    <t xml:space="preserve"> 0250412NF</t>
  </si>
  <si>
    <t xml:space="preserve"> M321C28271A      </t>
  </si>
  <si>
    <t xml:space="preserve"> 00250410N</t>
  </si>
  <si>
    <t xml:space="preserve"> M321C25171A      </t>
  </si>
  <si>
    <t xml:space="preserve"> 00250404N</t>
  </si>
  <si>
    <t xml:space="preserve"> M649B33775A1     </t>
  </si>
  <si>
    <t xml:space="preserve"> 0250410DF</t>
  </si>
  <si>
    <t xml:space="preserve"> M321C23771A      </t>
  </si>
  <si>
    <t xml:space="preserve"> M649B33071B      </t>
  </si>
  <si>
    <t xml:space="preserve"> M321C18871J      </t>
  </si>
  <si>
    <t xml:space="preserve"> U833D15771A2     </t>
  </si>
  <si>
    <t xml:space="preserve"> M321C31371A      </t>
  </si>
  <si>
    <t xml:space="preserve"> 0250428NF</t>
  </si>
  <si>
    <t xml:space="preserve"> M321C29771A      </t>
  </si>
  <si>
    <t xml:space="preserve">  110*110*73</t>
  </si>
  <si>
    <t xml:space="preserve"> F839C40771B      </t>
  </si>
  <si>
    <t xml:space="preserve"> KL78C150G01      </t>
  </si>
  <si>
    <t xml:space="preserve"> F839C37471E      </t>
  </si>
  <si>
    <t xml:space="preserve"> M321C20971E      </t>
  </si>
  <si>
    <t xml:space="preserve"> 250429NL1</t>
  </si>
  <si>
    <t xml:space="preserve"> 250429NL2</t>
  </si>
  <si>
    <t xml:space="preserve"> 250430DL3</t>
  </si>
  <si>
    <t xml:space="preserve"> 00250430D</t>
  </si>
  <si>
    <t xml:space="preserve"> 0250430DE</t>
  </si>
  <si>
    <t xml:space="preserve"> 0250429NE</t>
  </si>
  <si>
    <t xml:space="preserve"> 250429NS1</t>
  </si>
  <si>
    <t xml:space="preserve"> E309C07271G      </t>
  </si>
  <si>
    <t xml:space="preserve"> M321C29171A      </t>
  </si>
  <si>
    <t xml:space="preserve"> P840D39479K      </t>
  </si>
  <si>
    <t xml:space="preserve">EARTHWIRE                </t>
  </si>
  <si>
    <t xml:space="preserve"> M832C07771A      </t>
  </si>
  <si>
    <t xml:space="preserve"> S268S03010       </t>
  </si>
  <si>
    <t xml:space="preserve">INS BUSH                 </t>
  </si>
  <si>
    <t xml:space="preserve"> O530000 </t>
  </si>
  <si>
    <t xml:space="preserve"> O716001 </t>
  </si>
  <si>
    <t xml:space="preserve"> OY15001 </t>
  </si>
  <si>
    <t xml:space="preserve"> OZ13001 </t>
  </si>
  <si>
    <t xml:space="preserve"> P221001 </t>
  </si>
  <si>
    <t xml:space="preserve"> P320001 </t>
  </si>
  <si>
    <t xml:space="preserve"> 250430DS2</t>
  </si>
  <si>
    <t xml:space="preserve"> M321C21071E      </t>
  </si>
  <si>
    <t xml:space="preserve"> P838C06789N3     </t>
  </si>
  <si>
    <t xml:space="preserve"> Q832C09371J1     </t>
  </si>
  <si>
    <t>TRIS (30 PCS)</t>
  </si>
  <si>
    <t>E309C07271G</t>
  </si>
  <si>
    <t>E309C09973F</t>
  </si>
  <si>
    <t>E309C09974F</t>
  </si>
  <si>
    <t>E309C11472B</t>
  </si>
  <si>
    <t>F602B10580Z1</t>
  </si>
  <si>
    <t>F602B10598Z1</t>
  </si>
  <si>
    <t>F602B10872H4</t>
  </si>
  <si>
    <t>F602C50771C</t>
  </si>
  <si>
    <t>F833D14282N</t>
  </si>
  <si>
    <t>F833D14372G</t>
  </si>
  <si>
    <t>F833D15473E</t>
  </si>
  <si>
    <t>F833 -LEADWIRE ASSY</t>
  </si>
  <si>
    <t>F839B21671F1</t>
  </si>
  <si>
    <t>F839B26071E1</t>
  </si>
  <si>
    <t>F839B27072Q1</t>
  </si>
  <si>
    <t>F839B27671E1</t>
  </si>
  <si>
    <t>F839B29971L</t>
  </si>
  <si>
    <t>F839B31071B2</t>
  </si>
  <si>
    <t>F839B33671D</t>
  </si>
  <si>
    <t>F839B34671F</t>
  </si>
  <si>
    <t>F839B39971D</t>
  </si>
  <si>
    <t>F839B41571B</t>
  </si>
  <si>
    <t>F839C33571D</t>
  </si>
  <si>
    <t>F839C35471F</t>
  </si>
  <si>
    <t>F839C36071C</t>
  </si>
  <si>
    <t>F839C37271E</t>
  </si>
  <si>
    <t>F839C37272E</t>
  </si>
  <si>
    <t>F839C37371E</t>
  </si>
  <si>
    <t>F839C37471E</t>
  </si>
  <si>
    <t>F839C37971E</t>
  </si>
  <si>
    <t>F839C38971D</t>
  </si>
  <si>
    <t>F839C39272B2</t>
  </si>
  <si>
    <t>F839C40771B</t>
  </si>
  <si>
    <t>F839D20172E1</t>
  </si>
  <si>
    <t>RBS05C34671A</t>
  </si>
  <si>
    <t>RBS05C74271A</t>
  </si>
  <si>
    <t>P838C06789N3</t>
  </si>
  <si>
    <t>P838C09982D4</t>
  </si>
  <si>
    <t>P840D39374H</t>
  </si>
  <si>
    <t>P840D39479K</t>
  </si>
  <si>
    <t>P840D43772F</t>
  </si>
  <si>
    <t>P911A06475U</t>
  </si>
  <si>
    <t>KHR75720-E02</t>
  </si>
  <si>
    <t>KHR77291-D00</t>
  </si>
  <si>
    <t>KSR19761-E00</t>
  </si>
  <si>
    <t>KSR20400-E04</t>
  </si>
  <si>
    <t>V570B02171C1</t>
  </si>
  <si>
    <t>V570B02571D</t>
  </si>
  <si>
    <t>ISS  -CONNECTOR BRUSH HOLDER ASSY</t>
  </si>
  <si>
    <t>M664C01971A</t>
  </si>
  <si>
    <t>J832C21971F</t>
  </si>
  <si>
    <t>J832.-LEADWIRE ASSY (LINE J)</t>
  </si>
  <si>
    <t>M310B52771B</t>
  </si>
  <si>
    <t>M310C32671C</t>
  </si>
  <si>
    <t>M310C44071G</t>
  </si>
  <si>
    <t>M310C45372F1</t>
  </si>
  <si>
    <t>M310C54171C</t>
  </si>
  <si>
    <t>M310C58171D</t>
  </si>
  <si>
    <t>M310C61771A</t>
  </si>
  <si>
    <t>M310C61971B</t>
  </si>
  <si>
    <t>M310C63371A</t>
  </si>
  <si>
    <t>M649B33871F</t>
  </si>
  <si>
    <t>M310C56371C</t>
  </si>
  <si>
    <t>M321C18871J</t>
  </si>
  <si>
    <t>M321C20971E</t>
  </si>
  <si>
    <t>M321C21071E</t>
  </si>
  <si>
    <t>M321C23771A</t>
  </si>
  <si>
    <t>M321C25171A</t>
  </si>
  <si>
    <t>M321C27471A</t>
  </si>
  <si>
    <t>M321C28271A</t>
  </si>
  <si>
    <t>M321C28571A</t>
  </si>
  <si>
    <t>M321C29171A</t>
  </si>
  <si>
    <t>M321C29771A</t>
  </si>
  <si>
    <t>M321C29971A</t>
  </si>
  <si>
    <t>M321C30071A</t>
  </si>
  <si>
    <t>M321C30371A</t>
  </si>
  <si>
    <t>M321C31371A</t>
  </si>
  <si>
    <t>M649B29671C1</t>
  </si>
  <si>
    <t>M649B31472A1</t>
  </si>
  <si>
    <t>M649B32971A</t>
  </si>
  <si>
    <t>M649B33071B</t>
  </si>
  <si>
    <t>M649B33575B3</t>
  </si>
  <si>
    <t>M649B33775A1</t>
  </si>
  <si>
    <t>M649B33871E</t>
  </si>
  <si>
    <t>M649B33972B</t>
  </si>
  <si>
    <t>M832C07771A</t>
  </si>
  <si>
    <t>M832 -LEADWIRE ASSY</t>
  </si>
  <si>
    <t>Q832 -LEADWIRE ASSY</t>
  </si>
  <si>
    <t>Q832C09371J1</t>
  </si>
  <si>
    <t>KD78J026G01</t>
  </si>
  <si>
    <t>KJ78H192G01</t>
  </si>
  <si>
    <t>KL78C150G01</t>
  </si>
  <si>
    <t>37290-0425E</t>
  </si>
  <si>
    <t>BAH040417J0-2</t>
  </si>
  <si>
    <t>U832C06471D</t>
  </si>
  <si>
    <t>U832C10171C</t>
  </si>
  <si>
    <t>U832C12071B</t>
  </si>
  <si>
    <t>U833D15771A2</t>
  </si>
  <si>
    <t>U833D19271A4</t>
  </si>
  <si>
    <t xml:space="preserve">BUSH </t>
  </si>
  <si>
    <t>S268S03010</t>
  </si>
  <si>
    <t>TOTAL</t>
  </si>
  <si>
    <t>Total:</t>
  </si>
  <si>
    <t>RETURNED MATERIALS</t>
  </si>
  <si>
    <t>BUSH</t>
  </si>
  <si>
    <t>Bush</t>
  </si>
  <si>
    <t>PHAF08884</t>
  </si>
  <si>
    <t>MAY 02 @ 1300H</t>
  </si>
  <si>
    <t>PHAF08885</t>
  </si>
  <si>
    <t>PHAF08886</t>
  </si>
  <si>
    <t>09924979</t>
  </si>
  <si>
    <t>09924980</t>
  </si>
  <si>
    <t>09924981</t>
  </si>
  <si>
    <t xml:space="preserve">	XLTP100949425A</t>
  </si>
  <si>
    <t>RD-202502-020</t>
  </si>
  <si>
    <t>RD-202503-020</t>
  </si>
  <si>
    <t>RD-202504-025</t>
  </si>
  <si>
    <t>RD-202502-023</t>
  </si>
  <si>
    <t>RD-202502-024</t>
  </si>
  <si>
    <t>RD-202503-023</t>
  </si>
  <si>
    <t>RD-202502-029</t>
  </si>
  <si>
    <t>RD-202501-030</t>
  </si>
  <si>
    <t>RD-202502-030</t>
  </si>
  <si>
    <t>RD-202502-031</t>
  </si>
  <si>
    <t>RD-202503-030</t>
  </si>
  <si>
    <t>RD-202502-033</t>
  </si>
  <si>
    <t>RD-202503-032</t>
  </si>
  <si>
    <t>RD-202503-435</t>
  </si>
  <si>
    <t>RD-202502-034</t>
  </si>
  <si>
    <t>RD-202503-033</t>
  </si>
  <si>
    <t>RD-202503-035</t>
  </si>
  <si>
    <t>RD-202502-039</t>
  </si>
  <si>
    <t>RD-202502-042</t>
  </si>
  <si>
    <t>RD-202503-041</t>
  </si>
  <si>
    <t>RD-202302-027</t>
  </si>
  <si>
    <t>RD-202503-047</t>
  </si>
  <si>
    <t>RD-202504-052</t>
  </si>
  <si>
    <t>RD-202504-392</t>
  </si>
  <si>
    <t>RD-202503-049</t>
  </si>
  <si>
    <t>RD-202412-054</t>
  </si>
  <si>
    <t>RD-202503-062</t>
  </si>
  <si>
    <t>RD-202501-062</t>
  </si>
  <si>
    <t>RD-202406-041</t>
  </si>
  <si>
    <t>RD-202410-393</t>
  </si>
  <si>
    <t>RD-202502-061</t>
  </si>
  <si>
    <t>RD-202504-069</t>
  </si>
  <si>
    <t>RD-202410-394</t>
  </si>
  <si>
    <t>RD-202504-400</t>
  </si>
  <si>
    <t>RD-202502-064</t>
  </si>
  <si>
    <t>RD-202504-404</t>
  </si>
  <si>
    <t>RD-202502-067</t>
  </si>
  <si>
    <t>RD-202501-070</t>
  </si>
  <si>
    <t>RD-202501-072</t>
  </si>
  <si>
    <t>RD-202502-070</t>
  </si>
  <si>
    <t>RD-202502-071</t>
  </si>
  <si>
    <t>RD-202503-073</t>
  </si>
  <si>
    <t>RD-202503-074</t>
  </si>
  <si>
    <t>RD-202503-076</t>
  </si>
  <si>
    <t>RD-202504-082</t>
  </si>
  <si>
    <t>RD-202504-405</t>
  </si>
  <si>
    <t>RD-202503-077</t>
  </si>
  <si>
    <t>RD-202502-076</t>
  </si>
  <si>
    <t>RD-202503-078</t>
  </si>
  <si>
    <t>RD-202504-085</t>
  </si>
  <si>
    <t>RD-202502-077</t>
  </si>
  <si>
    <t>RD-202503-079</t>
  </si>
  <si>
    <t>RD-202502-078</t>
  </si>
  <si>
    <t>RD-202503-080</t>
  </si>
  <si>
    <t>RD-202503-081</t>
  </si>
  <si>
    <t>RD-202503-087</t>
  </si>
  <si>
    <t>RD-202502-086</t>
  </si>
  <si>
    <t>RD-202504-099</t>
  </si>
  <si>
    <t>RD-202504-411</t>
  </si>
  <si>
    <t>RD-202501-339</t>
  </si>
  <si>
    <t>RD-202503-332</t>
  </si>
  <si>
    <t>RD-202502-092</t>
  </si>
  <si>
    <t>RD-202502-093</t>
  </si>
  <si>
    <t>RD-202503-095</t>
  </si>
  <si>
    <t>RD-202501-102</t>
  </si>
  <si>
    <t>RD-202502-095</t>
  </si>
  <si>
    <t>RD-202503-097</t>
  </si>
  <si>
    <t>RD-202503-098</t>
  </si>
  <si>
    <t>RD-202502-098</t>
  </si>
  <si>
    <t>RD-202502-099</t>
  </si>
  <si>
    <t>RD-202502-100</t>
  </si>
  <si>
    <t>RD-202503-102</t>
  </si>
  <si>
    <t>RD-202501-109</t>
  </si>
  <si>
    <t>RD-202502-102</t>
  </si>
  <si>
    <t>RD-202503-105</t>
  </si>
  <si>
    <t>RD-202501-111</t>
  </si>
  <si>
    <t>RD-202503-106</t>
  </si>
  <si>
    <t>RD-202502-105</t>
  </si>
  <si>
    <t>RD-202503-107</t>
  </si>
  <si>
    <t>RD-202503-108</t>
  </si>
  <si>
    <t>RD-202503-110</t>
  </si>
  <si>
    <t>RD-202504-423</t>
  </si>
  <si>
    <t>RD-202503-330</t>
  </si>
  <si>
    <t>RD-202504-124</t>
  </si>
  <si>
    <t>RD-202504-425</t>
  </si>
  <si>
    <t>RD-202502-118</t>
  </si>
  <si>
    <t>RD-202503-269</t>
  </si>
  <si>
    <t>RD-202502-274</t>
  </si>
  <si>
    <t>RD-202503-271</t>
  </si>
  <si>
    <t>RD-202503-232</t>
  </si>
  <si>
    <t>RD-202412-231</t>
  </si>
  <si>
    <t>RD-202412-234</t>
  </si>
  <si>
    <t>RD-202502-235</t>
  </si>
  <si>
    <t>RD-202502-237</t>
  </si>
  <si>
    <t>RD-202503-237</t>
  </si>
  <si>
    <t>RD-202407-160</t>
  </si>
  <si>
    <t>RD-202409-246</t>
  </si>
  <si>
    <t>RD-202503-243</t>
  </si>
  <si>
    <t>RD-202503-244</t>
  </si>
  <si>
    <t>RD-202504-275</t>
  </si>
  <si>
    <t>RD-202503-247</t>
  </si>
  <si>
    <t>RD-202503-121</t>
  </si>
  <si>
    <t>RD-202412-125</t>
  </si>
  <si>
    <t>RD-202503-128</t>
  </si>
  <si>
    <t>RD-202410-138</t>
  </si>
  <si>
    <t>RD-202501-147</t>
  </si>
  <si>
    <t>RD-202503-138</t>
  </si>
  <si>
    <t>RD-202502-140</t>
  </si>
  <si>
    <t>RD-202501-150</t>
  </si>
  <si>
    <t>RD-202501-151</t>
  </si>
  <si>
    <t>RD-202406-200</t>
  </si>
  <si>
    <t>RD-202503-295</t>
  </si>
  <si>
    <t>RD-202501-308</t>
  </si>
  <si>
    <t>RD-202503-296</t>
  </si>
  <si>
    <t>RD-202501-309</t>
  </si>
  <si>
    <t>RD-202503-297</t>
  </si>
  <si>
    <t>RD-202503-341</t>
  </si>
  <si>
    <t>RD-202502-122</t>
  </si>
  <si>
    <t>RD-202503-122</t>
  </si>
  <si>
    <t>RD-202503-239</t>
  </si>
  <si>
    <t>RD-202504-270</t>
  </si>
  <si>
    <t>RD-202503-143</t>
  </si>
  <si>
    <t>RD-202504-167</t>
  </si>
  <si>
    <t>RD-202501-154</t>
  </si>
  <si>
    <t>RD-202502-145</t>
  </si>
  <si>
    <t>RD-202502-148</t>
  </si>
  <si>
    <t>RD-202503-147</t>
  </si>
  <si>
    <t>RD-202503-149</t>
  </si>
  <si>
    <t>RD-202504-173</t>
  </si>
  <si>
    <t>RD-202503-151</t>
  </si>
  <si>
    <t>RD-202502-155</t>
  </si>
  <si>
    <t>RD-202503-154</t>
  </si>
  <si>
    <t>RD-202501-166</t>
  </si>
  <si>
    <t>RD-202503-162</t>
  </si>
  <si>
    <t>RD-202504-186</t>
  </si>
  <si>
    <t>RD-202501-175</t>
  </si>
  <si>
    <t>RD-202501-176</t>
  </si>
  <si>
    <t>RD-202412-166</t>
  </si>
  <si>
    <t>RD-202502-168</t>
  </si>
  <si>
    <t>RD-202503-168</t>
  </si>
  <si>
    <t>RD-202502-171</t>
  </si>
  <si>
    <t>RD-202502-174</t>
  </si>
  <si>
    <t>RD-202502-177</t>
  </si>
  <si>
    <t>RD-202503-176</t>
  </si>
  <si>
    <t>RD-202504-199</t>
  </si>
  <si>
    <t>RD-202501-236</t>
  </si>
  <si>
    <t>RD-202503-163</t>
  </si>
  <si>
    <t>RD-202502-172</t>
  </si>
  <si>
    <t>RD-202503-309</t>
  </si>
  <si>
    <t>RD-202502-182</t>
  </si>
  <si>
    <t>RD-202503-181</t>
  </si>
  <si>
    <t>RD-202502-183</t>
  </si>
  <si>
    <t>RD-202502-184</t>
  </si>
  <si>
    <t>RD-202503-183</t>
  </si>
  <si>
    <t>RD-202501-197</t>
  </si>
  <si>
    <t>RD-202503-186</t>
  </si>
  <si>
    <t>RD-202501-199</t>
  </si>
  <si>
    <t>RD-202503-188</t>
  </si>
  <si>
    <t>RD-202503-192</t>
  </si>
  <si>
    <t>RD-202501-204</t>
  </si>
  <si>
    <t>RD-202502-194</t>
  </si>
  <si>
    <t>RD-202501-207</t>
  </si>
  <si>
    <t>RD-202503-199</t>
  </si>
  <si>
    <t>RD-202502-201</t>
  </si>
  <si>
    <t>RD-202503-200</t>
  </si>
  <si>
    <t>RD-202503-201</t>
  </si>
  <si>
    <t>RD-202501-213</t>
  </si>
  <si>
    <t>RD-202502-203</t>
  </si>
  <si>
    <t>RD-202503-205</t>
  </si>
  <si>
    <t>RD-202503-315</t>
  </si>
  <si>
    <t>RD-202504-232</t>
  </si>
  <si>
    <t>RD-202501-219</t>
  </si>
  <si>
    <t>RD-202503-208</t>
  </si>
  <si>
    <t>RD-202501-220</t>
  </si>
  <si>
    <t>RD-202503-209</t>
  </si>
  <si>
    <t>RD-202503-210</t>
  </si>
  <si>
    <t>RD-202503-211</t>
  </si>
  <si>
    <t>RD-202504-335</t>
  </si>
  <si>
    <t>RD-202502-216</t>
  </si>
  <si>
    <t>RD-202503-310</t>
  </si>
  <si>
    <t>RD-202501-228</t>
  </si>
  <si>
    <t>RD-202503-217</t>
  </si>
  <si>
    <t>RD-202409-220</t>
  </si>
  <si>
    <t>RD-202502-220</t>
  </si>
  <si>
    <t>RD-202503-221</t>
  </si>
  <si>
    <t>RD-202503-222</t>
  </si>
  <si>
    <t>RD-202504-253</t>
  </si>
  <si>
    <t>RD-202503-223</t>
  </si>
  <si>
    <t>RD-202503-224</t>
  </si>
  <si>
    <t>RD-202503-225</t>
  </si>
  <si>
    <t>RD-202503-226</t>
  </si>
  <si>
    <t>RD-202503-228</t>
  </si>
  <si>
    <t>RD-202501-268</t>
  </si>
  <si>
    <t>RD-202503-257</t>
  </si>
  <si>
    <t>RD-202501-273</t>
  </si>
  <si>
    <t>RD-202503-262</t>
  </si>
  <si>
    <t>RD-202411-101</t>
  </si>
  <si>
    <t>RD-202503-328</t>
  </si>
  <si>
    <t>RD-202412-124</t>
  </si>
  <si>
    <t>RD-202501-140</t>
  </si>
  <si>
    <t>RD-202502-131</t>
  </si>
  <si>
    <t>RD-202412-132</t>
  </si>
  <si>
    <t>RD-202504-004</t>
  </si>
  <si>
    <t>RD-202501-004</t>
  </si>
  <si>
    <t>RD-202503-003</t>
  </si>
  <si>
    <t>RD-202502-005</t>
  </si>
  <si>
    <t>RD-202503-004</t>
  </si>
  <si>
    <t>RD-202503-013</t>
  </si>
  <si>
    <t>RD-202503-014</t>
  </si>
  <si>
    <t>RD-202503-015</t>
  </si>
  <si>
    <t>RD-202503-016</t>
  </si>
  <si>
    <t>RD-202501-019</t>
  </si>
  <si>
    <t>RD-202503-272</t>
  </si>
  <si>
    <t>RD-202504-301</t>
  </si>
  <si>
    <t>RD-202502-279</t>
  </si>
  <si>
    <t>RD-202503-343</t>
  </si>
  <si>
    <t>RD-202503-276</t>
  </si>
  <si>
    <t>RD-202504-304</t>
  </si>
  <si>
    <t>RD-202502-290</t>
  </si>
  <si>
    <t>RD-202504-313</t>
  </si>
  <si>
    <t>RD-202503-278</t>
  </si>
  <si>
    <t>RD-202502-293</t>
  </si>
  <si>
    <t>RD-202503-288</t>
  </si>
  <si>
    <t>RD-202503-290</t>
  </si>
  <si>
    <t>RETURN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</si>
</sst>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&quot;$&quot;#,##0_);[Red]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₱&quot;#,##0_);[Red]\(&quot;₱&quot;#,##0\)"/>
    <numFmt numFmtId="169" formatCode="_(* #,##0_);_(* \(#,##0\);_(* &quot;-&quot;??_);_(@_)"/>
    <numFmt numFmtId="170" formatCode="_(* #,##0.0_);_(* \(#,##0.0\);_(* &quot;-&quot;??_);_(@_)"/>
    <numFmt numFmtId="171" formatCode="#,##0.0;[Red]#,##0.0"/>
    <numFmt numFmtId="172" formatCode="_(* #,##0.000_);_(* \(#,##0.000\);_(* &quot;-&quot;??_);_(@_)"/>
    <numFmt numFmtId="173" formatCode="[$-409]mmmm\ d\,\ yyyy;@"/>
    <numFmt numFmtId="174" formatCode="[$USD]\ #,##0.00"/>
    <numFmt numFmtId="175" formatCode="[$-3409]mmmm\ dd\,\ yyyy;@"/>
    <numFmt numFmtId="176" formatCode="_(* #,##0.000000_);_(* \(#,##0.000000\);_(* &quot;-&quot;??_);_(@_)"/>
    <numFmt numFmtId="177" formatCode="0.0"/>
    <numFmt numFmtId="178" formatCode="_(* #,##0.0000_);_(* \(#,##0.0000\);_(* &quot;-&quot;??_);_(@_)"/>
    <numFmt numFmtId="179" formatCode="_(* #,##0.0000_);_(* \(#,##0.0000\);_(* &quot;-&quot;????_);_(@_)"/>
  </numFmts>
  <fonts count="110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b/>
      <sz val="12"/>
      <name val="Times New Roman"/>
      <family val="1"/>
    </font>
    <font>
      <sz val="8"/>
      <name val="Times New Roman"/>
      <family val="1"/>
    </font>
    <font>
      <b/>
      <sz val="16"/>
      <color indexed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b/>
      <sz val="10"/>
      <color indexed="10"/>
      <name val="Times New Roman"/>
      <family val="1"/>
    </font>
    <font>
      <b/>
      <sz val="18"/>
      <color indexed="8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b/>
      <sz val="9"/>
      <color indexed="8"/>
      <name val="Arial Narrow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3"/>
      <charset val="128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 Narrow"/>
      <family val="2"/>
    </font>
    <font>
      <b/>
      <sz val="14"/>
      <color indexed="8"/>
      <name val="Arial Narrow"/>
      <family val="2"/>
    </font>
    <font>
      <sz val="10"/>
      <name val="Arial"/>
      <family val="2"/>
    </font>
    <font>
      <b/>
      <sz val="16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b/>
      <sz val="10"/>
      <color indexed="8"/>
      <name val="Arial Narrow"/>
      <family val="2"/>
    </font>
    <font>
      <sz val="11"/>
      <name val="Times New Roman"/>
      <family val="1"/>
    </font>
    <font>
      <b/>
      <sz val="8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8"/>
      <name val="Arial Narrow"/>
      <family val="2"/>
    </font>
    <font>
      <u/>
      <sz val="10"/>
      <name val="Arial"/>
      <family val="2"/>
    </font>
    <font>
      <sz val="9"/>
      <name val="Arial"/>
      <family val="2"/>
    </font>
    <font>
      <b/>
      <sz val="14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b/>
      <i/>
      <sz val="12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15"/>
      <name val="Arial"/>
      <family val="2"/>
    </font>
    <font>
      <sz val="2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5"/>
      <name val="Arial"/>
      <family val="2"/>
    </font>
    <font>
      <b/>
      <sz val="16"/>
      <name val="Arial"/>
      <family val="2"/>
    </font>
    <font>
      <u/>
      <sz val="11"/>
      <name val="Arial"/>
      <family val="2"/>
    </font>
    <font>
      <u/>
      <sz val="14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Arial Narrow"/>
      <family val="2"/>
    </font>
    <font>
      <b/>
      <sz val="10"/>
      <color theme="1"/>
      <name val="Times New Roman"/>
      <family val="1"/>
    </font>
    <font>
      <b/>
      <sz val="9"/>
      <color rgb="FF000000"/>
      <name val="Arial"/>
      <family val="2"/>
    </font>
    <font>
      <sz val="8"/>
      <color rgb="FFFF0000"/>
      <name val="Arial Narrow"/>
      <family val="2"/>
    </font>
    <font>
      <b/>
      <sz val="9"/>
      <color rgb="FFFF0000"/>
      <name val="Arial Narrow"/>
      <family val="2"/>
    </font>
    <font>
      <b/>
      <u/>
      <sz val="9"/>
      <color rgb="FF000000"/>
      <name val="Arial"/>
      <family val="2"/>
    </font>
    <font>
      <sz val="10"/>
      <color theme="0" tint="-0.34998626667073579"/>
      <name val="Times New Roman"/>
      <family val="1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9"/>
      <color rgb="FF333333"/>
      <name val="Verdana"/>
      <family val="2"/>
    </font>
    <font>
      <sz val="7"/>
      <color rgb="FF333333"/>
      <name val="Verdana"/>
      <family val="2"/>
    </font>
    <font>
      <b/>
      <sz val="8"/>
      <color rgb="FF000000"/>
      <name val="Arial"/>
      <family val="2"/>
    </font>
    <font>
      <b/>
      <sz val="10"/>
      <color rgb="FF333333"/>
      <name val="Verdana"/>
      <family val="2"/>
    </font>
    <font>
      <sz val="9"/>
      <name val="Calibri"/>
      <family val="2"/>
      <scheme val="minor"/>
    </font>
    <font>
      <b/>
      <sz val="8"/>
      <color rgb="FF111111"/>
      <name val="Arial"/>
      <family val="2"/>
    </font>
    <font>
      <sz val="10"/>
      <color rgb="FFFF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18">
    <xf numFmtId="0" fontId="0" fillId="0" borderId="0"/>
    <xf numFmtId="0" fontId="69" fillId="10" borderId="0" applyNumberFormat="0" applyBorder="0" applyAlignment="0" applyProtection="0"/>
    <xf numFmtId="0" fontId="69" fillId="2" borderId="0" applyNumberFormat="0" applyBorder="0" applyAlignment="0" applyProtection="0"/>
    <xf numFmtId="0" fontId="69" fillId="11" borderId="0" applyNumberFormat="0" applyBorder="0" applyAlignment="0" applyProtection="0"/>
    <xf numFmtId="0" fontId="69" fillId="3" borderId="0" applyNumberFormat="0" applyBorder="0" applyAlignment="0" applyProtection="0"/>
    <xf numFmtId="0" fontId="69" fillId="12" borderId="0" applyNumberFormat="0" applyBorder="0" applyAlignment="0" applyProtection="0"/>
    <xf numFmtId="0" fontId="69" fillId="4" borderId="0" applyNumberFormat="0" applyBorder="0" applyAlignment="0" applyProtection="0"/>
    <xf numFmtId="0" fontId="69" fillId="13" borderId="0" applyNumberFormat="0" applyBorder="0" applyAlignment="0" applyProtection="0"/>
    <xf numFmtId="0" fontId="69" fillId="5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69" fillId="17" borderId="0" applyNumberFormat="0" applyBorder="0" applyAlignment="0" applyProtection="0"/>
    <xf numFmtId="0" fontId="69" fillId="18" borderId="0" applyNumberFormat="0" applyBorder="0" applyAlignment="0" applyProtection="0"/>
    <xf numFmtId="0" fontId="69" fillId="6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1" borderId="0" applyNumberFormat="0" applyBorder="0" applyAlignment="0" applyProtection="0"/>
    <xf numFmtId="0" fontId="69" fillId="21" borderId="0" applyNumberFormat="0" applyBorder="0" applyAlignment="0" applyProtection="0"/>
    <xf numFmtId="0" fontId="70" fillId="22" borderId="0" applyNumberFormat="0" applyBorder="0" applyAlignment="0" applyProtection="0"/>
    <xf numFmtId="0" fontId="70" fillId="22" borderId="0" applyNumberFormat="0" applyBorder="0" applyAlignment="0" applyProtection="0"/>
    <xf numFmtId="0" fontId="70" fillId="23" borderId="0" applyNumberFormat="0" applyBorder="0" applyAlignment="0" applyProtection="0"/>
    <xf numFmtId="0" fontId="70" fillId="23" borderId="0" applyNumberFormat="0" applyBorder="0" applyAlignment="0" applyProtection="0"/>
    <xf numFmtId="0" fontId="70" fillId="24" borderId="0" applyNumberFormat="0" applyBorder="0" applyAlignment="0" applyProtection="0"/>
    <xf numFmtId="0" fontId="70" fillId="6" borderId="0" applyNumberFormat="0" applyBorder="0" applyAlignment="0" applyProtection="0"/>
    <xf numFmtId="0" fontId="70" fillId="25" borderId="0" applyNumberFormat="0" applyBorder="0" applyAlignment="0" applyProtection="0"/>
    <xf numFmtId="0" fontId="70" fillId="7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7" borderId="0" applyNumberFormat="0" applyBorder="0" applyAlignment="0" applyProtection="0"/>
    <xf numFmtId="0" fontId="70" fillId="8" borderId="0" applyNumberFormat="0" applyBorder="0" applyAlignment="0" applyProtection="0"/>
    <xf numFmtId="0" fontId="70" fillId="28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70" fillId="29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1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2" fillId="35" borderId="51" applyNumberFormat="0" applyAlignment="0" applyProtection="0"/>
    <xf numFmtId="0" fontId="72" fillId="35" borderId="51" applyNumberFormat="0" applyAlignment="0" applyProtection="0"/>
    <xf numFmtId="0" fontId="73" fillId="36" borderId="52" applyNumberFormat="0" applyAlignment="0" applyProtection="0"/>
    <xf numFmtId="0" fontId="73" fillId="36" borderId="52" applyNumberFormat="0" applyAlignment="0" applyProtection="0"/>
    <xf numFmtId="167" fontId="32" fillId="0" borderId="0" applyFont="0" applyFill="0" applyBorder="0" applyAlignment="0" applyProtection="0"/>
    <xf numFmtId="38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32" fillId="0" borderId="0" applyFont="0" applyFill="0" applyBorder="0" applyAlignment="0" applyProtection="0"/>
    <xf numFmtId="168" fontId="23" fillId="0" borderId="0" applyFont="0" applyFill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0" fontId="13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37" borderId="0" applyNumberFormat="0" applyBorder="0" applyAlignment="0" applyProtection="0"/>
    <xf numFmtId="0" fontId="75" fillId="37" borderId="0" applyNumberFormat="0" applyBorder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7" fillId="0" borderId="54" applyNumberFormat="0" applyFill="0" applyAlignment="0" applyProtection="0"/>
    <xf numFmtId="0" fontId="77" fillId="0" borderId="54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38" borderId="51" applyNumberFormat="0" applyAlignment="0" applyProtection="0"/>
    <xf numFmtId="0" fontId="79" fillId="38" borderId="51" applyNumberFormat="0" applyAlignment="0" applyProtection="0"/>
    <xf numFmtId="0" fontId="80" fillId="0" borderId="56" applyNumberFormat="0" applyFill="0" applyAlignment="0" applyProtection="0"/>
    <xf numFmtId="0" fontId="80" fillId="0" borderId="56" applyNumberFormat="0" applyFill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1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82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3" fillId="0" borderId="0" applyNumberForma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5" fillId="0" borderId="0"/>
    <xf numFmtId="0" fontId="83" fillId="0" borderId="0"/>
    <xf numFmtId="0" fontId="69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3" fillId="0" borderId="0"/>
    <xf numFmtId="0" fontId="1" fillId="0" borderId="0"/>
    <xf numFmtId="0" fontId="1" fillId="0" borderId="0"/>
    <xf numFmtId="0" fontId="26" fillId="40" borderId="57" applyNumberFormat="0" applyFont="0" applyAlignment="0" applyProtection="0"/>
    <xf numFmtId="0" fontId="14" fillId="40" borderId="57" applyNumberFormat="0" applyFont="0" applyAlignment="0" applyProtection="0"/>
    <xf numFmtId="0" fontId="27" fillId="40" borderId="57" applyNumberFormat="0" applyFont="0" applyAlignment="0" applyProtection="0"/>
    <xf numFmtId="0" fontId="69" fillId="40" borderId="57" applyNumberFormat="0" applyFont="0" applyAlignment="0" applyProtection="0"/>
    <xf numFmtId="0" fontId="84" fillId="35" borderId="58" applyNumberFormat="0" applyAlignment="0" applyProtection="0"/>
    <xf numFmtId="0" fontId="84" fillId="35" borderId="58" applyNumberFormat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38" fontId="23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</cellStyleXfs>
  <cellXfs count="598">
    <xf numFmtId="0" fontId="0" fillId="0" borderId="0" xfId="0"/>
    <xf numFmtId="0" fontId="1" fillId="0" borderId="1" xfId="174" applyFont="1" applyBorder="1"/>
    <xf numFmtId="0" fontId="1" fillId="0" borderId="0" xfId="174" applyFont="1"/>
    <xf numFmtId="0" fontId="5" fillId="0" borderId="0" xfId="0" applyFont="1"/>
    <xf numFmtId="169" fontId="5" fillId="0" borderId="0" xfId="59" applyNumberFormat="1" applyFont="1"/>
    <xf numFmtId="0" fontId="5" fillId="0" borderId="0" xfId="174" applyFont="1"/>
    <xf numFmtId="40" fontId="1" fillId="0" borderId="0" xfId="174" applyNumberFormat="1" applyFont="1"/>
    <xf numFmtId="0" fontId="6" fillId="0" borderId="0" xfId="0" applyFont="1"/>
    <xf numFmtId="169" fontId="1" fillId="0" borderId="0" xfId="59" applyNumberFormat="1" applyFont="1"/>
    <xf numFmtId="0" fontId="6" fillId="0" borderId="0" xfId="0" applyFont="1" applyAlignment="1">
      <alignment vertical="center"/>
    </xf>
    <xf numFmtId="0" fontId="7" fillId="0" borderId="0" xfId="174" applyFont="1"/>
    <xf numFmtId="0" fontId="1" fillId="0" borderId="2" xfId="174" applyFont="1" applyBorder="1"/>
    <xf numFmtId="0" fontId="1" fillId="0" borderId="3" xfId="174" applyFont="1" applyBorder="1"/>
    <xf numFmtId="0" fontId="1" fillId="0" borderId="4" xfId="174" applyFont="1" applyBorder="1"/>
    <xf numFmtId="0" fontId="1" fillId="0" borderId="5" xfId="174" applyFont="1" applyBorder="1" applyAlignment="1">
      <alignment horizontal="center"/>
    </xf>
    <xf numFmtId="0" fontId="1" fillId="0" borderId="6" xfId="174" applyFont="1" applyBorder="1"/>
    <xf numFmtId="0" fontId="1" fillId="0" borderId="7" xfId="174" applyFont="1" applyBorder="1"/>
    <xf numFmtId="169" fontId="1" fillId="0" borderId="1" xfId="66" applyNumberFormat="1" applyFont="1" applyBorder="1"/>
    <xf numFmtId="0" fontId="1" fillId="0" borderId="1" xfId="174" applyFont="1" applyBorder="1" applyAlignment="1">
      <alignment horizontal="center"/>
    </xf>
    <xf numFmtId="0" fontId="8" fillId="0" borderId="8" xfId="174" applyFont="1" applyBorder="1" applyAlignment="1">
      <alignment horizontal="center"/>
    </xf>
    <xf numFmtId="0" fontId="1" fillId="0" borderId="9" xfId="174" applyFont="1" applyBorder="1"/>
    <xf numFmtId="0" fontId="8" fillId="0" borderId="8" xfId="174" applyFont="1" applyBorder="1"/>
    <xf numFmtId="0" fontId="1" fillId="0" borderId="8" xfId="174" applyFont="1" applyBorder="1"/>
    <xf numFmtId="0" fontId="1" fillId="0" borderId="8" xfId="174" applyFont="1" applyBorder="1" applyAlignment="1">
      <alignment horizontal="center"/>
    </xf>
    <xf numFmtId="167" fontId="8" fillId="0" borderId="8" xfId="66" applyFont="1" applyBorder="1" applyAlignment="1">
      <alignment horizontal="right"/>
    </xf>
    <xf numFmtId="4" fontId="1" fillId="0" borderId="9" xfId="174" applyNumberFormat="1" applyFont="1" applyBorder="1"/>
    <xf numFmtId="167" fontId="1" fillId="0" borderId="9" xfId="66" applyFont="1" applyBorder="1"/>
    <xf numFmtId="0" fontId="9" fillId="0" borderId="1" xfId="174" applyFont="1" applyBorder="1"/>
    <xf numFmtId="0" fontId="8" fillId="0" borderId="1" xfId="198" applyFont="1" applyBorder="1" applyAlignment="1">
      <alignment horizontal="center"/>
    </xf>
    <xf numFmtId="167" fontId="1" fillId="0" borderId="1" xfId="66" applyFont="1" applyBorder="1"/>
    <xf numFmtId="167" fontId="1" fillId="0" borderId="0" xfId="174" applyNumberFormat="1" applyFont="1"/>
    <xf numFmtId="0" fontId="8" fillId="0" borderId="1" xfId="174" applyFont="1" applyBorder="1" applyAlignment="1">
      <alignment horizontal="center"/>
    </xf>
    <xf numFmtId="0" fontId="6" fillId="0" borderId="1" xfId="174" applyFont="1" applyBorder="1"/>
    <xf numFmtId="0" fontId="8" fillId="0" borderId="10" xfId="174" applyFont="1" applyBorder="1" applyAlignment="1">
      <alignment horizontal="center"/>
    </xf>
    <xf numFmtId="169" fontId="8" fillId="0" borderId="10" xfId="66" applyNumberFormat="1" applyFont="1" applyBorder="1"/>
    <xf numFmtId="0" fontId="1" fillId="0" borderId="11" xfId="174" applyFont="1" applyBorder="1"/>
    <xf numFmtId="0" fontId="1" fillId="0" borderId="12" xfId="174" applyFont="1" applyBorder="1"/>
    <xf numFmtId="0" fontId="1" fillId="0" borderId="13" xfId="174" applyFont="1" applyBorder="1"/>
    <xf numFmtId="0" fontId="1" fillId="0" borderId="14" xfId="174" applyFont="1" applyBorder="1"/>
    <xf numFmtId="0" fontId="1" fillId="0" borderId="15" xfId="174" applyFont="1" applyBorder="1"/>
    <xf numFmtId="0" fontId="10" fillId="0" borderId="0" xfId="174" applyFont="1"/>
    <xf numFmtId="0" fontId="8" fillId="0" borderId="0" xfId="174" applyFont="1"/>
    <xf numFmtId="0" fontId="11" fillId="0" borderId="0" xfId="174" applyFont="1"/>
    <xf numFmtId="167" fontId="2" fillId="0" borderId="0" xfId="64" applyFont="1"/>
    <xf numFmtId="167" fontId="2" fillId="0" borderId="0" xfId="55" applyFont="1"/>
    <xf numFmtId="167" fontId="3" fillId="0" borderId="5" xfId="64" applyFont="1" applyFill="1" applyBorder="1" applyAlignment="1">
      <alignment horizontal="center"/>
    </xf>
    <xf numFmtId="0" fontId="2" fillId="0" borderId="5" xfId="199" applyFont="1" applyBorder="1" applyAlignment="1">
      <alignment horizontal="left"/>
    </xf>
    <xf numFmtId="0" fontId="1" fillId="0" borderId="4" xfId="174" applyFont="1" applyBorder="1" applyAlignment="1">
      <alignment horizontal="center"/>
    </xf>
    <xf numFmtId="0" fontId="8" fillId="0" borderId="1" xfId="174" applyFont="1" applyBorder="1"/>
    <xf numFmtId="167" fontId="8" fillId="0" borderId="9" xfId="82" applyFont="1" applyBorder="1" applyAlignment="1">
      <alignment horizontal="center"/>
    </xf>
    <xf numFmtId="167" fontId="1" fillId="0" borderId="1" xfId="82" applyFont="1" applyBorder="1"/>
    <xf numFmtId="167" fontId="1" fillId="0" borderId="9" xfId="82" applyFont="1" applyBorder="1"/>
    <xf numFmtId="43" fontId="1" fillId="0" borderId="0" xfId="174" applyNumberFormat="1" applyFont="1"/>
    <xf numFmtId="0" fontId="1" fillId="0" borderId="14" xfId="174" applyFont="1" applyBorder="1" applyAlignment="1">
      <alignment horizontal="right"/>
    </xf>
    <xf numFmtId="0" fontId="1" fillId="0" borderId="14" xfId="174" applyFont="1" applyBorder="1" applyAlignment="1">
      <alignment horizontal="center"/>
    </xf>
    <xf numFmtId="0" fontId="9" fillId="0" borderId="0" xfId="200" applyFont="1" applyAlignment="1">
      <alignment horizontal="left"/>
    </xf>
    <xf numFmtId="0" fontId="9" fillId="0" borderId="0" xfId="174" applyFont="1" applyAlignment="1">
      <alignment horizontal="left"/>
    </xf>
    <xf numFmtId="0" fontId="2" fillId="0" borderId="0" xfId="199" applyFont="1" applyAlignment="1">
      <alignment horizontal="left"/>
    </xf>
    <xf numFmtId="0" fontId="6" fillId="0" borderId="0" xfId="116" applyFont="1"/>
    <xf numFmtId="167" fontId="3" fillId="0" borderId="6" xfId="59" applyFont="1" applyFill="1" applyBorder="1" applyAlignment="1">
      <alignment horizontal="center"/>
    </xf>
    <xf numFmtId="167" fontId="2" fillId="0" borderId="10" xfId="59" applyFont="1" applyFill="1" applyBorder="1" applyAlignment="1">
      <alignment horizontal="center"/>
    </xf>
    <xf numFmtId="167" fontId="1" fillId="0" borderId="6" xfId="64" applyFont="1" applyFill="1" applyBorder="1"/>
    <xf numFmtId="167" fontId="2" fillId="0" borderId="0" xfId="64" applyFont="1" applyFill="1"/>
    <xf numFmtId="0" fontId="8" fillId="0" borderId="3" xfId="174" applyFont="1" applyBorder="1"/>
    <xf numFmtId="167" fontId="1" fillId="0" borderId="10" xfId="66" applyFont="1" applyBorder="1"/>
    <xf numFmtId="167" fontId="1" fillId="0" borderId="10" xfId="82" applyFont="1" applyBorder="1"/>
    <xf numFmtId="167" fontId="1" fillId="0" borderId="15" xfId="82" applyFont="1" applyBorder="1"/>
    <xf numFmtId="167" fontId="2" fillId="0" borderId="0" xfId="64" applyFont="1" applyFill="1" applyAlignment="1">
      <alignment horizontal="center"/>
    </xf>
    <xf numFmtId="167" fontId="2" fillId="0" borderId="5" xfId="64" applyFont="1" applyFill="1" applyBorder="1" applyAlignment="1">
      <alignment horizontal="center"/>
    </xf>
    <xf numFmtId="0" fontId="3" fillId="0" borderId="5" xfId="199" applyFont="1" applyBorder="1" applyAlignment="1">
      <alignment horizontal="center" vertical="center"/>
    </xf>
    <xf numFmtId="167" fontId="3" fillId="0" borderId="5" xfId="64" applyFont="1" applyFill="1" applyBorder="1"/>
    <xf numFmtId="167" fontId="9" fillId="0" borderId="0" xfId="64" applyFont="1" applyFill="1"/>
    <xf numFmtId="167" fontId="33" fillId="0" borderId="0" xfId="66" applyFont="1" applyFill="1" applyAlignment="1">
      <alignment horizontal="center" vertical="center"/>
    </xf>
    <xf numFmtId="167" fontId="3" fillId="0" borderId="6" xfId="64" applyFont="1" applyFill="1" applyBorder="1" applyAlignment="1">
      <alignment horizontal="center"/>
    </xf>
    <xf numFmtId="167" fontId="2" fillId="0" borderId="10" xfId="64" applyFont="1" applyFill="1" applyBorder="1" applyAlignment="1">
      <alignment horizontal="center"/>
    </xf>
    <xf numFmtId="167" fontId="2" fillId="0" borderId="0" xfId="59" applyFont="1" applyFill="1"/>
    <xf numFmtId="169" fontId="8" fillId="0" borderId="1" xfId="64" applyNumberFormat="1" applyFont="1" applyBorder="1"/>
    <xf numFmtId="167" fontId="8" fillId="0" borderId="9" xfId="66" applyFont="1" applyBorder="1"/>
    <xf numFmtId="0" fontId="1" fillId="0" borderId="0" xfId="174" applyFont="1" applyAlignment="1">
      <alignment horizontal="right"/>
    </xf>
    <xf numFmtId="167" fontId="3" fillId="0" borderId="0" xfId="59" applyFont="1" applyFill="1"/>
    <xf numFmtId="167" fontId="3" fillId="0" borderId="10" xfId="59" applyFont="1" applyFill="1" applyBorder="1" applyAlignment="1">
      <alignment horizontal="center"/>
    </xf>
    <xf numFmtId="167" fontId="2" fillId="0" borderId="5" xfId="59" applyFont="1" applyFill="1" applyBorder="1" applyAlignment="1">
      <alignment horizontal="center"/>
    </xf>
    <xf numFmtId="167" fontId="3" fillId="0" borderId="5" xfId="59" applyFont="1" applyFill="1" applyBorder="1" applyAlignment="1">
      <alignment horizontal="center"/>
    </xf>
    <xf numFmtId="0" fontId="2" fillId="0" borderId="0" xfId="199" applyFont="1" applyAlignment="1">
      <alignment horizontal="center" vertical="center"/>
    </xf>
    <xf numFmtId="4" fontId="89" fillId="0" borderId="9" xfId="174" applyNumberFormat="1" applyFont="1" applyBorder="1"/>
    <xf numFmtId="40" fontId="90" fillId="0" borderId="0" xfId="174" applyNumberFormat="1" applyFont="1"/>
    <xf numFmtId="167" fontId="1" fillId="0" borderId="0" xfId="66" applyFont="1" applyBorder="1"/>
    <xf numFmtId="169" fontId="2" fillId="0" borderId="0" xfId="55" applyNumberFormat="1" applyFont="1" applyBorder="1" applyAlignment="1">
      <alignment horizontal="center" vertical="center"/>
    </xf>
    <xf numFmtId="167" fontId="2" fillId="0" borderId="0" xfId="64" applyFont="1" applyBorder="1" applyAlignment="1">
      <alignment horizontal="center"/>
    </xf>
    <xf numFmtId="167" fontId="2" fillId="0" borderId="0" xfId="55" applyFont="1" applyBorder="1" applyAlignment="1">
      <alignment horizontal="center"/>
    </xf>
    <xf numFmtId="167" fontId="34" fillId="0" borderId="0" xfId="64" applyFont="1" applyBorder="1" applyAlignment="1">
      <alignment horizontal="center" wrapText="1"/>
    </xf>
    <xf numFmtId="169" fontId="30" fillId="0" borderId="6" xfId="55" applyNumberFormat="1" applyFont="1" applyFill="1" applyBorder="1" applyAlignment="1">
      <alignment horizontal="center"/>
    </xf>
    <xf numFmtId="169" fontId="2" fillId="0" borderId="0" xfId="55" applyNumberFormat="1" applyFont="1" applyFill="1" applyAlignment="1">
      <alignment horizontal="right"/>
    </xf>
    <xf numFmtId="169" fontId="9" fillId="0" borderId="0" xfId="55" applyNumberFormat="1" applyFont="1" applyFill="1" applyAlignment="1">
      <alignment horizontal="right"/>
    </xf>
    <xf numFmtId="169" fontId="3" fillId="0" borderId="10" xfId="55" applyNumberFormat="1" applyFont="1" applyFill="1" applyBorder="1" applyAlignment="1">
      <alignment horizontal="right"/>
    </xf>
    <xf numFmtId="167" fontId="29" fillId="0" borderId="16" xfId="55" applyFont="1" applyBorder="1"/>
    <xf numFmtId="0" fontId="18" fillId="0" borderId="0" xfId="199" applyFont="1" applyAlignment="1">
      <alignment horizontal="left"/>
    </xf>
    <xf numFmtId="169" fontId="18" fillId="0" borderId="0" xfId="55" applyNumberFormat="1" applyFont="1" applyFill="1" applyAlignment="1">
      <alignment horizontal="left"/>
    </xf>
    <xf numFmtId="0" fontId="2" fillId="0" borderId="0" xfId="66" applyNumberFormat="1" applyFont="1" applyFill="1" applyAlignment="1">
      <alignment horizontal="center" vertical="center"/>
    </xf>
    <xf numFmtId="0" fontId="18" fillId="0" borderId="0" xfId="199" applyFont="1" applyAlignment="1">
      <alignment horizontal="center"/>
    </xf>
    <xf numFmtId="0" fontId="35" fillId="0" borderId="0" xfId="200" applyFont="1" applyAlignment="1">
      <alignment horizontal="left"/>
    </xf>
    <xf numFmtId="169" fontId="2" fillId="0" borderId="0" xfId="64" applyNumberFormat="1" applyFont="1" applyFill="1" applyAlignment="1">
      <alignment horizontal="right"/>
    </xf>
    <xf numFmtId="169" fontId="2" fillId="0" borderId="0" xfId="55" applyNumberFormat="1" applyFont="1" applyFill="1" applyAlignment="1">
      <alignment horizontal="center" vertical="center"/>
    </xf>
    <xf numFmtId="0" fontId="18" fillId="0" borderId="0" xfId="76" applyNumberFormat="1" applyFont="1" applyFill="1" applyAlignment="1">
      <alignment horizontal="left"/>
    </xf>
    <xf numFmtId="0" fontId="18" fillId="0" borderId="0" xfId="199" applyFont="1"/>
    <xf numFmtId="169" fontId="9" fillId="0" borderId="0" xfId="64" applyNumberFormat="1" applyFont="1" applyFill="1" applyAlignment="1">
      <alignment horizontal="right"/>
    </xf>
    <xf numFmtId="169" fontId="9" fillId="0" borderId="0" xfId="55" applyNumberFormat="1" applyFont="1" applyFill="1" applyAlignment="1">
      <alignment horizontal="center" vertical="center"/>
    </xf>
    <xf numFmtId="169" fontId="9" fillId="0" borderId="0" xfId="55" applyNumberFormat="1" applyFont="1" applyFill="1" applyAlignment="1">
      <alignment horizontal="left"/>
    </xf>
    <xf numFmtId="169" fontId="18" fillId="0" borderId="0" xfId="55" applyNumberFormat="1" applyFont="1" applyFill="1"/>
    <xf numFmtId="169" fontId="31" fillId="0" borderId="0" xfId="76" applyNumberFormat="1" applyFont="1" applyFill="1" applyAlignment="1">
      <alignment horizontal="left"/>
    </xf>
    <xf numFmtId="0" fontId="30" fillId="0" borderId="5" xfId="199" applyFont="1" applyBorder="1" applyAlignment="1">
      <alignment horizontal="center" vertical="center"/>
    </xf>
    <xf numFmtId="169" fontId="30" fillId="0" borderId="5" xfId="55" applyNumberFormat="1" applyFont="1" applyFill="1" applyBorder="1" applyAlignment="1">
      <alignment horizontal="center" vertical="center"/>
    </xf>
    <xf numFmtId="0" fontId="30" fillId="0" borderId="5" xfId="76" applyNumberFormat="1" applyFont="1" applyFill="1" applyBorder="1" applyAlignment="1">
      <alignment horizontal="left" vertical="center"/>
    </xf>
    <xf numFmtId="0" fontId="36" fillId="0" borderId="0" xfId="199" applyFont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169" fontId="30" fillId="0" borderId="5" xfId="0" applyNumberFormat="1" applyFont="1" applyBorder="1" applyAlignment="1">
      <alignment horizontal="left"/>
    </xf>
    <xf numFmtId="0" fontId="19" fillId="0" borderId="0" xfId="199" applyFont="1"/>
    <xf numFmtId="167" fontId="19" fillId="0" borderId="0" xfId="199" applyNumberFormat="1" applyFont="1"/>
    <xf numFmtId="0" fontId="18" fillId="0" borderId="5" xfId="199" applyFont="1" applyBorder="1" applyAlignment="1">
      <alignment horizontal="center"/>
    </xf>
    <xf numFmtId="0" fontId="2" fillId="0" borderId="0" xfId="199" applyFont="1" applyAlignment="1">
      <alignment horizontal="center"/>
    </xf>
    <xf numFmtId="169" fontId="2" fillId="0" borderId="0" xfId="64" applyNumberFormat="1" applyFont="1" applyFill="1" applyAlignment="1">
      <alignment horizontal="left"/>
    </xf>
    <xf numFmtId="169" fontId="2" fillId="0" borderId="0" xfId="55" applyNumberFormat="1" applyFont="1" applyFill="1"/>
    <xf numFmtId="0" fontId="4" fillId="0" borderId="0" xfId="199" applyFont="1" applyAlignment="1">
      <alignment horizontal="left"/>
    </xf>
    <xf numFmtId="169" fontId="4" fillId="0" borderId="0" xfId="64" applyNumberFormat="1" applyFont="1" applyFill="1" applyAlignment="1">
      <alignment horizontal="left"/>
    </xf>
    <xf numFmtId="169" fontId="17" fillId="0" borderId="0" xfId="55" applyNumberFormat="1" applyFont="1" applyFill="1"/>
    <xf numFmtId="167" fontId="34" fillId="0" borderId="0" xfId="59" applyFont="1" applyFill="1"/>
    <xf numFmtId="167" fontId="39" fillId="0" borderId="0" xfId="59" applyFont="1" applyFill="1"/>
    <xf numFmtId="174" fontId="34" fillId="0" borderId="0" xfId="59" applyNumberFormat="1" applyFont="1" applyFill="1"/>
    <xf numFmtId="174" fontId="91" fillId="0" borderId="0" xfId="59" applyNumberFormat="1" applyFont="1" applyFill="1"/>
    <xf numFmtId="167" fontId="19" fillId="0" borderId="0" xfId="55" applyFont="1" applyFill="1" applyAlignment="1">
      <alignment horizontal="right"/>
    </xf>
    <xf numFmtId="167" fontId="21" fillId="0" borderId="0" xfId="55" applyFont="1" applyFill="1"/>
    <xf numFmtId="167" fontId="30" fillId="0" borderId="5" xfId="55" applyFont="1" applyFill="1" applyBorder="1" applyAlignment="1">
      <alignment horizontal="center" vertical="center"/>
    </xf>
    <xf numFmtId="167" fontId="2" fillId="0" borderId="0" xfId="55" applyFont="1" applyFill="1" applyAlignment="1">
      <alignment horizontal="left"/>
    </xf>
    <xf numFmtId="167" fontId="4" fillId="0" borderId="0" xfId="55" applyFont="1" applyFill="1" applyAlignment="1">
      <alignment horizontal="left"/>
    </xf>
    <xf numFmtId="167" fontId="18" fillId="0" borderId="0" xfId="55" applyFont="1" applyFill="1" applyAlignment="1">
      <alignment horizontal="left"/>
    </xf>
    <xf numFmtId="167" fontId="19" fillId="0" borderId="0" xfId="55" applyFont="1" applyFill="1" applyAlignment="1">
      <alignment horizontal="center"/>
    </xf>
    <xf numFmtId="0" fontId="19" fillId="0" borderId="0" xfId="199" applyFont="1" applyAlignment="1">
      <alignment horizontal="center" vertical="center"/>
    </xf>
    <xf numFmtId="169" fontId="21" fillId="0" borderId="0" xfId="76" applyNumberFormat="1" applyFont="1" applyFill="1" applyAlignment="1">
      <alignment horizontal="center" vertical="center"/>
    </xf>
    <xf numFmtId="167" fontId="1" fillId="0" borderId="12" xfId="174" applyNumberFormat="1" applyFont="1" applyBorder="1"/>
    <xf numFmtId="169" fontId="5" fillId="0" borderId="0" xfId="59" applyNumberFormat="1" applyFont="1" applyBorder="1"/>
    <xf numFmtId="169" fontId="1" fillId="0" borderId="0" xfId="59" applyNumberFormat="1" applyFont="1" applyBorder="1"/>
    <xf numFmtId="0" fontId="1" fillId="0" borderId="0" xfId="174" applyFont="1" applyAlignment="1">
      <alignment horizontal="center"/>
    </xf>
    <xf numFmtId="169" fontId="38" fillId="0" borderId="0" xfId="59" applyNumberFormat="1" applyFont="1" applyFill="1" applyBorder="1"/>
    <xf numFmtId="167" fontId="1" fillId="0" borderId="0" xfId="66" applyFont="1" applyBorder="1" applyAlignment="1">
      <alignment horizontal="right"/>
    </xf>
    <xf numFmtId="15" fontId="1" fillId="0" borderId="3" xfId="174" applyNumberFormat="1" applyFont="1" applyBorder="1"/>
    <xf numFmtId="173" fontId="1" fillId="0" borderId="0" xfId="174" applyNumberFormat="1" applyFont="1"/>
    <xf numFmtId="170" fontId="2" fillId="0" borderId="0" xfId="66" applyNumberFormat="1" applyFont="1" applyFill="1" applyAlignment="1">
      <alignment horizontal="left" vertical="center"/>
    </xf>
    <xf numFmtId="170" fontId="9" fillId="0" borderId="0" xfId="66" applyNumberFormat="1" applyFont="1" applyFill="1" applyAlignment="1">
      <alignment horizontal="left" vertical="center"/>
    </xf>
    <xf numFmtId="167" fontId="3" fillId="0" borderId="6" xfId="66" applyFont="1" applyFill="1" applyBorder="1" applyAlignment="1">
      <alignment horizontal="left" vertical="center"/>
    </xf>
    <xf numFmtId="169" fontId="2" fillId="0" borderId="0" xfId="66" applyNumberFormat="1" applyFont="1" applyFill="1" applyAlignment="1">
      <alignment horizontal="left" vertical="center"/>
    </xf>
    <xf numFmtId="167" fontId="9" fillId="0" borderId="0" xfId="64" applyFont="1" applyFill="1" applyAlignment="1">
      <alignment horizontal="right"/>
    </xf>
    <xf numFmtId="173" fontId="3" fillId="0" borderId="0" xfId="59" applyNumberFormat="1" applyFont="1" applyFill="1" applyAlignment="1">
      <alignment horizontal="left"/>
    </xf>
    <xf numFmtId="167" fontId="2" fillId="0" borderId="5" xfId="55" applyFont="1" applyFill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173" fontId="19" fillId="0" borderId="0" xfId="64" quotePrefix="1" applyNumberFormat="1" applyFont="1" applyFill="1" applyAlignment="1"/>
    <xf numFmtId="167" fontId="29" fillId="0" borderId="9" xfId="55" applyFont="1" applyBorder="1"/>
    <xf numFmtId="173" fontId="1" fillId="0" borderId="0" xfId="174" applyNumberFormat="1" applyFont="1" applyAlignment="1">
      <alignment horizontal="left"/>
    </xf>
    <xf numFmtId="169" fontId="31" fillId="0" borderId="0" xfId="76" applyNumberFormat="1" applyFont="1" applyFill="1" applyAlignment="1"/>
    <xf numFmtId="169" fontId="37" fillId="0" borderId="14" xfId="76" applyNumberFormat="1" applyFont="1" applyFill="1" applyBorder="1" applyAlignment="1"/>
    <xf numFmtId="167" fontId="1" fillId="0" borderId="9" xfId="66" applyFont="1" applyFill="1" applyBorder="1"/>
    <xf numFmtId="167" fontId="8" fillId="0" borderId="17" xfId="66" applyFont="1" applyFill="1" applyBorder="1"/>
    <xf numFmtId="0" fontId="6" fillId="0" borderId="0" xfId="173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174" applyFont="1" applyAlignment="1">
      <alignment horizontal="center"/>
    </xf>
    <xf numFmtId="169" fontId="2" fillId="0" borderId="0" xfId="55" applyNumberFormat="1" applyFont="1" applyFill="1" applyBorder="1"/>
    <xf numFmtId="167" fontId="2" fillId="0" borderId="0" xfId="64" applyFont="1" applyFill="1" applyBorder="1" applyAlignment="1">
      <alignment horizontal="center" wrapText="1"/>
    </xf>
    <xf numFmtId="167" fontId="2" fillId="0" borderId="0" xfId="55" applyFont="1" applyBorder="1"/>
    <xf numFmtId="169" fontId="3" fillId="0" borderId="18" xfId="55" applyNumberFormat="1" applyFont="1" applyBorder="1"/>
    <xf numFmtId="169" fontId="2" fillId="0" borderId="0" xfId="0" applyNumberFormat="1" applyFont="1"/>
    <xf numFmtId="167" fontId="2" fillId="0" borderId="0" xfId="0" applyNumberFormat="1" applyFont="1"/>
    <xf numFmtId="167" fontId="2" fillId="0" borderId="0" xfId="55" applyFont="1" applyFill="1"/>
    <xf numFmtId="167" fontId="2" fillId="0" borderId="0" xfId="55" applyFont="1" applyFill="1" applyBorder="1" applyAlignment="1">
      <alignment horizontal="center"/>
    </xf>
    <xf numFmtId="167" fontId="2" fillId="0" borderId="0" xfId="55" applyFont="1" applyFill="1" applyBorder="1"/>
    <xf numFmtId="167" fontId="34" fillId="0" borderId="0" xfId="64" applyFont="1" applyFill="1" applyBorder="1" applyAlignment="1">
      <alignment horizontal="center" wrapText="1"/>
    </xf>
    <xf numFmtId="172" fontId="2" fillId="0" borderId="0" xfId="64" applyNumberFormat="1" applyFont="1" applyFill="1" applyBorder="1" applyAlignment="1">
      <alignment horizontal="center" wrapText="1"/>
    </xf>
    <xf numFmtId="0" fontId="1" fillId="0" borderId="5" xfId="174" applyFont="1" applyBorder="1"/>
    <xf numFmtId="0" fontId="6" fillId="0" borderId="10" xfId="174" applyFont="1" applyBorder="1"/>
    <xf numFmtId="167" fontId="8" fillId="0" borderId="13" xfId="66" applyFont="1" applyBorder="1" applyAlignment="1">
      <alignment horizontal="right"/>
    </xf>
    <xf numFmtId="167" fontId="8" fillId="0" borderId="15" xfId="66" applyFont="1" applyBorder="1"/>
    <xf numFmtId="0" fontId="36" fillId="0" borderId="0" xfId="199" applyFont="1" applyAlignment="1">
      <alignment horizontal="left" vertical="center"/>
    </xf>
    <xf numFmtId="2" fontId="18" fillId="0" borderId="0" xfId="199" applyNumberFormat="1" applyFont="1" applyAlignment="1">
      <alignment horizontal="left"/>
    </xf>
    <xf numFmtId="167" fontId="19" fillId="0" borderId="0" xfId="199" applyNumberFormat="1" applyFont="1" applyAlignment="1">
      <alignment horizontal="left"/>
    </xf>
    <xf numFmtId="167" fontId="2" fillId="0" borderId="0" xfId="55" applyFont="1" applyFill="1" applyAlignment="1"/>
    <xf numFmtId="167" fontId="8" fillId="0" borderId="9" xfId="66" applyFont="1" applyFill="1" applyBorder="1"/>
    <xf numFmtId="167" fontId="43" fillId="0" borderId="0" xfId="62" applyFont="1" applyFill="1" applyAlignment="1">
      <alignment vertical="center"/>
    </xf>
    <xf numFmtId="167" fontId="30" fillId="0" borderId="5" xfId="59" applyFont="1" applyFill="1" applyBorder="1" applyAlignment="1">
      <alignment horizontal="center" vertical="center"/>
    </xf>
    <xf numFmtId="0" fontId="13" fillId="0" borderId="0" xfId="138"/>
    <xf numFmtId="0" fontId="13" fillId="0" borderId="14" xfId="138" applyBorder="1"/>
    <xf numFmtId="0" fontId="13" fillId="0" borderId="5" xfId="138" applyBorder="1"/>
    <xf numFmtId="0" fontId="13" fillId="0" borderId="5" xfId="138" applyBorder="1" applyAlignment="1">
      <alignment horizontal="center"/>
    </xf>
    <xf numFmtId="0" fontId="40" fillId="41" borderId="5" xfId="138" applyFont="1" applyFill="1" applyBorder="1" applyAlignment="1">
      <alignment horizontal="center" vertical="center" wrapText="1"/>
    </xf>
    <xf numFmtId="0" fontId="40" fillId="41" borderId="5" xfId="138" applyFont="1" applyFill="1" applyBorder="1" applyAlignment="1">
      <alignment horizontal="center" vertical="center"/>
    </xf>
    <xf numFmtId="0" fontId="46" fillId="0" borderId="0" xfId="138" applyFont="1"/>
    <xf numFmtId="0" fontId="13" fillId="0" borderId="3" xfId="138" applyBorder="1"/>
    <xf numFmtId="0" fontId="40" fillId="0" borderId="14" xfId="138" applyFont="1" applyBorder="1"/>
    <xf numFmtId="0" fontId="46" fillId="0" borderId="5" xfId="138" applyFont="1" applyBorder="1" applyAlignment="1">
      <alignment horizontal="center"/>
    </xf>
    <xf numFmtId="166" fontId="1" fillId="0" borderId="0" xfId="85" applyFont="1"/>
    <xf numFmtId="167" fontId="30" fillId="0" borderId="5" xfId="55" applyFont="1" applyFill="1" applyBorder="1"/>
    <xf numFmtId="0" fontId="5" fillId="0" borderId="3" xfId="174" applyFont="1" applyBorder="1"/>
    <xf numFmtId="0" fontId="8" fillId="0" borderId="5" xfId="174" applyFont="1" applyBorder="1"/>
    <xf numFmtId="176" fontId="34" fillId="0" borderId="0" xfId="55" applyNumberFormat="1" applyFont="1" applyFill="1" applyBorder="1" applyAlignment="1">
      <alignment horizontal="center" wrapText="1"/>
    </xf>
    <xf numFmtId="167" fontId="29" fillId="0" borderId="19" xfId="59" applyFont="1" applyBorder="1" applyAlignment="1">
      <alignment horizontal="center"/>
    </xf>
    <xf numFmtId="167" fontId="8" fillId="0" borderId="0" xfId="66" applyFont="1" applyBorder="1" applyAlignment="1">
      <alignment horizontal="right"/>
    </xf>
    <xf numFmtId="0" fontId="1" fillId="0" borderId="20" xfId="174" applyFont="1" applyBorder="1" applyAlignment="1">
      <alignment horizontal="center"/>
    </xf>
    <xf numFmtId="0" fontId="8" fillId="0" borderId="21" xfId="198" applyFont="1" applyBorder="1" applyAlignment="1">
      <alignment horizontal="center"/>
    </xf>
    <xf numFmtId="167" fontId="92" fillId="0" borderId="0" xfId="66" applyFont="1" applyFill="1" applyBorder="1" applyAlignment="1">
      <alignment horizontal="right"/>
    </xf>
    <xf numFmtId="167" fontId="1" fillId="0" borderId="0" xfId="66" applyFont="1" applyFill="1" applyBorder="1" applyAlignment="1">
      <alignment horizontal="right"/>
    </xf>
    <xf numFmtId="167" fontId="8" fillId="0" borderId="0" xfId="66" applyFont="1" applyFill="1" applyBorder="1" applyAlignment="1">
      <alignment horizontal="right"/>
    </xf>
    <xf numFmtId="0" fontId="1" fillId="0" borderId="6" xfId="174" applyFont="1" applyBorder="1" applyAlignment="1">
      <alignment horizontal="center"/>
    </xf>
    <xf numFmtId="167" fontId="1" fillId="0" borderId="1" xfId="66" applyFont="1" applyBorder="1" applyAlignment="1">
      <alignment horizontal="right"/>
    </xf>
    <xf numFmtId="167" fontId="90" fillId="0" borderId="1" xfId="66" applyFont="1" applyFill="1" applyBorder="1"/>
    <xf numFmtId="167" fontId="1" fillId="0" borderId="1" xfId="66" applyFont="1" applyFill="1" applyBorder="1"/>
    <xf numFmtId="0" fontId="8" fillId="0" borderId="8" xfId="198" applyFont="1" applyBorder="1" applyAlignment="1">
      <alignment horizontal="center"/>
    </xf>
    <xf numFmtId="0" fontId="8" fillId="0" borderId="13" xfId="198" applyFont="1" applyBorder="1" applyAlignment="1">
      <alignment horizontal="center"/>
    </xf>
    <xf numFmtId="167" fontId="1" fillId="0" borderId="7" xfId="174" applyNumberFormat="1" applyFont="1" applyBorder="1"/>
    <xf numFmtId="0" fontId="8" fillId="0" borderId="9" xfId="174" applyFont="1" applyBorder="1"/>
    <xf numFmtId="167" fontId="1" fillId="0" borderId="15" xfId="66" applyFont="1" applyBorder="1"/>
    <xf numFmtId="169" fontId="1" fillId="0" borderId="1" xfId="66" applyNumberFormat="1" applyFont="1" applyFill="1" applyBorder="1"/>
    <xf numFmtId="0" fontId="47" fillId="0" borderId="3" xfId="174" applyFont="1" applyBorder="1"/>
    <xf numFmtId="167" fontId="18" fillId="0" borderId="0" xfId="199" applyNumberFormat="1" applyFont="1"/>
    <xf numFmtId="0" fontId="3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9" fontId="30" fillId="0" borderId="0" xfId="59" applyNumberFormat="1" applyFont="1" applyFill="1" applyBorder="1"/>
    <xf numFmtId="169" fontId="30" fillId="0" borderId="0" xfId="0" applyNumberFormat="1" applyFont="1" applyAlignment="1">
      <alignment horizontal="left"/>
    </xf>
    <xf numFmtId="167" fontId="30" fillId="0" borderId="0" xfId="55" applyFont="1" applyFill="1" applyBorder="1"/>
    <xf numFmtId="167" fontId="30" fillId="0" borderId="0" xfId="59" applyFont="1" applyFill="1" applyBorder="1" applyAlignment="1">
      <alignment horizontal="center" vertical="center"/>
    </xf>
    <xf numFmtId="169" fontId="1" fillId="0" borderId="8" xfId="174" applyNumberFormat="1" applyFont="1" applyBorder="1"/>
    <xf numFmtId="167" fontId="3" fillId="0" borderId="18" xfId="55" applyFont="1" applyBorder="1"/>
    <xf numFmtId="169" fontId="29" fillId="0" borderId="1" xfId="55" applyNumberFormat="1" applyFont="1" applyFill="1" applyBorder="1" applyAlignment="1">
      <alignment wrapText="1"/>
    </xf>
    <xf numFmtId="169" fontId="2" fillId="0" borderId="0" xfId="55" applyNumberFormat="1" applyFont="1"/>
    <xf numFmtId="167" fontId="43" fillId="0" borderId="0" xfId="62" applyFont="1" applyFill="1" applyAlignment="1">
      <alignment horizontal="center" vertical="center"/>
    </xf>
    <xf numFmtId="0" fontId="8" fillId="0" borderId="6" xfId="174" applyFont="1" applyBorder="1" applyAlignment="1">
      <alignment horizontal="center"/>
    </xf>
    <xf numFmtId="0" fontId="8" fillId="0" borderId="7" xfId="174" applyFont="1" applyBorder="1" applyAlignment="1">
      <alignment horizontal="center"/>
    </xf>
    <xf numFmtId="0" fontId="8" fillId="0" borderId="11" xfId="174" applyFont="1" applyBorder="1" applyAlignment="1">
      <alignment horizontal="center"/>
    </xf>
    <xf numFmtId="0" fontId="13" fillId="0" borderId="0" xfId="172" applyAlignment="1">
      <alignment vertical="center"/>
    </xf>
    <xf numFmtId="0" fontId="41" fillId="0" borderId="0" xfId="172" applyFont="1" applyAlignment="1">
      <alignment vertical="center"/>
    </xf>
    <xf numFmtId="0" fontId="42" fillId="0" borderId="0" xfId="172" applyFont="1" applyAlignment="1">
      <alignment horizontal="center" vertical="center"/>
    </xf>
    <xf numFmtId="0" fontId="43" fillId="0" borderId="0" xfId="172" applyFont="1" applyAlignment="1">
      <alignment vertical="center"/>
    </xf>
    <xf numFmtId="0" fontId="43" fillId="0" borderId="0" xfId="172" applyFont="1" applyAlignment="1">
      <alignment horizontal="center" vertical="center"/>
    </xf>
    <xf numFmtId="0" fontId="13" fillId="0" borderId="0" xfId="172" applyAlignment="1">
      <alignment horizontal="center" vertical="center"/>
    </xf>
    <xf numFmtId="0" fontId="43" fillId="0" borderId="0" xfId="172" applyFont="1" applyAlignment="1">
      <alignment horizontal="right" vertical="center"/>
    </xf>
    <xf numFmtId="0" fontId="8" fillId="0" borderId="13" xfId="174" applyFont="1" applyBorder="1" applyAlignment="1">
      <alignment horizontal="center"/>
    </xf>
    <xf numFmtId="169" fontId="8" fillId="0" borderId="1" xfId="64" applyNumberFormat="1" applyFont="1" applyFill="1" applyBorder="1"/>
    <xf numFmtId="43" fontId="2" fillId="0" borderId="0" xfId="0" applyNumberFormat="1" applyFont="1"/>
    <xf numFmtId="167" fontId="30" fillId="0" borderId="5" xfId="55" applyFont="1" applyFill="1" applyBorder="1" applyAlignment="1">
      <alignment horizontal="right" vertical="center"/>
    </xf>
    <xf numFmtId="169" fontId="2" fillId="0" borderId="5" xfId="59" applyNumberFormat="1" applyFont="1" applyFill="1" applyBorder="1" applyAlignment="1">
      <alignment horizontal="right"/>
    </xf>
    <xf numFmtId="169" fontId="3" fillId="0" borderId="5" xfId="59" applyNumberFormat="1" applyFont="1" applyFill="1" applyBorder="1" applyAlignment="1">
      <alignment horizontal="right"/>
    </xf>
    <xf numFmtId="169" fontId="8" fillId="0" borderId="22" xfId="64" applyNumberFormat="1" applyFont="1" applyFill="1" applyBorder="1"/>
    <xf numFmtId="0" fontId="8" fillId="0" borderId="22" xfId="198" applyFont="1" applyBorder="1" applyAlignment="1">
      <alignment horizontal="center"/>
    </xf>
    <xf numFmtId="167" fontId="30" fillId="0" borderId="0" xfId="55" applyFont="1" applyFill="1" applyBorder="1" applyAlignment="1">
      <alignment horizontal="right" vertical="center"/>
    </xf>
    <xf numFmtId="169" fontId="19" fillId="0" borderId="0" xfId="66" applyNumberFormat="1" applyFont="1" applyFill="1" applyBorder="1" applyAlignment="1">
      <alignment horizontal="left" vertical="center"/>
    </xf>
    <xf numFmtId="167" fontId="3" fillId="0" borderId="0" xfId="64" applyFont="1" applyFill="1" applyBorder="1"/>
    <xf numFmtId="0" fontId="93" fillId="0" borderId="0" xfId="0" applyFont="1" applyAlignment="1">
      <alignment vertical="center"/>
    </xf>
    <xf numFmtId="0" fontId="1" fillId="0" borderId="11" xfId="174" applyFont="1" applyBorder="1" applyAlignment="1">
      <alignment horizontal="center"/>
    </xf>
    <xf numFmtId="167" fontId="94" fillId="0" borderId="0" xfId="59" applyFont="1" applyFill="1"/>
    <xf numFmtId="167" fontId="94" fillId="0" borderId="0" xfId="55" applyFont="1" applyFill="1" applyBorder="1" applyAlignment="1">
      <alignment vertical="center" wrapText="1"/>
    </xf>
    <xf numFmtId="167" fontId="95" fillId="0" borderId="0" xfId="55" applyFont="1" applyFill="1" applyAlignment="1">
      <alignment horizontal="right"/>
    </xf>
    <xf numFmtId="167" fontId="94" fillId="0" borderId="0" xfId="59" applyFont="1" applyFill="1" applyAlignment="1"/>
    <xf numFmtId="167" fontId="34" fillId="0" borderId="0" xfId="59" applyFont="1" applyFill="1" applyAlignment="1"/>
    <xf numFmtId="174" fontId="34" fillId="0" borderId="0" xfId="59" applyNumberFormat="1" applyFont="1" applyFill="1" applyAlignment="1"/>
    <xf numFmtId="167" fontId="2" fillId="0" borderId="0" xfId="64" applyFont="1" applyFill="1" applyAlignment="1"/>
    <xf numFmtId="4" fontId="2" fillId="0" borderId="0" xfId="0" applyNumberFormat="1" applyFont="1"/>
    <xf numFmtId="169" fontId="8" fillId="0" borderId="23" xfId="64" applyNumberFormat="1" applyFont="1" applyFill="1" applyBorder="1"/>
    <xf numFmtId="169" fontId="8" fillId="0" borderId="10" xfId="64" applyNumberFormat="1" applyFont="1" applyBorder="1"/>
    <xf numFmtId="40" fontId="1" fillId="0" borderId="0" xfId="175" applyNumberFormat="1" applyFont="1"/>
    <xf numFmtId="0" fontId="1" fillId="0" borderId="0" xfId="175" applyFont="1"/>
    <xf numFmtId="0" fontId="5" fillId="0" borderId="0" xfId="116" applyFont="1"/>
    <xf numFmtId="0" fontId="5" fillId="0" borderId="0" xfId="175" applyFont="1"/>
    <xf numFmtId="0" fontId="6" fillId="0" borderId="0" xfId="116" applyFont="1" applyAlignment="1">
      <alignment vertical="center"/>
    </xf>
    <xf numFmtId="173" fontId="1" fillId="0" borderId="0" xfId="175" applyNumberFormat="1" applyFont="1"/>
    <xf numFmtId="0" fontId="1" fillId="0" borderId="0" xfId="175" applyFont="1" applyAlignment="1">
      <alignment horizontal="right"/>
    </xf>
    <xf numFmtId="0" fontId="29" fillId="0" borderId="0" xfId="175" applyFont="1"/>
    <xf numFmtId="0" fontId="29" fillId="0" borderId="0" xfId="175" applyFont="1" applyAlignment="1">
      <alignment horizontal="left"/>
    </xf>
    <xf numFmtId="0" fontId="8" fillId="0" borderId="0" xfId="175" applyFont="1"/>
    <xf numFmtId="40" fontId="8" fillId="0" borderId="0" xfId="175" applyNumberFormat="1" applyFont="1"/>
    <xf numFmtId="0" fontId="1" fillId="0" borderId="0" xfId="175" applyFont="1" applyAlignment="1">
      <alignment wrapText="1"/>
    </xf>
    <xf numFmtId="0" fontId="8" fillId="0" borderId="0" xfId="175" applyFont="1" applyAlignment="1">
      <alignment vertical="center"/>
    </xf>
    <xf numFmtId="175" fontId="9" fillId="0" borderId="0" xfId="175" applyNumberFormat="1" applyFont="1" applyAlignment="1">
      <alignment horizontal="left"/>
    </xf>
    <xf numFmtId="169" fontId="1" fillId="0" borderId="0" xfId="68" applyNumberFormat="1" applyFont="1" applyBorder="1"/>
    <xf numFmtId="0" fontId="1" fillId="0" borderId="0" xfId="175" applyFont="1" applyAlignment="1">
      <alignment horizontal="center"/>
    </xf>
    <xf numFmtId="0" fontId="8" fillId="0" borderId="0" xfId="175" applyFont="1" applyAlignment="1">
      <alignment horizontal="center"/>
    </xf>
    <xf numFmtId="0" fontId="1" fillId="0" borderId="0" xfId="175" applyFont="1" applyAlignment="1">
      <alignment horizontal="left"/>
    </xf>
    <xf numFmtId="0" fontId="38" fillId="0" borderId="0" xfId="175" applyFont="1" applyAlignment="1">
      <alignment horizontal="center"/>
    </xf>
    <xf numFmtId="167" fontId="1" fillId="0" borderId="0" xfId="68" applyFont="1" applyBorder="1" applyAlignment="1">
      <alignment horizontal="right"/>
    </xf>
    <xf numFmtId="167" fontId="1" fillId="0" borderId="0" xfId="68" applyFont="1" applyBorder="1"/>
    <xf numFmtId="4" fontId="1" fillId="0" borderId="0" xfId="175" applyNumberFormat="1" applyFont="1"/>
    <xf numFmtId="4" fontId="38" fillId="0" borderId="0" xfId="175" applyNumberFormat="1" applyFont="1"/>
    <xf numFmtId="40" fontId="90" fillId="0" borderId="0" xfId="175" applyNumberFormat="1" applyFont="1"/>
    <xf numFmtId="0" fontId="90" fillId="0" borderId="0" xfId="175" applyFont="1"/>
    <xf numFmtId="169" fontId="29" fillId="0" borderId="0" xfId="59" applyNumberFormat="1" applyFont="1" applyFill="1" applyBorder="1" applyAlignment="1">
      <alignment horizontal="right"/>
    </xf>
    <xf numFmtId="0" fontId="6" fillId="0" borderId="0" xfId="175" applyFont="1"/>
    <xf numFmtId="169" fontId="9" fillId="0" borderId="0" xfId="175" applyNumberFormat="1" applyFont="1" applyAlignment="1">
      <alignment horizontal="right"/>
    </xf>
    <xf numFmtId="167" fontId="9" fillId="0" borderId="0" xfId="175" applyNumberFormat="1" applyFont="1"/>
    <xf numFmtId="169" fontId="8" fillId="0" borderId="0" xfId="64" applyNumberFormat="1" applyFont="1" applyBorder="1"/>
    <xf numFmtId="0" fontId="8" fillId="0" borderId="0" xfId="198" applyFont="1" applyAlignment="1">
      <alignment horizontal="center"/>
    </xf>
    <xf numFmtId="0" fontId="10" fillId="0" borderId="0" xfId="175" applyFont="1"/>
    <xf numFmtId="0" fontId="11" fillId="0" borderId="0" xfId="175" applyFont="1"/>
    <xf numFmtId="0" fontId="34" fillId="0" borderId="0" xfId="199" applyFont="1"/>
    <xf numFmtId="169" fontId="2" fillId="0" borderId="0" xfId="199" applyNumberFormat="1" applyFont="1"/>
    <xf numFmtId="0" fontId="2" fillId="0" borderId="0" xfId="199" applyFont="1"/>
    <xf numFmtId="43" fontId="3" fillId="0" borderId="0" xfId="199" applyNumberFormat="1" applyFont="1"/>
    <xf numFmtId="0" fontId="3" fillId="0" borderId="0" xfId="199" applyFont="1"/>
    <xf numFmtId="169" fontId="34" fillId="0" borderId="0" xfId="174" applyNumberFormat="1" applyFont="1" applyAlignment="1">
      <alignment horizontal="left"/>
    </xf>
    <xf numFmtId="169" fontId="2" fillId="42" borderId="0" xfId="0" applyNumberFormat="1" applyFont="1" applyFill="1"/>
    <xf numFmtId="167" fontId="2" fillId="0" borderId="5" xfId="64" applyFont="1" applyFill="1" applyBorder="1" applyAlignment="1">
      <alignment horizontal="center" wrapText="1"/>
    </xf>
    <xf numFmtId="167" fontId="3" fillId="0" borderId="0" xfId="55" applyFont="1" applyFill="1" applyBorder="1"/>
    <xf numFmtId="0" fontId="43" fillId="0" borderId="0" xfId="0" applyFont="1"/>
    <xf numFmtId="0" fontId="96" fillId="0" borderId="0" xfId="0" applyFont="1"/>
    <xf numFmtId="169" fontId="8" fillId="0" borderId="1" xfId="55" applyNumberFormat="1" applyFont="1" applyFill="1" applyBorder="1" applyAlignment="1">
      <alignment horizontal="center" wrapText="1"/>
    </xf>
    <xf numFmtId="0" fontId="8" fillId="0" borderId="19" xfId="198" applyFont="1" applyBorder="1" applyAlignment="1">
      <alignment horizontal="center"/>
    </xf>
    <xf numFmtId="0" fontId="48" fillId="0" borderId="24" xfId="174" applyFont="1" applyBorder="1" applyAlignment="1">
      <alignment horizontal="center"/>
    </xf>
    <xf numFmtId="166" fontId="39" fillId="0" borderId="0" xfId="85" applyFont="1" applyFill="1" applyBorder="1"/>
    <xf numFmtId="167" fontId="94" fillId="0" borderId="0" xfId="59" applyFont="1" applyFill="1" applyBorder="1" applyAlignment="1">
      <alignment vertical="center"/>
    </xf>
    <xf numFmtId="167" fontId="94" fillId="0" borderId="0" xfId="59" applyFont="1" applyFill="1" applyBorder="1" applyAlignment="1">
      <alignment vertical="center" wrapText="1"/>
    </xf>
    <xf numFmtId="169" fontId="3" fillId="0" borderId="5" xfId="66" applyNumberFormat="1" applyFont="1" applyFill="1" applyBorder="1" applyAlignment="1">
      <alignment horizontal="left" vertical="center"/>
    </xf>
    <xf numFmtId="0" fontId="9" fillId="0" borderId="8" xfId="174" applyFont="1" applyBorder="1"/>
    <xf numFmtId="0" fontId="6" fillId="0" borderId="8" xfId="174" applyFont="1" applyBorder="1"/>
    <xf numFmtId="0" fontId="29" fillId="0" borderId="1" xfId="198" applyFont="1" applyBorder="1" applyAlignment="1">
      <alignment horizontal="center"/>
    </xf>
    <xf numFmtId="0" fontId="38" fillId="0" borderId="1" xfId="198" applyFont="1" applyBorder="1" applyAlignment="1">
      <alignment horizontal="center"/>
    </xf>
    <xf numFmtId="173" fontId="39" fillId="0" borderId="0" xfId="64" quotePrefix="1" applyNumberFormat="1" applyFont="1" applyFill="1" applyAlignment="1">
      <alignment horizontal="left"/>
    </xf>
    <xf numFmtId="167" fontId="8" fillId="0" borderId="1" xfId="55" applyFont="1" applyBorder="1"/>
    <xf numFmtId="0" fontId="9" fillId="0" borderId="13" xfId="174" applyFont="1" applyBorder="1"/>
    <xf numFmtId="0" fontId="1" fillId="42" borderId="0" xfId="174" applyFont="1" applyFill="1"/>
    <xf numFmtId="0" fontId="0" fillId="42" borderId="0" xfId="0" applyFill="1"/>
    <xf numFmtId="169" fontId="1" fillId="0" borderId="0" xfId="174" applyNumberFormat="1" applyFont="1"/>
    <xf numFmtId="167" fontId="1" fillId="0" borderId="0" xfId="55" applyFont="1"/>
    <xf numFmtId="166" fontId="97" fillId="0" borderId="0" xfId="85" applyFont="1" applyAlignment="1">
      <alignment horizontal="right"/>
    </xf>
    <xf numFmtId="0" fontId="48" fillId="0" borderId="25" xfId="174" applyFont="1" applyBorder="1" applyAlignment="1">
      <alignment horizontal="center"/>
    </xf>
    <xf numFmtId="0" fontId="98" fillId="9" borderId="26" xfId="0" applyFont="1" applyFill="1" applyBorder="1"/>
    <xf numFmtId="0" fontId="6" fillId="9" borderId="27" xfId="0" applyFont="1" applyFill="1" applyBorder="1"/>
    <xf numFmtId="0" fontId="99" fillId="9" borderId="5" xfId="0" applyFont="1" applyFill="1" applyBorder="1"/>
    <xf numFmtId="0" fontId="8" fillId="9" borderId="28" xfId="0" applyFont="1" applyFill="1" applyBorder="1"/>
    <xf numFmtId="169" fontId="1" fillId="0" borderId="1" xfId="55" applyNumberFormat="1" applyFont="1" applyBorder="1"/>
    <xf numFmtId="0" fontId="100" fillId="0" borderId="3" xfId="0" applyFont="1" applyBorder="1"/>
    <xf numFmtId="0" fontId="101" fillId="0" borderId="3" xfId="0" applyFont="1" applyBorder="1"/>
    <xf numFmtId="0" fontId="102" fillId="43" borderId="5" xfId="0" applyFont="1" applyFill="1" applyBorder="1" applyAlignment="1">
      <alignment horizontal="left" vertical="center" wrapText="1"/>
    </xf>
    <xf numFmtId="175" fontId="6" fillId="0" borderId="0" xfId="175" applyNumberFormat="1" applyFont="1" applyAlignment="1">
      <alignment horizontal="left"/>
    </xf>
    <xf numFmtId="0" fontId="103" fillId="0" borderId="3" xfId="0" applyFont="1" applyBorder="1"/>
    <xf numFmtId="0" fontId="13" fillId="0" borderId="0" xfId="138" applyBorder="1"/>
    <xf numFmtId="0" fontId="45" fillId="0" borderId="0" xfId="138" applyFont="1"/>
    <xf numFmtId="173" fontId="41" fillId="0" borderId="5" xfId="138" applyNumberFormat="1" applyFont="1" applyBorder="1" applyAlignment="1">
      <alignment horizontal="center"/>
    </xf>
    <xf numFmtId="167" fontId="29" fillId="0" borderId="1" xfId="55" applyFont="1" applyFill="1" applyBorder="1"/>
    <xf numFmtId="169" fontId="30" fillId="0" borderId="5" xfId="55" applyNumberFormat="1" applyFont="1" applyFill="1" applyBorder="1" applyAlignment="1">
      <alignment horizontal="right" vertical="center"/>
    </xf>
    <xf numFmtId="169" fontId="30" fillId="0" borderId="5" xfId="55" applyNumberFormat="1" applyFont="1" applyFill="1" applyBorder="1"/>
    <xf numFmtId="167" fontId="34" fillId="0" borderId="0" xfId="55" applyFont="1" applyFill="1"/>
    <xf numFmtId="167" fontId="39" fillId="0" borderId="18" xfId="55" applyFont="1" applyBorder="1"/>
    <xf numFmtId="169" fontId="8" fillId="0" borderId="24" xfId="55" applyNumberFormat="1" applyFont="1" applyBorder="1"/>
    <xf numFmtId="169" fontId="29" fillId="0" borderId="22" xfId="55" applyNumberFormat="1" applyFont="1" applyFill="1" applyBorder="1"/>
    <xf numFmtId="0" fontId="102" fillId="44" borderId="60" xfId="0" applyFont="1" applyFill="1" applyBorder="1" applyAlignment="1">
      <alignment horizontal="left" vertical="center" wrapText="1"/>
    </xf>
    <xf numFmtId="0" fontId="102" fillId="45" borderId="60" xfId="0" applyFont="1" applyFill="1" applyBorder="1" applyAlignment="1">
      <alignment horizontal="left" vertical="center" wrapText="1"/>
    </xf>
    <xf numFmtId="0" fontId="48" fillId="0" borderId="1" xfId="174" applyFont="1" applyBorder="1" applyAlignment="1">
      <alignment horizontal="center"/>
    </xf>
    <xf numFmtId="0" fontId="104" fillId="9" borderId="5" xfId="0" applyFont="1" applyFill="1" applyBorder="1"/>
    <xf numFmtId="0" fontId="8" fillId="0" borderId="0" xfId="174" applyFont="1" applyAlignment="1">
      <alignment horizontal="center"/>
    </xf>
    <xf numFmtId="0" fontId="105" fillId="43" borderId="60" xfId="0" applyFont="1" applyFill="1" applyBorder="1" applyAlignment="1">
      <alignment horizontal="left" vertical="center" wrapText="1"/>
    </xf>
    <xf numFmtId="0" fontId="6" fillId="0" borderId="0" xfId="174" applyFont="1"/>
    <xf numFmtId="169" fontId="1" fillId="0" borderId="0" xfId="66" applyNumberFormat="1" applyFont="1" applyFill="1" applyBorder="1"/>
    <xf numFmtId="167" fontId="90" fillId="0" borderId="0" xfId="66" applyFont="1" applyFill="1" applyBorder="1"/>
    <xf numFmtId="4" fontId="89" fillId="0" borderId="0" xfId="174" applyNumberFormat="1" applyFont="1"/>
    <xf numFmtId="167" fontId="1" fillId="0" borderId="0" xfId="66" applyFont="1" applyFill="1" applyBorder="1"/>
    <xf numFmtId="0" fontId="1" fillId="0" borderId="29" xfId="174" applyFont="1" applyBorder="1" applyAlignment="1">
      <alignment horizontal="center"/>
    </xf>
    <xf numFmtId="169" fontId="8" fillId="0" borderId="30" xfId="64" applyNumberFormat="1" applyFont="1" applyFill="1" applyBorder="1"/>
    <xf numFmtId="0" fontId="8" fillId="0" borderId="30" xfId="198" applyFont="1" applyBorder="1" applyAlignment="1">
      <alignment horizontal="center"/>
    </xf>
    <xf numFmtId="167" fontId="8" fillId="0" borderId="30" xfId="66" applyFont="1" applyFill="1" applyBorder="1"/>
    <xf numFmtId="169" fontId="29" fillId="0" borderId="18" xfId="59" applyNumberFormat="1" applyFont="1" applyFill="1" applyBorder="1"/>
    <xf numFmtId="0" fontId="29" fillId="0" borderId="18" xfId="175" applyFont="1" applyBorder="1" applyAlignment="1">
      <alignment horizontal="center"/>
    </xf>
    <xf numFmtId="167" fontId="8" fillId="0" borderId="0" xfId="68" applyFont="1" applyBorder="1"/>
    <xf numFmtId="0" fontId="102" fillId="44" borderId="60" xfId="0" quotePrefix="1" applyFont="1" applyFill="1" applyBorder="1" applyAlignment="1">
      <alignment horizontal="left" vertical="center" wrapText="1"/>
    </xf>
    <xf numFmtId="167" fontId="94" fillId="42" borderId="0" xfId="59" applyFont="1" applyFill="1" applyBorder="1" applyAlignment="1">
      <alignment vertical="center"/>
    </xf>
    <xf numFmtId="173" fontId="1" fillId="0" borderId="3" xfId="174" applyNumberFormat="1" applyFont="1" applyBorder="1" applyAlignment="1">
      <alignment horizontal="left"/>
    </xf>
    <xf numFmtId="0" fontId="9" fillId="0" borderId="3" xfId="174" applyFont="1" applyBorder="1"/>
    <xf numFmtId="0" fontId="106" fillId="0" borderId="0" xfId="199" applyFont="1"/>
    <xf numFmtId="0" fontId="29" fillId="0" borderId="0" xfId="200" applyFont="1" applyAlignment="1">
      <alignment horizontal="left"/>
    </xf>
    <xf numFmtId="0" fontId="3" fillId="0" borderId="6" xfId="199" applyFont="1" applyBorder="1" applyAlignment="1">
      <alignment horizontal="center" vertical="center"/>
    </xf>
    <xf numFmtId="0" fontId="3" fillId="0" borderId="10" xfId="199" applyFont="1" applyBorder="1" applyAlignment="1">
      <alignment horizontal="center" vertical="center"/>
    </xf>
    <xf numFmtId="0" fontId="2" fillId="0" borderId="10" xfId="199" applyFont="1" applyBorder="1" applyAlignment="1">
      <alignment horizontal="left" vertical="center"/>
    </xf>
    <xf numFmtId="0" fontId="2" fillId="0" borderId="5" xfId="199" applyFont="1" applyBorder="1" applyAlignment="1">
      <alignment horizontal="center" vertical="center"/>
    </xf>
    <xf numFmtId="0" fontId="2" fillId="0" borderId="5" xfId="199" applyFont="1" applyBorder="1" applyAlignment="1">
      <alignment horizontal="left" vertical="center"/>
    </xf>
    <xf numFmtId="0" fontId="3" fillId="0" borderId="5" xfId="199" applyFont="1" applyBorder="1" applyAlignment="1">
      <alignment horizontal="left"/>
    </xf>
    <xf numFmtId="0" fontId="3" fillId="0" borderId="5" xfId="199" applyFont="1" applyBorder="1" applyAlignment="1">
      <alignment horizontal="left" vertical="center"/>
    </xf>
    <xf numFmtId="0" fontId="3" fillId="0" borderId="0" xfId="199" applyFont="1" applyAlignment="1">
      <alignment horizontal="center" vertical="center"/>
    </xf>
    <xf numFmtId="0" fontId="3" fillId="0" borderId="0" xfId="199" applyFont="1" applyAlignment="1">
      <alignment horizontal="left"/>
    </xf>
    <xf numFmtId="0" fontId="3" fillId="0" borderId="2" xfId="199" applyFont="1" applyBorder="1" applyAlignment="1">
      <alignment horizontal="center" vertical="center"/>
    </xf>
    <xf numFmtId="0" fontId="3" fillId="0" borderId="3" xfId="199" applyFont="1" applyBorder="1" applyAlignment="1">
      <alignment horizontal="left"/>
    </xf>
    <xf numFmtId="0" fontId="53" fillId="0" borderId="0" xfId="172" applyFont="1" applyAlignment="1">
      <alignment horizontal="center" vertical="center"/>
    </xf>
    <xf numFmtId="0" fontId="54" fillId="0" borderId="0" xfId="172" applyFont="1" applyAlignment="1">
      <alignment horizontal="center" vertical="center"/>
    </xf>
    <xf numFmtId="0" fontId="55" fillId="0" borderId="0" xfId="172" applyFont="1" applyAlignment="1">
      <alignment horizontal="center" vertical="center"/>
    </xf>
    <xf numFmtId="16" fontId="43" fillId="0" borderId="0" xfId="172" applyNumberFormat="1" applyFont="1" applyAlignment="1">
      <alignment horizontal="right" vertical="center"/>
    </xf>
    <xf numFmtId="16" fontId="13" fillId="0" borderId="0" xfId="172" applyNumberFormat="1" applyAlignment="1">
      <alignment vertical="center"/>
    </xf>
    <xf numFmtId="0" fontId="40" fillId="0" borderId="0" xfId="17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8" fillId="0" borderId="6" xfId="172" applyFont="1" applyBorder="1" applyAlignment="1">
      <alignment horizontal="center" vertical="center" shrinkToFit="1"/>
    </xf>
    <xf numFmtId="167" fontId="58" fillId="0" borderId="6" xfId="62" applyFont="1" applyFill="1" applyBorder="1" applyAlignment="1">
      <alignment horizontal="center" vertical="center" shrinkToFit="1"/>
    </xf>
    <xf numFmtId="0" fontId="59" fillId="0" borderId="6" xfId="172" applyFont="1" applyBorder="1" applyAlignment="1">
      <alignment horizontal="center" vertical="center"/>
    </xf>
    <xf numFmtId="0" fontId="59" fillId="0" borderId="11" xfId="172" applyFont="1" applyBorder="1" applyAlignment="1">
      <alignment vertical="center"/>
    </xf>
    <xf numFmtId="0" fontId="59" fillId="0" borderId="0" xfId="172" applyFont="1" applyAlignment="1">
      <alignment vertical="center"/>
    </xf>
    <xf numFmtId="0" fontId="107" fillId="0" borderId="5" xfId="0" applyFont="1" applyBorder="1" applyAlignment="1">
      <alignment horizontal="center" vertical="center"/>
    </xf>
    <xf numFmtId="2" fontId="107" fillId="0" borderId="5" xfId="0" applyNumberFormat="1" applyFont="1" applyBorder="1" applyAlignment="1">
      <alignment horizontal="center" vertical="center"/>
    </xf>
    <xf numFmtId="0" fontId="54" fillId="0" borderId="5" xfId="172" applyFont="1" applyBorder="1" applyAlignment="1">
      <alignment horizontal="center" vertical="center"/>
    </xf>
    <xf numFmtId="0" fontId="35" fillId="0" borderId="5" xfId="172" applyFont="1" applyBorder="1" applyAlignment="1">
      <alignment horizontal="center" vertical="center"/>
    </xf>
    <xf numFmtId="0" fontId="108" fillId="0" borderId="5" xfId="0" applyFont="1" applyBorder="1" applyAlignment="1">
      <alignment horizontal="center" vertical="center"/>
    </xf>
    <xf numFmtId="167" fontId="35" fillId="0" borderId="5" xfId="172" applyNumberFormat="1" applyFont="1" applyBorder="1" applyAlignment="1">
      <alignment horizontal="center" vertical="center"/>
    </xf>
    <xf numFmtId="167" fontId="54" fillId="0" borderId="5" xfId="62" applyFont="1" applyFill="1" applyBorder="1" applyAlignment="1">
      <alignment horizontal="center" vertical="center"/>
    </xf>
    <xf numFmtId="0" fontId="60" fillId="0" borderId="5" xfId="172" applyFont="1" applyBorder="1" applyAlignment="1">
      <alignment horizontal="center" vertical="center"/>
    </xf>
    <xf numFmtId="0" fontId="55" fillId="0" borderId="0" xfId="172" applyFont="1" applyAlignment="1">
      <alignment vertical="center"/>
    </xf>
    <xf numFmtId="0" fontId="61" fillId="0" borderId="0" xfId="172" applyFont="1" applyAlignment="1">
      <alignment horizontal="left" vertical="center"/>
    </xf>
    <xf numFmtId="167" fontId="40" fillId="0" borderId="0" xfId="62" applyFont="1" applyFill="1" applyBorder="1" applyAlignment="1">
      <alignment horizontal="center" vertical="center"/>
    </xf>
    <xf numFmtId="167" fontId="52" fillId="0" borderId="0" xfId="71" applyFont="1" applyFill="1" applyBorder="1" applyAlignment="1">
      <alignment vertical="center"/>
    </xf>
    <xf numFmtId="167" fontId="62" fillId="0" borderId="0" xfId="62" applyFont="1" applyFill="1" applyBorder="1" applyAlignment="1">
      <alignment vertical="center"/>
    </xf>
    <xf numFmtId="0" fontId="53" fillId="0" borderId="0" xfId="172" applyFont="1" applyAlignment="1">
      <alignment vertical="center"/>
    </xf>
    <xf numFmtId="167" fontId="52" fillId="0" borderId="0" xfId="71" applyFont="1" applyFill="1" applyBorder="1" applyAlignment="1">
      <alignment horizontal="center" vertical="center"/>
    </xf>
    <xf numFmtId="0" fontId="40" fillId="0" borderId="0" xfId="172" applyFont="1" applyAlignment="1">
      <alignment horizontal="center" vertical="center"/>
    </xf>
    <xf numFmtId="0" fontId="62" fillId="0" borderId="0" xfId="172" applyFont="1" applyAlignment="1">
      <alignment horizontal="left" vertical="center"/>
    </xf>
    <xf numFmtId="167" fontId="40" fillId="0" borderId="0" xfId="62" applyFont="1" applyFill="1" applyBorder="1" applyAlignment="1">
      <alignment vertical="center"/>
    </xf>
    <xf numFmtId="0" fontId="52" fillId="0" borderId="0" xfId="172" applyFont="1" applyAlignment="1">
      <alignment vertical="center"/>
    </xf>
    <xf numFmtId="0" fontId="63" fillId="0" borderId="0" xfId="172" applyFont="1" applyAlignment="1">
      <alignment horizontal="center" vertical="center"/>
    </xf>
    <xf numFmtId="167" fontId="52" fillId="0" borderId="31" xfId="71" applyFont="1" applyFill="1" applyBorder="1" applyAlignment="1">
      <alignment vertical="center"/>
    </xf>
    <xf numFmtId="167" fontId="52" fillId="0" borderId="0" xfId="62" applyFont="1" applyFill="1" applyBorder="1" applyAlignment="1">
      <alignment vertical="center"/>
    </xf>
    <xf numFmtId="167" fontId="63" fillId="0" borderId="0" xfId="172" applyNumberFormat="1" applyFont="1" applyAlignment="1">
      <alignment horizontal="center" vertical="center"/>
    </xf>
    <xf numFmtId="2" fontId="52" fillId="0" borderId="0" xfId="172" applyNumberFormat="1" applyFont="1" applyAlignment="1">
      <alignment horizontal="center" vertical="center"/>
    </xf>
    <xf numFmtId="167" fontId="52" fillId="0" borderId="0" xfId="62" applyFont="1" applyFill="1" applyBorder="1" applyAlignment="1">
      <alignment horizontal="center" vertical="center"/>
    </xf>
    <xf numFmtId="167" fontId="52" fillId="0" borderId="31" xfId="71" applyFont="1" applyFill="1" applyBorder="1" applyAlignment="1">
      <alignment horizontal="center" vertical="center"/>
    </xf>
    <xf numFmtId="2" fontId="62" fillId="0" borderId="0" xfId="172" applyNumberFormat="1" applyFont="1" applyAlignment="1">
      <alignment horizontal="right" vertical="center"/>
    </xf>
    <xf numFmtId="2" fontId="52" fillId="0" borderId="0" xfId="172" applyNumberFormat="1" applyFont="1" applyAlignment="1">
      <alignment vertical="center"/>
    </xf>
    <xf numFmtId="2" fontId="52" fillId="0" borderId="0" xfId="172" applyNumberFormat="1" applyFont="1" applyAlignment="1">
      <alignment horizontal="right" vertical="center"/>
    </xf>
    <xf numFmtId="167" fontId="61" fillId="0" borderId="18" xfId="71" applyFont="1" applyFill="1" applyBorder="1" applyAlignment="1">
      <alignment vertical="center"/>
    </xf>
    <xf numFmtId="167" fontId="55" fillId="0" borderId="0" xfId="62" applyFont="1" applyFill="1" applyAlignment="1">
      <alignment vertical="center"/>
    </xf>
    <xf numFmtId="167" fontId="60" fillId="0" borderId="31" xfId="71" applyFont="1" applyFill="1" applyBorder="1" applyAlignment="1">
      <alignment horizontal="right" vertical="center"/>
    </xf>
    <xf numFmtId="167" fontId="61" fillId="0" borderId="0" xfId="62" applyFont="1" applyFill="1" applyBorder="1" applyAlignment="1">
      <alignment vertical="center"/>
    </xf>
    <xf numFmtId="167" fontId="62" fillId="0" borderId="0" xfId="172" applyNumberFormat="1" applyFont="1" applyAlignment="1">
      <alignment horizontal="center" vertical="center"/>
    </xf>
    <xf numFmtId="2" fontId="64" fillId="0" borderId="0" xfId="172" applyNumberFormat="1" applyFont="1" applyAlignment="1">
      <alignment horizontal="center" vertical="center"/>
    </xf>
    <xf numFmtId="167" fontId="52" fillId="0" borderId="0" xfId="71" applyFont="1" applyFill="1" applyBorder="1" applyAlignment="1">
      <alignment horizontal="right" vertical="center"/>
    </xf>
    <xf numFmtId="167" fontId="65" fillId="0" borderId="0" xfId="71" applyFont="1" applyFill="1" applyBorder="1" applyAlignment="1">
      <alignment horizontal="center" vertical="center"/>
    </xf>
    <xf numFmtId="167" fontId="40" fillId="0" borderId="0" xfId="71" applyFont="1" applyFill="1" applyBorder="1" applyAlignment="1">
      <alignment horizontal="center" vertical="center"/>
    </xf>
    <xf numFmtId="167" fontId="43" fillId="0" borderId="0" xfId="71" applyFont="1" applyFill="1" applyBorder="1" applyAlignment="1">
      <alignment vertical="center"/>
    </xf>
    <xf numFmtId="167" fontId="43" fillId="0" borderId="0" xfId="62" applyFont="1" applyFill="1" applyBorder="1" applyAlignment="1">
      <alignment vertical="center"/>
    </xf>
    <xf numFmtId="167" fontId="43" fillId="0" borderId="0" xfId="71" applyFont="1" applyFill="1" applyBorder="1" applyAlignment="1">
      <alignment horizontal="center" vertical="center"/>
    </xf>
    <xf numFmtId="167" fontId="43" fillId="0" borderId="0" xfId="62" applyFont="1" applyFill="1" applyBorder="1" applyAlignment="1">
      <alignment horizontal="center" vertical="center"/>
    </xf>
    <xf numFmtId="2" fontId="43" fillId="0" borderId="0" xfId="172" applyNumberFormat="1" applyFont="1" applyAlignment="1">
      <alignment vertical="center"/>
    </xf>
    <xf numFmtId="2" fontId="43" fillId="0" borderId="0" xfId="172" applyNumberFormat="1" applyFont="1" applyAlignment="1">
      <alignment horizontal="right" vertical="center"/>
    </xf>
    <xf numFmtId="0" fontId="59" fillId="0" borderId="0" xfId="172" applyFont="1" applyAlignment="1">
      <alignment horizontal="center" vertical="center"/>
    </xf>
    <xf numFmtId="2" fontId="59" fillId="0" borderId="0" xfId="172" applyNumberFormat="1" applyFont="1" applyAlignment="1">
      <alignment vertical="center"/>
    </xf>
    <xf numFmtId="167" fontId="59" fillId="0" borderId="0" xfId="62" applyFont="1" applyFill="1" applyBorder="1" applyAlignment="1">
      <alignment vertical="center"/>
    </xf>
    <xf numFmtId="2" fontId="59" fillId="0" borderId="0" xfId="172" applyNumberFormat="1" applyFont="1" applyAlignment="1">
      <alignment horizontal="center" vertical="center"/>
    </xf>
    <xf numFmtId="167" fontId="59" fillId="0" borderId="0" xfId="62" applyFont="1" applyFill="1" applyBorder="1" applyAlignment="1">
      <alignment horizontal="center" vertical="center"/>
    </xf>
    <xf numFmtId="2" fontId="54" fillId="0" borderId="0" xfId="172" applyNumberFormat="1" applyFont="1" applyAlignment="1">
      <alignment horizontal="center" vertical="center"/>
    </xf>
    <xf numFmtId="0" fontId="54" fillId="0" borderId="0" xfId="172" applyFont="1" applyAlignment="1">
      <alignment vertical="center"/>
    </xf>
    <xf numFmtId="167" fontId="55" fillId="0" borderId="0" xfId="62" applyFont="1" applyFill="1" applyAlignment="1">
      <alignment horizontal="center" vertical="center"/>
    </xf>
    <xf numFmtId="2" fontId="54" fillId="0" borderId="0" xfId="172" applyNumberFormat="1" applyFont="1" applyAlignment="1">
      <alignment vertical="center"/>
    </xf>
    <xf numFmtId="167" fontId="54" fillId="0" borderId="0" xfId="62" applyFont="1" applyFill="1" applyBorder="1" applyAlignment="1">
      <alignment horizontal="center" vertical="center"/>
    </xf>
    <xf numFmtId="0" fontId="61" fillId="0" borderId="0" xfId="172" applyFont="1" applyAlignment="1">
      <alignment vertical="center"/>
    </xf>
    <xf numFmtId="0" fontId="61" fillId="0" borderId="32" xfId="172" applyFont="1" applyBorder="1" applyAlignment="1">
      <alignment horizontal="center" vertical="center" shrinkToFit="1"/>
    </xf>
    <xf numFmtId="0" fontId="52" fillId="0" borderId="32" xfId="172" applyFont="1" applyBorder="1" applyAlignment="1">
      <alignment horizontal="center" vertical="center" shrinkToFit="1"/>
    </xf>
    <xf numFmtId="0" fontId="63" fillId="0" borderId="32" xfId="172" applyFont="1" applyBorder="1" applyAlignment="1">
      <alignment horizontal="center" vertical="center" shrinkToFit="1"/>
    </xf>
    <xf numFmtId="167" fontId="52" fillId="0" borderId="32" xfId="62" applyFont="1" applyFill="1" applyBorder="1" applyAlignment="1">
      <alignment horizontal="center" vertical="center" shrinkToFit="1"/>
    </xf>
    <xf numFmtId="0" fontId="62" fillId="0" borderId="33" xfId="172" applyFont="1" applyBorder="1" applyAlignment="1">
      <alignment horizontal="center" vertical="center" shrinkToFit="1"/>
    </xf>
    <xf numFmtId="0" fontId="52" fillId="0" borderId="34" xfId="172" applyFont="1" applyBorder="1" applyAlignment="1">
      <alignment horizontal="center" vertical="center" shrinkToFit="1"/>
    </xf>
    <xf numFmtId="0" fontId="63" fillId="0" borderId="35" xfId="172" applyFont="1" applyBorder="1" applyAlignment="1">
      <alignment horizontal="center" vertical="center" shrinkToFit="1"/>
    </xf>
    <xf numFmtId="167" fontId="52" fillId="0" borderId="34" xfId="62" applyFont="1" applyFill="1" applyBorder="1" applyAlignment="1">
      <alignment horizontal="center" vertical="center" shrinkToFit="1"/>
    </xf>
    <xf numFmtId="0" fontId="52" fillId="0" borderId="35" xfId="172" applyFont="1" applyBorder="1" applyAlignment="1">
      <alignment horizontal="center" vertical="center" shrinkToFit="1"/>
    </xf>
    <xf numFmtId="0" fontId="61" fillId="0" borderId="36" xfId="172" applyFont="1" applyBorder="1" applyAlignment="1">
      <alignment horizontal="center" vertical="center" shrinkToFit="1"/>
    </xf>
    <xf numFmtId="0" fontId="63" fillId="0" borderId="36" xfId="172" applyFont="1" applyBorder="1" applyAlignment="1">
      <alignment horizontal="center" vertical="center" shrinkToFit="1"/>
    </xf>
    <xf numFmtId="0" fontId="52" fillId="0" borderId="36" xfId="172" applyFont="1" applyBorder="1" applyAlignment="1">
      <alignment horizontal="center" vertical="center" shrinkToFit="1"/>
    </xf>
    <xf numFmtId="167" fontId="52" fillId="0" borderId="36" xfId="62" applyFont="1" applyFill="1" applyBorder="1" applyAlignment="1">
      <alignment horizontal="center" vertical="center" shrinkToFit="1"/>
    </xf>
    <xf numFmtId="0" fontId="62" fillId="0" borderId="37" xfId="172" applyFont="1" applyBorder="1" applyAlignment="1">
      <alignment horizontal="center" vertical="center" shrinkToFit="1"/>
    </xf>
    <xf numFmtId="0" fontId="63" fillId="0" borderId="38" xfId="172" applyFont="1" applyBorder="1" applyAlignment="1">
      <alignment horizontal="center" vertical="center" shrinkToFit="1"/>
    </xf>
    <xf numFmtId="0" fontId="52" fillId="0" borderId="38" xfId="172" applyFont="1" applyBorder="1" applyAlignment="1">
      <alignment horizontal="center" vertical="center" shrinkToFit="1"/>
    </xf>
    <xf numFmtId="167" fontId="52" fillId="0" borderId="39" xfId="62" applyFont="1" applyFill="1" applyBorder="1" applyAlignment="1">
      <alignment horizontal="center" vertical="center" shrinkToFit="1"/>
    </xf>
    <xf numFmtId="0" fontId="52" fillId="0" borderId="39" xfId="172" applyFont="1" applyBorder="1" applyAlignment="1">
      <alignment horizontal="right" vertical="center" shrinkToFit="1"/>
    </xf>
    <xf numFmtId="0" fontId="40" fillId="0" borderId="40" xfId="172" applyFont="1" applyBorder="1" applyAlignment="1">
      <alignment horizontal="center" vertical="center" shrinkToFit="1"/>
    </xf>
    <xf numFmtId="0" fontId="63" fillId="0" borderId="6" xfId="172" applyFont="1" applyBorder="1" applyAlignment="1">
      <alignment horizontal="center" vertical="center" shrinkToFit="1"/>
    </xf>
    <xf numFmtId="0" fontId="52" fillId="0" borderId="6" xfId="172" applyFont="1" applyBorder="1" applyAlignment="1">
      <alignment horizontal="center" vertical="center" shrinkToFit="1"/>
    </xf>
    <xf numFmtId="0" fontId="52" fillId="0" borderId="41" xfId="172" applyFont="1" applyBorder="1" applyAlignment="1">
      <alignment horizontal="right" vertical="center" shrinkToFit="1"/>
    </xf>
    <xf numFmtId="0" fontId="109" fillId="0" borderId="3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7" fontId="13" fillId="0" borderId="34" xfId="62" applyFont="1" applyFill="1" applyBorder="1" applyAlignment="1">
      <alignment horizontal="center" vertical="center"/>
    </xf>
    <xf numFmtId="0" fontId="13" fillId="0" borderId="3" xfId="172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13" fillId="0" borderId="34" xfId="172" applyNumberFormat="1" applyBorder="1" applyAlignment="1">
      <alignment horizontal="center" vertical="center"/>
    </xf>
    <xf numFmtId="0" fontId="109" fillId="0" borderId="4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13" fillId="0" borderId="43" xfId="62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13" fillId="0" borderId="45" xfId="172" applyNumberFormat="1" applyBorder="1" applyAlignment="1">
      <alignment horizontal="center" vertical="center"/>
    </xf>
    <xf numFmtId="0" fontId="109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7" fontId="13" fillId="0" borderId="39" xfId="62" applyFont="1" applyFill="1" applyBorder="1" applyAlignment="1">
      <alignment horizontal="center" vertical="center"/>
    </xf>
    <xf numFmtId="0" fontId="13" fillId="0" borderId="37" xfId="172" applyBorder="1" applyAlignment="1">
      <alignment horizontal="center" vertical="center"/>
    </xf>
    <xf numFmtId="0" fontId="13" fillId="0" borderId="38" xfId="172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7" fontId="13" fillId="0" borderId="39" xfId="172" applyNumberForma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167" fontId="13" fillId="0" borderId="46" xfId="172" applyNumberFormat="1" applyBorder="1" applyAlignment="1">
      <alignment horizontal="center" vertical="center"/>
    </xf>
    <xf numFmtId="167" fontId="13" fillId="0" borderId="47" xfId="172" applyNumberForma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3" fillId="0" borderId="48" xfId="172" applyBorder="1" applyAlignment="1">
      <alignment horizontal="center" vertical="center"/>
    </xf>
    <xf numFmtId="0" fontId="41" fillId="0" borderId="33" xfId="172" applyFont="1" applyBorder="1" applyAlignment="1">
      <alignment horizontal="center" vertical="center"/>
    </xf>
    <xf numFmtId="0" fontId="13" fillId="0" borderId="35" xfId="172" applyBorder="1" applyAlignment="1">
      <alignment horizontal="center" vertical="center"/>
    </xf>
    <xf numFmtId="0" fontId="13" fillId="0" borderId="14" xfId="172" applyBorder="1" applyAlignment="1">
      <alignment horizontal="center" vertical="center"/>
    </xf>
    <xf numFmtId="0" fontId="13" fillId="0" borderId="33" xfId="172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13" fillId="0" borderId="39" xfId="172" applyBorder="1" applyAlignment="1">
      <alignment horizontal="center" vertical="center"/>
    </xf>
    <xf numFmtId="0" fontId="55" fillId="0" borderId="3" xfId="172" applyFont="1" applyBorder="1" applyAlignment="1">
      <alignment horizontal="center" vertical="center"/>
    </xf>
    <xf numFmtId="0" fontId="55" fillId="0" borderId="37" xfId="172" applyFont="1" applyBorder="1" applyAlignment="1">
      <alignment horizontal="center" vertical="center"/>
    </xf>
    <xf numFmtId="0" fontId="55" fillId="0" borderId="38" xfId="172" applyFont="1" applyBorder="1" applyAlignment="1">
      <alignment horizontal="center" vertical="center"/>
    </xf>
    <xf numFmtId="0" fontId="55" fillId="0" borderId="39" xfId="172" applyFont="1" applyBorder="1" applyAlignment="1">
      <alignment horizontal="center" vertical="center"/>
    </xf>
    <xf numFmtId="0" fontId="55" fillId="0" borderId="35" xfId="172" applyFont="1" applyBorder="1" applyAlignment="1">
      <alignment horizontal="center" vertical="center"/>
    </xf>
    <xf numFmtId="167" fontId="55" fillId="0" borderId="34" xfId="62" applyFont="1" applyFill="1" applyBorder="1" applyAlignment="1">
      <alignment horizontal="center" vertical="center"/>
    </xf>
    <xf numFmtId="0" fontId="55" fillId="0" borderId="33" xfId="172" applyFont="1" applyBorder="1" applyAlignment="1">
      <alignment horizontal="center" vertical="center"/>
    </xf>
    <xf numFmtId="2" fontId="13" fillId="0" borderId="34" xfId="172" applyNumberFormat="1" applyBorder="1" applyAlignment="1">
      <alignment horizontal="center" vertical="center"/>
    </xf>
    <xf numFmtId="167" fontId="55" fillId="0" borderId="39" xfId="62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36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55" fillId="0" borderId="12" xfId="172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177" fontId="13" fillId="0" borderId="34" xfId="172" applyNumberFormat="1" applyBorder="1" applyAlignment="1">
      <alignment horizontal="center" vertical="center"/>
    </xf>
    <xf numFmtId="0" fontId="41" fillId="0" borderId="37" xfId="172" applyFont="1" applyBorder="1" applyAlignment="1">
      <alignment horizontal="center" vertical="center"/>
    </xf>
    <xf numFmtId="0" fontId="55" fillId="0" borderId="48" xfId="172" applyFont="1" applyBorder="1" applyAlignment="1">
      <alignment horizontal="center" vertical="center"/>
    </xf>
    <xf numFmtId="167" fontId="13" fillId="0" borderId="49" xfId="62" applyFont="1" applyFill="1" applyBorder="1" applyAlignment="1">
      <alignment horizontal="center" vertical="center"/>
    </xf>
    <xf numFmtId="0" fontId="55" fillId="0" borderId="0" xfId="172" applyFont="1" applyAlignment="1">
      <alignment horizontal="right" vertical="center"/>
    </xf>
    <xf numFmtId="167" fontId="63" fillId="0" borderId="0" xfId="62" applyFont="1" applyFill="1" applyBorder="1" applyAlignment="1">
      <alignment horizontal="center" vertical="center"/>
    </xf>
    <xf numFmtId="167" fontId="42" fillId="0" borderId="0" xfId="62" applyFont="1" applyFill="1" applyBorder="1" applyAlignment="1">
      <alignment horizontal="center" vertical="center"/>
    </xf>
    <xf numFmtId="167" fontId="61" fillId="0" borderId="0" xfId="71" applyFont="1" applyFill="1" applyBorder="1" applyAlignment="1">
      <alignment horizontal="right" vertical="center"/>
    </xf>
    <xf numFmtId="167" fontId="61" fillId="0" borderId="0" xfId="71" applyFont="1" applyFill="1" applyBorder="1" applyAlignment="1">
      <alignment horizontal="right" vertical="center" shrinkToFit="1"/>
    </xf>
    <xf numFmtId="167" fontId="61" fillId="0" borderId="31" xfId="71" applyFont="1" applyFill="1" applyBorder="1" applyAlignment="1">
      <alignment vertical="center"/>
    </xf>
    <xf numFmtId="167" fontId="40" fillId="0" borderId="31" xfId="71" applyFont="1" applyFill="1" applyBorder="1" applyAlignment="1">
      <alignment horizontal="right" vertical="center"/>
    </xf>
    <xf numFmtId="167" fontId="52" fillId="0" borderId="0" xfId="172" applyNumberFormat="1" applyFont="1" applyAlignment="1">
      <alignment horizontal="center" vertical="center"/>
    </xf>
    <xf numFmtId="167" fontId="62" fillId="0" borderId="0" xfId="172" applyNumberFormat="1" applyFont="1" applyAlignment="1">
      <alignment horizontal="left" vertical="center"/>
    </xf>
    <xf numFmtId="167" fontId="65" fillId="0" borderId="0" xfId="71" applyFont="1" applyFill="1" applyBorder="1" applyAlignment="1">
      <alignment vertical="center"/>
    </xf>
    <xf numFmtId="167" fontId="65" fillId="0" borderId="0" xfId="62" applyFont="1" applyFill="1" applyBorder="1" applyAlignment="1">
      <alignment horizontal="center" vertical="center"/>
    </xf>
    <xf numFmtId="0" fontId="60" fillId="0" borderId="0" xfId="172" applyFont="1" applyAlignment="1">
      <alignment vertical="center"/>
    </xf>
    <xf numFmtId="167" fontId="54" fillId="0" borderId="0" xfId="62" applyFont="1" applyFill="1" applyBorder="1" applyAlignment="1">
      <alignment vertical="center"/>
    </xf>
    <xf numFmtId="0" fontId="60" fillId="0" borderId="0" xfId="172" applyFont="1" applyAlignment="1">
      <alignment horizontal="center" vertical="center"/>
    </xf>
    <xf numFmtId="2" fontId="54" fillId="0" borderId="0" xfId="172" applyNumberFormat="1" applyFont="1" applyAlignment="1">
      <alignment horizontal="right" vertical="center"/>
    </xf>
    <xf numFmtId="178" fontId="43" fillId="0" borderId="0" xfId="62" applyNumberFormat="1" applyFont="1" applyFill="1" applyAlignment="1">
      <alignment vertical="center"/>
    </xf>
    <xf numFmtId="178" fontId="43" fillId="0" borderId="0" xfId="172" applyNumberFormat="1" applyFont="1" applyAlignment="1">
      <alignment vertical="center"/>
    </xf>
    <xf numFmtId="178" fontId="13" fillId="0" borderId="0" xfId="62" applyNumberFormat="1" applyFont="1" applyFill="1" applyAlignment="1">
      <alignment vertical="center"/>
    </xf>
    <xf numFmtId="179" fontId="13" fillId="0" borderId="0" xfId="172" applyNumberFormat="1" applyAlignment="1">
      <alignment vertical="center"/>
    </xf>
    <xf numFmtId="178" fontId="43" fillId="0" borderId="0" xfId="172" applyNumberFormat="1" applyFont="1" applyAlignment="1">
      <alignment horizontal="center" vertical="center"/>
    </xf>
    <xf numFmtId="2" fontId="42" fillId="0" borderId="0" xfId="172" applyNumberFormat="1" applyFont="1" applyAlignment="1">
      <alignment horizontal="center" vertical="center"/>
    </xf>
    <xf numFmtId="0" fontId="52" fillId="0" borderId="0" xfId="172" applyFont="1" applyAlignment="1">
      <alignment horizontal="center" vertical="center"/>
    </xf>
    <xf numFmtId="169" fontId="30" fillId="0" borderId="3" xfId="55" applyNumberFormat="1" applyFont="1" applyFill="1" applyBorder="1" applyAlignment="1">
      <alignment horizontal="right" vertical="center"/>
    </xf>
    <xf numFmtId="169" fontId="3" fillId="0" borderId="3" xfId="66" applyNumberFormat="1" applyFont="1" applyFill="1" applyBorder="1" applyAlignment="1">
      <alignment horizontal="left" vertical="center"/>
    </xf>
    <xf numFmtId="167" fontId="3" fillId="0" borderId="3" xfId="64" applyFont="1" applyFill="1" applyBorder="1"/>
    <xf numFmtId="167" fontId="30" fillId="0" borderId="4" xfId="55" applyFont="1" applyFill="1" applyBorder="1" applyAlignment="1">
      <alignment horizontal="right" vertical="center"/>
    </xf>
    <xf numFmtId="0" fontId="1" fillId="0" borderId="50" xfId="174" applyFont="1" applyBorder="1" applyAlignment="1">
      <alignment horizontal="center"/>
    </xf>
    <xf numFmtId="0" fontId="8" fillId="0" borderId="23" xfId="198" applyFont="1" applyBorder="1" applyAlignment="1">
      <alignment horizontal="center"/>
    </xf>
    <xf numFmtId="169" fontId="2" fillId="42" borderId="5" xfId="59" applyNumberFormat="1" applyFont="1" applyFill="1" applyBorder="1" applyAlignment="1">
      <alignment horizontal="right"/>
    </xf>
    <xf numFmtId="0" fontId="2" fillId="42" borderId="5" xfId="199" applyFont="1" applyFill="1" applyBorder="1" applyAlignment="1">
      <alignment horizontal="center" vertical="center"/>
    </xf>
    <xf numFmtId="167" fontId="94" fillId="46" borderId="0" xfId="59" applyFont="1" applyFill="1" applyBorder="1" applyAlignment="1">
      <alignment vertical="center"/>
    </xf>
    <xf numFmtId="167" fontId="2" fillId="42" borderId="5" xfId="64" applyFont="1" applyFill="1" applyBorder="1" applyAlignment="1">
      <alignment horizontal="center"/>
    </xf>
    <xf numFmtId="0" fontId="12" fillId="0" borderId="0" xfId="198" applyFont="1" applyAlignment="1">
      <alignment horizontal="center" vertical="center"/>
    </xf>
    <xf numFmtId="0" fontId="12" fillId="0" borderId="14" xfId="198" applyFont="1" applyBorder="1" applyAlignment="1">
      <alignment horizontal="center" vertical="center"/>
    </xf>
    <xf numFmtId="0" fontId="8" fillId="0" borderId="2" xfId="174" applyFont="1" applyBorder="1" applyAlignment="1">
      <alignment horizontal="center"/>
    </xf>
    <xf numFmtId="0" fontId="8" fillId="0" borderId="4" xfId="174" applyFont="1" applyBorder="1" applyAlignment="1">
      <alignment horizontal="center"/>
    </xf>
    <xf numFmtId="169" fontId="3" fillId="0" borderId="2" xfId="59" applyNumberFormat="1" applyFont="1" applyFill="1" applyBorder="1" applyAlignment="1">
      <alignment horizontal="center"/>
    </xf>
    <xf numFmtId="169" fontId="3" fillId="0" borderId="3" xfId="59" applyNumberFormat="1" applyFont="1" applyFill="1" applyBorder="1" applyAlignment="1">
      <alignment horizontal="center"/>
    </xf>
    <xf numFmtId="169" fontId="3" fillId="0" borderId="4" xfId="59" applyNumberFormat="1" applyFont="1" applyFill="1" applyBorder="1" applyAlignment="1">
      <alignment horizontal="center"/>
    </xf>
    <xf numFmtId="167" fontId="33" fillId="0" borderId="0" xfId="66" applyFont="1" applyFill="1" applyAlignment="1">
      <alignment horizontal="right"/>
    </xf>
    <xf numFmtId="167" fontId="3" fillId="0" borderId="14" xfId="66" applyFont="1" applyFill="1" applyBorder="1" applyAlignment="1">
      <alignment horizontal="center"/>
    </xf>
    <xf numFmtId="0" fontId="12" fillId="0" borderId="0" xfId="174" applyFont="1" applyAlignment="1">
      <alignment horizontal="center"/>
    </xf>
    <xf numFmtId="0" fontId="12" fillId="0" borderId="14" xfId="174" applyFont="1" applyBorder="1" applyAlignment="1">
      <alignment horizontal="center"/>
    </xf>
    <xf numFmtId="173" fontId="1" fillId="0" borderId="0" xfId="174" applyNumberFormat="1" applyFont="1" applyAlignment="1">
      <alignment horizontal="left"/>
    </xf>
    <xf numFmtId="173" fontId="1" fillId="0" borderId="14" xfId="174" applyNumberFormat="1" applyFont="1" applyBorder="1" applyAlignment="1">
      <alignment horizontal="left"/>
    </xf>
    <xf numFmtId="0" fontId="1" fillId="0" borderId="0" xfId="174" applyFont="1" applyAlignment="1">
      <alignment horizontal="center"/>
    </xf>
    <xf numFmtId="0" fontId="8" fillId="0" borderId="0" xfId="174" applyFont="1" applyAlignment="1">
      <alignment horizontal="center"/>
    </xf>
    <xf numFmtId="0" fontId="98" fillId="9" borderId="2" xfId="0" applyFont="1" applyFill="1" applyBorder="1" applyAlignment="1">
      <alignment horizontal="center"/>
    </xf>
    <xf numFmtId="0" fontId="98" fillId="9" borderId="4" xfId="0" applyFont="1" applyFill="1" applyBorder="1" applyAlignment="1">
      <alignment horizontal="center"/>
    </xf>
    <xf numFmtId="15" fontId="56" fillId="0" borderId="0" xfId="172" applyNumberFormat="1" applyFont="1" applyAlignment="1">
      <alignment horizontal="center" vertical="center"/>
    </xf>
    <xf numFmtId="167" fontId="61" fillId="0" borderId="0" xfId="62" applyFont="1" applyFill="1" applyBorder="1" applyAlignment="1">
      <alignment horizontal="center" vertical="center"/>
    </xf>
    <xf numFmtId="167" fontId="65" fillId="0" borderId="31" xfId="71" applyFont="1" applyFill="1" applyBorder="1" applyAlignment="1">
      <alignment horizontal="center" vertical="center"/>
    </xf>
    <xf numFmtId="0" fontId="57" fillId="0" borderId="0" xfId="172" applyFont="1" applyAlignment="1">
      <alignment horizontal="center" vertical="center"/>
    </xf>
    <xf numFmtId="0" fontId="56" fillId="0" borderId="0" xfId="172" applyFont="1" applyAlignment="1">
      <alignment horizontal="center" vertical="center"/>
    </xf>
    <xf numFmtId="0" fontId="54" fillId="0" borderId="0" xfId="172" applyFont="1" applyAlignment="1">
      <alignment horizontal="center" vertical="center"/>
    </xf>
    <xf numFmtId="0" fontId="53" fillId="0" borderId="0" xfId="172" applyFont="1" applyAlignment="1">
      <alignment horizontal="center" vertical="center"/>
    </xf>
    <xf numFmtId="167" fontId="65" fillId="0" borderId="0" xfId="71" applyFont="1" applyFill="1" applyBorder="1" applyAlignment="1">
      <alignment horizontal="center" vertical="center"/>
    </xf>
    <xf numFmtId="2" fontId="54" fillId="0" borderId="0" xfId="172" applyNumberFormat="1" applyFont="1" applyAlignment="1">
      <alignment horizontal="center" vertical="center"/>
    </xf>
    <xf numFmtId="2" fontId="54" fillId="0" borderId="0" xfId="172" applyNumberFormat="1" applyFont="1" applyAlignment="1">
      <alignment horizontal="left" vertical="center"/>
    </xf>
    <xf numFmtId="0" fontId="50" fillId="0" borderId="0" xfId="138" applyFont="1" applyAlignment="1">
      <alignment horizontal="center"/>
    </xf>
    <xf numFmtId="0" fontId="51" fillId="0" borderId="0" xfId="138" applyFont="1" applyAlignment="1">
      <alignment horizontal="center"/>
    </xf>
    <xf numFmtId="173" fontId="1" fillId="0" borderId="0" xfId="175" applyNumberFormat="1" applyFont="1" applyAlignment="1">
      <alignment horizontal="center"/>
    </xf>
    <xf numFmtId="173" fontId="1" fillId="0" borderId="0" xfId="175" applyNumberFormat="1" applyFont="1" applyAlignment="1">
      <alignment horizontal="left"/>
    </xf>
    <xf numFmtId="0" fontId="48" fillId="0" borderId="0" xfId="175" applyFont="1" applyAlignment="1">
      <alignment horizontal="left" wrapText="1"/>
    </xf>
    <xf numFmtId="0" fontId="1" fillId="0" borderId="0" xfId="175" applyFont="1" applyAlignment="1">
      <alignment horizontal="left" wrapText="1"/>
    </xf>
    <xf numFmtId="0" fontId="1" fillId="0" borderId="0" xfId="175" applyFont="1" applyAlignment="1">
      <alignment horizontal="center"/>
    </xf>
  </cellXfs>
  <cellStyles count="218">
    <cellStyle name="20% - Accent1" xfId="1" builtinId="30" customBuiltin="1"/>
    <cellStyle name="20% - Accent1 2" xfId="2" xr:uid="{485B795C-E04D-4DEF-8C66-A9EB476AC85E}"/>
    <cellStyle name="20% - Accent2" xfId="3" builtinId="34" customBuiltin="1"/>
    <cellStyle name="20% - Accent2 2" xfId="4" xr:uid="{34AA887D-E388-43BC-A29D-B9B9FDDE0737}"/>
    <cellStyle name="20% - Accent3" xfId="5" builtinId="38" customBuiltin="1"/>
    <cellStyle name="20% - Accent3 2" xfId="6" xr:uid="{15F1B8C6-778B-415E-91EA-D2F47BE50DA8}"/>
    <cellStyle name="20% - Accent4" xfId="7" builtinId="42" customBuiltin="1"/>
    <cellStyle name="20% - Accent4 2" xfId="8" xr:uid="{571BC3D2-674D-44C7-BF80-3FCFA59D8515}"/>
    <cellStyle name="20% - Accent5" xfId="9" builtinId="46" customBuiltin="1"/>
    <cellStyle name="20% - Accent5 2" xfId="10" xr:uid="{691A1891-635A-4E42-A848-32B367FFE8DB}"/>
    <cellStyle name="20% - Accent6" xfId="11" builtinId="50" customBuiltin="1"/>
    <cellStyle name="20% - Accent6 2" xfId="12" xr:uid="{EE3DD37C-DAB7-484B-B155-90492BCEB158}"/>
    <cellStyle name="40% - Accent1" xfId="13" builtinId="31" customBuiltin="1"/>
    <cellStyle name="40% - Accent1 2" xfId="14" xr:uid="{106A083E-AD1E-4767-872B-844F1894773F}"/>
    <cellStyle name="40% - Accent2" xfId="15" builtinId="35" customBuiltin="1"/>
    <cellStyle name="40% - Accent2 2" xfId="16" xr:uid="{09404D3D-2816-4044-98AE-BBB3AC51F1BC}"/>
    <cellStyle name="40% - Accent3" xfId="17" builtinId="39" customBuiltin="1"/>
    <cellStyle name="40% - Accent3 2" xfId="18" xr:uid="{AF45CAF1-968F-4B0C-9A74-351A0892AC19}"/>
    <cellStyle name="40% - Accent4" xfId="19" builtinId="43" customBuiltin="1"/>
    <cellStyle name="40% - Accent4 2" xfId="20" xr:uid="{4B479656-6799-4E10-BE17-8AC31711D6F6}"/>
    <cellStyle name="40% - Accent5" xfId="21" builtinId="47" customBuiltin="1"/>
    <cellStyle name="40% - Accent5 2" xfId="22" xr:uid="{16F7CF66-DA6F-4564-BB2C-72F6C6752E3A}"/>
    <cellStyle name="40% - Accent6" xfId="23" builtinId="51" customBuiltin="1"/>
    <cellStyle name="40% - Accent6 2" xfId="24" xr:uid="{0C5FBCC7-7AE3-4F1F-90DC-928DA1D721FC}"/>
    <cellStyle name="60% - Accent1" xfId="25" builtinId="32" customBuiltin="1"/>
    <cellStyle name="60% - Accent1 2" xfId="26" xr:uid="{04B98605-438A-4C07-9B03-7CCE44812A93}"/>
    <cellStyle name="60% - Accent2" xfId="27" builtinId="36" customBuiltin="1"/>
    <cellStyle name="60% - Accent2 2" xfId="28" xr:uid="{D04858F6-263C-44F0-B959-9EE96EBAD601}"/>
    <cellStyle name="60% - Accent3" xfId="29" builtinId="40" customBuiltin="1"/>
    <cellStyle name="60% - Accent3 2" xfId="30" xr:uid="{613112F8-DE3D-48AE-960C-C6F6E9DB09F6}"/>
    <cellStyle name="60% - Accent4" xfId="31" builtinId="44" customBuiltin="1"/>
    <cellStyle name="60% - Accent4 2" xfId="32" xr:uid="{36E289EF-480B-41E6-9E0B-D896887E3392}"/>
    <cellStyle name="60% - Accent5" xfId="33" builtinId="48" customBuiltin="1"/>
    <cellStyle name="60% - Accent5 2" xfId="34" xr:uid="{6A353596-353A-4B5B-A5C0-0F30EF4D5838}"/>
    <cellStyle name="60% - Accent6" xfId="35" builtinId="52" customBuiltin="1"/>
    <cellStyle name="60% - Accent6 2" xfId="36" xr:uid="{7876BED0-2891-48CA-914B-A45E113F6D3E}"/>
    <cellStyle name="Accent1" xfId="37" builtinId="29" customBuiltin="1"/>
    <cellStyle name="Accent1 2" xfId="38" xr:uid="{BE506AAE-297F-4BA5-B1E7-589870FB4BDC}"/>
    <cellStyle name="Accent2" xfId="39" builtinId="33" customBuiltin="1"/>
    <cellStyle name="Accent2 2" xfId="40" xr:uid="{5210DC54-14FC-4013-AC12-7BA8BCB7D228}"/>
    <cellStyle name="Accent3" xfId="41" builtinId="37" customBuiltin="1"/>
    <cellStyle name="Accent3 2" xfId="42" xr:uid="{25F08753-6D14-47A3-A169-BB3273D5485C}"/>
    <cellStyle name="Accent4" xfId="43" builtinId="41" customBuiltin="1"/>
    <cellStyle name="Accent4 2" xfId="44" xr:uid="{0F4CE6E8-0942-41B5-9240-B5038FB1F03B}"/>
    <cellStyle name="Accent5" xfId="45" builtinId="45" customBuiltin="1"/>
    <cellStyle name="Accent5 2" xfId="46" xr:uid="{8A209815-D7E2-4C8A-895B-3A11DCA377C2}"/>
    <cellStyle name="Accent6" xfId="47" builtinId="49" customBuiltin="1"/>
    <cellStyle name="Accent6 2" xfId="48" xr:uid="{A8B3DD7D-9FDA-4558-AB2A-EF225F17D84C}"/>
    <cellStyle name="Bad" xfId="49" builtinId="27" customBuiltin="1"/>
    <cellStyle name="Bad 2" xfId="50" xr:uid="{972E0233-8A14-4837-9452-84C9E5FA6725}"/>
    <cellStyle name="Calculation" xfId="51" builtinId="22" customBuiltin="1"/>
    <cellStyle name="Calculation 2" xfId="52" xr:uid="{F5800D27-9352-4775-8C2C-A03BDF1499E3}"/>
    <cellStyle name="Check Cell" xfId="53" builtinId="23" customBuiltin="1"/>
    <cellStyle name="Check Cell 2" xfId="54" xr:uid="{60620B3B-F4CB-4B75-B8C1-1B9B30B3670F}"/>
    <cellStyle name="Comma" xfId="55" builtinId="3"/>
    <cellStyle name="Comma [0] 2" xfId="56" xr:uid="{D2E9C82F-807A-438E-934E-80197E57FF8D}"/>
    <cellStyle name="Comma [0] 3" xfId="57" xr:uid="{85A54903-5001-4A8A-9BE6-ECCAE07AF80E}"/>
    <cellStyle name="Comma [0] 3 2" xfId="58" xr:uid="{CEBE384F-5BB1-4B53-B2F8-7AE4E9A5C963}"/>
    <cellStyle name="Comma 10" xfId="59" xr:uid="{2A6547C3-B561-43A9-B119-D1651F0194F9}"/>
    <cellStyle name="Comma 11" xfId="60" xr:uid="{F4F795E8-6E0D-4568-82B6-4E9AAC1DE7A4}"/>
    <cellStyle name="Comma 11 2" xfId="61" xr:uid="{2DC8C87A-B44C-42F9-BFCE-1FC906A89711}"/>
    <cellStyle name="Comma 12" xfId="62" xr:uid="{4FB5A495-33FA-48CF-BD3B-EA0D625F031C}"/>
    <cellStyle name="Comma 14" xfId="63" xr:uid="{3ED58176-34F9-4943-9546-FC81A9272723}"/>
    <cellStyle name="Comma 15" xfId="64" xr:uid="{EE5D9DA7-E79F-449E-BB16-7947A083D9BF}"/>
    <cellStyle name="Comma 15 2" xfId="65" xr:uid="{E1E874EA-22AA-4EE3-8E78-D1157418611F}"/>
    <cellStyle name="Comma 2" xfId="66" xr:uid="{FA5893B8-92BE-4CDD-A7A6-D3B54511AA0B}"/>
    <cellStyle name="Comma 2 2" xfId="67" xr:uid="{061FE08D-CABC-4164-A9AB-06500D941775}"/>
    <cellStyle name="Comma 2 4" xfId="68" xr:uid="{0362A2FF-88BB-4E70-B922-9EDE6AF44847}"/>
    <cellStyle name="Comma 2_Draft SI &amp; PL _042315" xfId="69" xr:uid="{ED1EA416-8A12-4485-BB81-76DB27953790}"/>
    <cellStyle name="Comma 3" xfId="70" xr:uid="{A52556D0-FCF3-4B17-A23F-276F9829BA30}"/>
    <cellStyle name="Comma 3 2" xfId="71" xr:uid="{E9AB3733-9E4E-4F35-A416-7AEC50A5D910}"/>
    <cellStyle name="Comma 3 2 2" xfId="72" xr:uid="{E47F1D12-BF6E-4225-901A-00AC0E54B385}"/>
    <cellStyle name="Comma 3 2 2 2" xfId="73" xr:uid="{D7E33858-DEB1-482F-A3C1-08D9EEDE7D9B}"/>
    <cellStyle name="Comma 3 3" xfId="74" xr:uid="{7FE0397A-062B-4B77-82B4-5D4C4E41FCDA}"/>
    <cellStyle name="Comma 4" xfId="75" xr:uid="{9A21545B-D811-4519-BE7D-3DEB445A6231}"/>
    <cellStyle name="Comma 4 2" xfId="76" xr:uid="{A9F85A23-9C67-442E-8384-050556B6B180}"/>
    <cellStyle name="Comma 5" xfId="77" xr:uid="{B1753B30-4592-44BF-946A-5AF54D27A75B}"/>
    <cellStyle name="Comma 5 2" xfId="78" xr:uid="{9C01446F-C3C7-4D67-A3A0-83BF8506DBE8}"/>
    <cellStyle name="Comma 6" xfId="79" xr:uid="{17B19875-A110-4457-8AC9-3D0B8F26D6C9}"/>
    <cellStyle name="Comma 7" xfId="80" xr:uid="{176C8432-396A-4C60-916C-466BA370FEF3}"/>
    <cellStyle name="Comma 8" xfId="81" xr:uid="{30E5F9AC-324A-41D0-8BCB-BB2ABC96D204}"/>
    <cellStyle name="Comma 8 2" xfId="82" xr:uid="{5E9BFC69-7EF1-4FB7-A280-36E0EB0DFB3F}"/>
    <cellStyle name="Comma 9" xfId="83" xr:uid="{C22C26FA-AEA0-4A50-A54F-00FA50EB100E}"/>
    <cellStyle name="Comma 9 2" xfId="84" xr:uid="{7C2D74FA-0D00-471B-AA16-6475261BC59E}"/>
    <cellStyle name="Currency" xfId="85" builtinId="4"/>
    <cellStyle name="Currency [0] 10" xfId="86" xr:uid="{A6F2CD1F-AEC8-4F2A-843A-530537230E70}"/>
    <cellStyle name="Currency [0] 10 2" xfId="87" xr:uid="{47AE7AE9-8BAA-4A3D-8397-4C454AB52722}"/>
    <cellStyle name="Currency [0] 10 3" xfId="88" xr:uid="{F7D45661-7221-4009-861F-8B61B1C6AB98}"/>
    <cellStyle name="Currency [0] 2" xfId="89" xr:uid="{9D358F5F-33C5-4EA6-A94F-75B64CDDA4C4}"/>
    <cellStyle name="Currency [0] 3" xfId="90" xr:uid="{0D856915-2048-4630-945B-13BBD660CCB6}"/>
    <cellStyle name="Currency [0] 4" xfId="91" xr:uid="{E54ACC97-31AA-4DE6-A659-3252ABC850B7}"/>
    <cellStyle name="Currency [0] 5" xfId="92" xr:uid="{E154F179-402D-4050-A4DC-CDD51AB58456}"/>
    <cellStyle name="Currency [0] 6" xfId="93" xr:uid="{40263C5F-ADB8-4A57-9E1C-905AD1BC312B}"/>
    <cellStyle name="Currency [0] 7" xfId="94" xr:uid="{66306E35-27A9-4574-86DC-3CFCBDAB444E}"/>
    <cellStyle name="Currency [0] 8" xfId="95" xr:uid="{E17D7EA8-EB3A-4F5B-A5DD-9A27E5657D5F}"/>
    <cellStyle name="Currency [0] 9" xfId="96" xr:uid="{B7B46AFB-19A5-42F8-8C31-6F6B0820ACF1}"/>
    <cellStyle name="Excel Built-in Normal 1" xfId="97" xr:uid="{0D46F549-D9B6-457F-8A3B-E5ACEB218C0B}"/>
    <cellStyle name="Explanatory Text" xfId="98" builtinId="53" customBuiltin="1"/>
    <cellStyle name="Explanatory Text 2" xfId="99" xr:uid="{1A98B644-E0C3-4AD7-84AE-067012D12DA2}"/>
    <cellStyle name="Good" xfId="100" builtinId="26" customBuiltin="1"/>
    <cellStyle name="Good 2" xfId="101" xr:uid="{3B49CDD3-BD08-4072-8C37-92A27CB85956}"/>
    <cellStyle name="Heading 1" xfId="102" builtinId="16" customBuiltin="1"/>
    <cellStyle name="Heading 1 2" xfId="103" xr:uid="{1213BF45-DF04-40FD-830D-9B5AA5EC9970}"/>
    <cellStyle name="Heading 2" xfId="104" builtinId="17" customBuiltin="1"/>
    <cellStyle name="Heading 2 2" xfId="105" xr:uid="{EE34D9C0-F6F1-4318-9624-9DDC6C46543C}"/>
    <cellStyle name="Heading 3" xfId="106" builtinId="18" customBuiltin="1"/>
    <cellStyle name="Heading 3 2" xfId="107" xr:uid="{2AF7C1CC-34DB-474D-BE0F-4955ACD07A2F}"/>
    <cellStyle name="Heading 4" xfId="108" builtinId="19" customBuiltin="1"/>
    <cellStyle name="Heading 4 2" xfId="109" xr:uid="{C108D82B-C16E-482C-B445-4C57B8EC96A9}"/>
    <cellStyle name="Input" xfId="110" builtinId="20" customBuiltin="1"/>
    <cellStyle name="Input 2" xfId="111" xr:uid="{C628B003-1B3F-4541-BC50-8EB8DA3D32E4}"/>
    <cellStyle name="Linked Cell" xfId="112" builtinId="24" customBuiltin="1"/>
    <cellStyle name="Linked Cell 2" xfId="113" xr:uid="{2EE73FF0-7A12-4CD7-9888-A3D990DE6FB2}"/>
    <cellStyle name="Neutral" xfId="114" builtinId="28" customBuiltin="1"/>
    <cellStyle name="Neutral 2" xfId="115" xr:uid="{CD918DD3-D9CF-405C-B1AC-1B915FD5BA3C}"/>
    <cellStyle name="Normal" xfId="0" builtinId="0"/>
    <cellStyle name="Normal 10" xfId="116" xr:uid="{D90E304B-1053-4DAE-89A7-4E7AACFFA346}"/>
    <cellStyle name="Normal 100" xfId="117" xr:uid="{57899CB7-8571-4C32-95AB-6C28A4551B8A}"/>
    <cellStyle name="Normal 101" xfId="118" xr:uid="{C0321C4F-36CC-4400-877C-97B1EB25AF08}"/>
    <cellStyle name="Normal 102" xfId="119" xr:uid="{8BC0BB06-AA9B-4836-B327-A0CC0AD2E408}"/>
    <cellStyle name="Normal 103" xfId="120" xr:uid="{83F9BD58-AD62-48F7-95B5-9406642CB762}"/>
    <cellStyle name="Normal 104" xfId="121" xr:uid="{D300FC4D-8419-41A3-A113-9658F2FE86A4}"/>
    <cellStyle name="Normal 105" xfId="122" xr:uid="{B845197A-44C5-4987-8116-9EFC5A13DF12}"/>
    <cellStyle name="Normal 106" xfId="123" xr:uid="{7B945297-73B1-4E80-BF89-79B56236F9E1}"/>
    <cellStyle name="Normal 107" xfId="124" xr:uid="{B837F289-AF82-4FBB-B0D1-353D54336229}"/>
    <cellStyle name="Normal 108" xfId="125" xr:uid="{FF86E04E-7DBD-4EAC-8013-8BDF5A7CCE10}"/>
    <cellStyle name="Normal 109" xfId="126" xr:uid="{2E40746E-9AB7-47F6-99F2-2F86926F3F0F}"/>
    <cellStyle name="Normal 11" xfId="127" xr:uid="{B6741BFC-9157-408A-B1EE-417F3367D88B}"/>
    <cellStyle name="Normal 110" xfId="128" xr:uid="{6D7F76F2-668D-4230-8CAA-4DC5461535AE}"/>
    <cellStyle name="Normal 111" xfId="129" xr:uid="{E3CE489D-CB82-4476-AA33-E849C21A0F23}"/>
    <cellStyle name="Normal 112" xfId="130" xr:uid="{A60292AA-AFAA-4C5F-930C-B0BAD75D82FC}"/>
    <cellStyle name="Normal 113" xfId="131" xr:uid="{A36A2156-F1FB-4941-A10F-E84E4489D7D6}"/>
    <cellStyle name="Normal 114" xfId="132" xr:uid="{3DA32A1D-7A7E-446B-B901-9B936C7D0673}"/>
    <cellStyle name="Normal 115" xfId="133" xr:uid="{7F187741-8B77-4EBC-8FE4-B548E8C811A6}"/>
    <cellStyle name="Normal 116" xfId="134" xr:uid="{E08DF3F6-6313-4420-871F-E004529BE6F4}"/>
    <cellStyle name="Normal 117" xfId="135" xr:uid="{6C7DD7A1-0B75-4C54-975D-6C0E5FC9D11F}"/>
    <cellStyle name="Normal 118" xfId="136" xr:uid="{ED11B9E3-FCC7-4E8B-BC46-91B8B72EDEC1}"/>
    <cellStyle name="Normal 119" xfId="137" xr:uid="{7689CDB7-9D4B-4294-8045-3A8931572ACF}"/>
    <cellStyle name="Normal 12" xfId="138" xr:uid="{D99BAD59-09C0-49F8-963D-9479463EC907}"/>
    <cellStyle name="Normal 120" xfId="139" xr:uid="{ED81A732-BB71-45F4-894E-ABF8E0D5B7D1}"/>
    <cellStyle name="Normal 121" xfId="140" xr:uid="{B60D655E-8301-4411-9172-563DE791348B}"/>
    <cellStyle name="Normal 122" xfId="141" xr:uid="{774FB425-55AB-4031-B1BF-3D723FD5ED2E}"/>
    <cellStyle name="Normal 123" xfId="142" xr:uid="{7670F12E-8C7B-44CB-9B14-A67491B790A1}"/>
    <cellStyle name="Normal 124" xfId="143" xr:uid="{676E0CBA-1D30-49C8-807E-F49C80B11BDD}"/>
    <cellStyle name="Normal 125" xfId="144" xr:uid="{DA456D75-7AEC-452B-84A4-E19B33429122}"/>
    <cellStyle name="Normal 126" xfId="145" xr:uid="{4FE7828A-6A47-42C8-B2B5-57F0047F5919}"/>
    <cellStyle name="Normal 127" xfId="146" xr:uid="{A9669044-7C9E-498C-9E7A-4ED30896CCB5}"/>
    <cellStyle name="Normal 128" xfId="147" xr:uid="{4DD2E4FC-578B-4709-A97F-E0EB89E2841E}"/>
    <cellStyle name="Normal 129" xfId="148" xr:uid="{4065CC77-BFB2-40B6-AFE4-BDA2BBEAC951}"/>
    <cellStyle name="Normal 130" xfId="149" xr:uid="{66102375-BB17-45D3-8CEE-27335B9B94EE}"/>
    <cellStyle name="Normal 131" xfId="150" xr:uid="{5D248BBA-F8A1-4320-814F-A89C090092C0}"/>
    <cellStyle name="Normal 132" xfId="151" xr:uid="{F52924EA-BA1C-4038-BCED-97959887D566}"/>
    <cellStyle name="Normal 133" xfId="152" xr:uid="{0F599AB1-4ED6-4C3E-8432-8411E6122F6F}"/>
    <cellStyle name="Normal 134" xfId="153" xr:uid="{420DA283-06CC-4C49-AD0D-C47D3DE54750}"/>
    <cellStyle name="Normal 135" xfId="154" xr:uid="{FBFC7185-164E-4AB7-ACE4-B77E7C9C2A16}"/>
    <cellStyle name="Normal 136" xfId="155" xr:uid="{E6A2FE2F-A0D9-4182-A684-A7097172DD3F}"/>
    <cellStyle name="Normal 137" xfId="156" xr:uid="{FDFAEA28-EB01-45E0-B4E9-F60D6A7ED574}"/>
    <cellStyle name="Normal 138" xfId="157" xr:uid="{5A4711AF-7E52-4395-8E31-7DEA0EA90827}"/>
    <cellStyle name="Normal 139" xfId="158" xr:uid="{EF4EF9EB-2808-46C4-9706-5537FFE29B4E}"/>
    <cellStyle name="Normal 140" xfId="159" xr:uid="{FB1CD557-2443-4BBF-83F6-ED458825DC75}"/>
    <cellStyle name="Normal 141" xfId="160" xr:uid="{A14849CD-DE29-4E5F-A4F0-728A8A440481}"/>
    <cellStyle name="Normal 142" xfId="161" xr:uid="{6F218DD1-542A-409A-924E-D25E40D6E35D}"/>
    <cellStyle name="Normal 143" xfId="162" xr:uid="{8F527173-1C0D-4D77-B42B-B75C64249A20}"/>
    <cellStyle name="Normal 144" xfId="163" xr:uid="{2C33B257-8D10-4E37-B516-8BA6D1E8F327}"/>
    <cellStyle name="Normal 145" xfId="164" xr:uid="{D8EA4FDF-906F-4354-8866-0C0821104411}"/>
    <cellStyle name="Normal 146" xfId="165" xr:uid="{1A59368E-CB65-4BCD-AF02-98A42BE96DE3}"/>
    <cellStyle name="Normal 147" xfId="166" xr:uid="{6938C5BD-1956-4AA8-85CE-3F7A2A88B142}"/>
    <cellStyle name="Normal 2" xfId="167" xr:uid="{565195D1-C609-41C8-8F06-557CE8222660}"/>
    <cellStyle name="Normal 2 2" xfId="168" xr:uid="{04D16ADE-23F3-4E11-83F6-33CA8F1CEE12}"/>
    <cellStyle name="Normal 2 3" xfId="169" xr:uid="{0BB316CE-2D29-4D69-BB51-F4A919D47AAD}"/>
    <cellStyle name="Normal 2 4" xfId="170" xr:uid="{712C6B9D-81FC-4D1D-B884-62F99DE39572}"/>
    <cellStyle name="Normal 2_Draft SI &amp; PL _042315" xfId="171" xr:uid="{6026A89C-AA68-4287-90D8-382B81D8D210}"/>
    <cellStyle name="Normal 2_LOADING MAP-1.xls 42911" xfId="172" xr:uid="{549FAD81-D76D-4722-B835-D4D47F88C78C}"/>
    <cellStyle name="Normal 23 2" xfId="173" xr:uid="{132A749B-F9D3-417C-9796-5DD73F90FEA4}"/>
    <cellStyle name="Normal 3" xfId="174" xr:uid="{3BC69E40-F35A-4361-B0E6-7DD4A7906A98}"/>
    <cellStyle name="Normal 3 3 2" xfId="175" xr:uid="{36E3A443-FC2C-4107-8413-D2416AE5F8D6}"/>
    <cellStyle name="Normal 4" xfId="176" xr:uid="{B6D44CE8-9890-4B51-A40C-3B9B823DDB2D}"/>
    <cellStyle name="Normal 4 2" xfId="177" xr:uid="{CB8E6D36-2B26-40A8-B02C-4360BCBD6CE1}"/>
    <cellStyle name="Normal 5" xfId="178" xr:uid="{F38F7E37-BE75-41CA-808C-0FF82B0E84FC}"/>
    <cellStyle name="Normal 6" xfId="179" xr:uid="{FF62E8E1-E531-4342-9D82-4449B016348B}"/>
    <cellStyle name="Normal 6 2" xfId="180" xr:uid="{E13ADE44-6D6E-4701-A1D3-93DDA377B92D}"/>
    <cellStyle name="Normal 7" xfId="181" xr:uid="{121759E7-591B-44A7-AD9D-75A720BC31DA}"/>
    <cellStyle name="Normal 8" xfId="182" xr:uid="{024F8638-AA8A-408D-B900-B7777D4F5F0D}"/>
    <cellStyle name="Normal 86" xfId="183" xr:uid="{17D653FE-E398-49D1-8FCF-30C710A28A4C}"/>
    <cellStyle name="Normal 87" xfId="184" xr:uid="{BA0DBEDD-9008-4C9B-A86B-C5A9034444F4}"/>
    <cellStyle name="Normal 88" xfId="185" xr:uid="{F6C766B5-AF34-4EE2-97CA-2A805F06AF24}"/>
    <cellStyle name="Normal 89" xfId="186" xr:uid="{D0DA27F6-EA63-49B8-BA9A-2A632088EBDE}"/>
    <cellStyle name="Normal 9" xfId="187" xr:uid="{ABBC0BBE-20A4-4DDA-83AD-10335D0BBA44}"/>
    <cellStyle name="Normal 90" xfId="188" xr:uid="{A7FB4137-5CEE-4F93-9394-44FC8461379F}"/>
    <cellStyle name="Normal 91" xfId="189" xr:uid="{70569588-9E58-46D2-8C2E-8661E29465E9}"/>
    <cellStyle name="Normal 92" xfId="190" xr:uid="{7E20C11E-CBD1-4EF5-8B4A-422C40AD3343}"/>
    <cellStyle name="Normal 93" xfId="191" xr:uid="{3E500D6C-BED5-49D3-8113-B2133CEAF11A}"/>
    <cellStyle name="Normal 94" xfId="192" xr:uid="{3AF0B2AA-65B8-4264-B29C-959DD887C001}"/>
    <cellStyle name="Normal 95" xfId="193" xr:uid="{E01A5CA6-E06D-4D5E-9104-6AD5A40F853B}"/>
    <cellStyle name="Normal 96" xfId="194" xr:uid="{F0377420-3C3D-4B3C-A96E-22A70DC16F0C}"/>
    <cellStyle name="Normal 97" xfId="195" xr:uid="{4352A28A-7972-45BF-8A3A-F68069BD2724}"/>
    <cellStyle name="Normal 98" xfId="196" xr:uid="{ABA9824D-EAB9-4AEB-A760-736A45E099D8}"/>
    <cellStyle name="Normal 99" xfId="197" xr:uid="{4B5DA130-E15E-4E32-988E-1D6473F24629}"/>
    <cellStyle name="Normal_Draft SI &amp; PL _042315" xfId="198" xr:uid="{DA691FDE-A8D5-495B-8B0B-1D3B614F7CA8}"/>
    <cellStyle name="Normal_oct04(1-42)" xfId="199" xr:uid="{AB62DA3E-335B-43EB-BBD1-EFC73F3C133E}"/>
    <cellStyle name="Normal_oct04xportdata" xfId="200" xr:uid="{A5D047A9-5E06-4270-9FE2-5EA694BD27E2}"/>
    <cellStyle name="Note 2" xfId="201" xr:uid="{488996D4-825D-4A87-BEEA-E61BD34F4551}"/>
    <cellStyle name="Note 2 2" xfId="202" xr:uid="{46392D94-4D9D-47D3-9A68-0DD04D75424A}"/>
    <cellStyle name="Note 3" xfId="203" xr:uid="{E07F0AF2-90A5-4059-B80D-5FFC26861492}"/>
    <cellStyle name="Note 4" xfId="204" xr:uid="{8AA450CD-E35D-4BCD-85EE-7E3727D7D3D1}"/>
    <cellStyle name="Output" xfId="205" builtinId="21" customBuiltin="1"/>
    <cellStyle name="Output 2" xfId="206" xr:uid="{2CF7096F-8029-471E-9E0C-CD769F149CD9}"/>
    <cellStyle name="Title" xfId="207" builtinId="15" customBuiltin="1"/>
    <cellStyle name="Title 2" xfId="208" xr:uid="{4D1CD704-7BF8-4B62-908B-CFCD0FF24D0D}"/>
    <cellStyle name="Total" xfId="209" builtinId="25" customBuiltin="1"/>
    <cellStyle name="Total 2" xfId="210" xr:uid="{982CC2BB-9F27-4C80-93DA-1FD886D58C24}"/>
    <cellStyle name="Warning Text" xfId="211" builtinId="11" customBuiltin="1"/>
    <cellStyle name="Warning Text 2" xfId="212" xr:uid="{BDDC8A5F-A6C8-4D78-9F8C-1977982BCF15}"/>
    <cellStyle name="桁区切り 2" xfId="213" xr:uid="{86939EF8-3D55-4ED5-8466-6179B452DB91}"/>
    <cellStyle name="桁区切り 3" xfId="214" xr:uid="{70F278E3-8223-43DC-85FC-F13D977A3E00}"/>
    <cellStyle name="標準 2" xfId="215" xr:uid="{F3526E4C-A18D-416E-A621-9C86FE14D284}"/>
    <cellStyle name="標準 2 2" xfId="216" xr:uid="{81A9BE5D-EDD5-4BE7-8F07-DE57AEEE0B56}"/>
    <cellStyle name="標準 3" xfId="217" xr:uid="{1A4A08BE-0156-41B9-AB2D-D6B0741B58BC}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indexed="17"/>
      </font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38100</xdr:rowOff>
    </xdr:from>
    <xdr:to>
      <xdr:col>0</xdr:col>
      <xdr:colOff>13213080</xdr:colOff>
      <xdr:row>3</xdr:row>
      <xdr:rowOff>152400</xdr:rowOff>
    </xdr:to>
    <xdr:pic>
      <xdr:nvPicPr>
        <xdr:cNvPr id="1052" name="Picture 6">
          <a:extLst>
            <a:ext uri="{FF2B5EF4-FFF2-40B4-BE49-F238E27FC236}">
              <a16:creationId xmlns:a16="http://schemas.microsoft.com/office/drawing/2014/main" id="{881E4475-4A9F-4BA9-8357-8C526FAF3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36220"/>
          <a:ext cx="1036320" cy="4876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83820</xdr:rowOff>
    </xdr:from>
    <xdr:to>
      <xdr:col>0</xdr:col>
      <xdr:colOff>1013460</xdr:colOff>
      <xdr:row>3</xdr:row>
      <xdr:rowOff>114300</xdr:rowOff>
    </xdr:to>
    <xdr:pic>
      <xdr:nvPicPr>
        <xdr:cNvPr id="2174" name="Picture 6">
          <a:extLst>
            <a:ext uri="{FF2B5EF4-FFF2-40B4-BE49-F238E27FC236}">
              <a16:creationId xmlns:a16="http://schemas.microsoft.com/office/drawing/2014/main" id="{9BF93228-405A-F729-F244-320018CFB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"/>
          <a:ext cx="1013460" cy="5486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0</xdr:col>
      <xdr:colOff>13213080</xdr:colOff>
      <xdr:row>3</xdr:row>
      <xdr:rowOff>198120</xdr:rowOff>
    </xdr:to>
    <xdr:pic>
      <xdr:nvPicPr>
        <xdr:cNvPr id="3100" name="Picture 6">
          <a:extLst>
            <a:ext uri="{FF2B5EF4-FFF2-40B4-BE49-F238E27FC236}">
              <a16:creationId xmlns:a16="http://schemas.microsoft.com/office/drawing/2014/main" id="{59DC257F-16FD-A485-C23E-FE625C5A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097280" cy="5029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83820</xdr:rowOff>
    </xdr:from>
    <xdr:to>
      <xdr:col>1</xdr:col>
      <xdr:colOff>5280660</xdr:colOff>
      <xdr:row>3</xdr:row>
      <xdr:rowOff>22860</xdr:rowOff>
    </xdr:to>
    <xdr:pic>
      <xdr:nvPicPr>
        <xdr:cNvPr id="4124" name="Picture 6">
          <a:extLst>
            <a:ext uri="{FF2B5EF4-FFF2-40B4-BE49-F238E27FC236}">
              <a16:creationId xmlns:a16="http://schemas.microsoft.com/office/drawing/2014/main" id="{D2FB3D81-8134-611A-8693-4179D34D3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3820"/>
          <a:ext cx="1203960" cy="4724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788670</xdr:colOff>
      <xdr:row>4</xdr:row>
      <xdr:rowOff>30480</xdr:rowOff>
    </xdr:from>
    <xdr:to>
      <xdr:col>5</xdr:col>
      <xdr:colOff>933743</xdr:colOff>
      <xdr:row>4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A323CEA-07F4-BC39-CCD4-FC4C6E6EE64B}"/>
            </a:ext>
          </a:extLst>
        </xdr:cNvPr>
        <xdr:cNvSpPr/>
      </xdr:nvSpPr>
      <xdr:spPr bwMode="auto">
        <a:xfrm>
          <a:off x="6065520" y="731520"/>
          <a:ext cx="144780" cy="114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PH" sz="1100" kern="1200"/>
        </a:p>
      </xdr:txBody>
    </xdr:sp>
    <xdr:clientData/>
  </xdr:twoCellAnchor>
  <xdr:twoCellAnchor>
    <xdr:from>
      <xdr:col>5</xdr:col>
      <xdr:colOff>788670</xdr:colOff>
      <xdr:row>5</xdr:row>
      <xdr:rowOff>15240</xdr:rowOff>
    </xdr:from>
    <xdr:to>
      <xdr:col>5</xdr:col>
      <xdr:colOff>933743</xdr:colOff>
      <xdr:row>5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4C8AC9-E123-F848-FF04-EF10996596D5}"/>
            </a:ext>
          </a:extLst>
        </xdr:cNvPr>
        <xdr:cNvSpPr/>
      </xdr:nvSpPr>
      <xdr:spPr bwMode="auto">
        <a:xfrm>
          <a:off x="6065520" y="883920"/>
          <a:ext cx="144780" cy="114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PH" sz="1100" kern="1200"/>
        </a:p>
      </xdr:txBody>
    </xdr:sp>
    <xdr:clientData/>
  </xdr:twoCellAnchor>
  <xdr:twoCellAnchor>
    <xdr:from>
      <xdr:col>5</xdr:col>
      <xdr:colOff>788670</xdr:colOff>
      <xdr:row>6</xdr:row>
      <xdr:rowOff>7620</xdr:rowOff>
    </xdr:from>
    <xdr:to>
      <xdr:col>5</xdr:col>
      <xdr:colOff>933743</xdr:colOff>
      <xdr:row>6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0991C74-36F8-B8D8-AB64-9C83C9057C74}"/>
            </a:ext>
          </a:extLst>
        </xdr:cNvPr>
        <xdr:cNvSpPr/>
      </xdr:nvSpPr>
      <xdr:spPr bwMode="auto">
        <a:xfrm>
          <a:off x="6065520" y="1043940"/>
          <a:ext cx="144780" cy="114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PH" sz="1100" kern="1200"/>
        </a:p>
      </xdr:txBody>
    </xdr:sp>
    <xdr:clientData/>
  </xdr:twoCellAnchor>
  <xdr:twoCellAnchor>
    <xdr:from>
      <xdr:col>5</xdr:col>
      <xdr:colOff>788670</xdr:colOff>
      <xdr:row>6</xdr:row>
      <xdr:rowOff>140970</xdr:rowOff>
    </xdr:from>
    <xdr:to>
      <xdr:col>5</xdr:col>
      <xdr:colOff>933743</xdr:colOff>
      <xdr:row>7</xdr:row>
      <xdr:rowOff>107372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91BBE98-F6B3-E81D-A9E3-C09D5D1A0E18}"/>
            </a:ext>
          </a:extLst>
        </xdr:cNvPr>
        <xdr:cNvSpPr/>
      </xdr:nvSpPr>
      <xdr:spPr bwMode="auto">
        <a:xfrm>
          <a:off x="6065520" y="1196340"/>
          <a:ext cx="144780" cy="114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PH" sz="11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.%20SALES%20AND%20PLANNING/REPCO%20PRICELIST/RDENSO/PRICE%20REFERENCE%20FOR%20RD%2004.25.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DN%20PC-Ruby/Downloads/SI%20&amp;PL%20%23%2039585%20P33CMAY%2021,%202024%20DHL%20(4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DN%20PC-Ruby/Downloads/SI%20&amp;%20PL%2039556%20BH1%20MAY%2014,%202024%20SEA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D-030915-3_2/Downloads/SI%20&amp;%20PL%20%23%2036224%20RD%20AIR%20_MARCH%2021,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G"/>
      <sheetName val="RM"/>
      <sheetName val="Sheet3"/>
    </sheetNames>
    <sheetDataSet>
      <sheetData sheetId="0">
        <row r="7">
          <cell r="A7" t="str">
            <v>03370-0274 (VPM: 20,000 pcs)</v>
          </cell>
          <cell r="B7">
            <v>17.7</v>
          </cell>
        </row>
        <row r="8">
          <cell r="A8" t="str">
            <v>03370-0274 (VPM: 50,000 pcs)</v>
          </cell>
          <cell r="B8">
            <v>17.559999999999999</v>
          </cell>
        </row>
        <row r="9">
          <cell r="A9" t="str">
            <v>0502490</v>
          </cell>
          <cell r="B9">
            <v>204.69</v>
          </cell>
        </row>
        <row r="10">
          <cell r="A10" t="str">
            <v>0502627G1B</v>
          </cell>
          <cell r="B10">
            <v>39.020000000000003</v>
          </cell>
        </row>
        <row r="11">
          <cell r="A11" t="str">
            <v>0502628G1</v>
          </cell>
          <cell r="B11">
            <v>28.59</v>
          </cell>
        </row>
        <row r="12">
          <cell r="A12" t="str">
            <v xml:space="preserve">0502724C  </v>
          </cell>
          <cell r="B12">
            <v>336.41</v>
          </cell>
        </row>
        <row r="13">
          <cell r="A13" t="str">
            <v>0503217C</v>
          </cell>
          <cell r="B13">
            <v>333.92</v>
          </cell>
        </row>
        <row r="14">
          <cell r="A14" t="str">
            <v>05624-ZH050</v>
          </cell>
          <cell r="B14">
            <v>12033.08</v>
          </cell>
        </row>
        <row r="15">
          <cell r="A15" t="str">
            <v>05624-ZH060</v>
          </cell>
          <cell r="B15">
            <v>273.45</v>
          </cell>
        </row>
        <row r="16">
          <cell r="A16" t="str">
            <v>05624-ZH070</v>
          </cell>
          <cell r="B16">
            <v>443.96</v>
          </cell>
        </row>
        <row r="17">
          <cell r="A17" t="str">
            <v>05625-ZH050</v>
          </cell>
          <cell r="B17">
            <v>8697.2900000000009</v>
          </cell>
        </row>
        <row r="18">
          <cell r="A18" t="str">
            <v>05625-ZH060</v>
          </cell>
          <cell r="B18">
            <v>4708.2299999999996</v>
          </cell>
        </row>
        <row r="19">
          <cell r="A19" t="str">
            <v>05625-ZH070</v>
          </cell>
          <cell r="B19">
            <v>478.16</v>
          </cell>
        </row>
        <row r="20">
          <cell r="A20" t="str">
            <v>05630-ZH000</v>
          </cell>
          <cell r="B20">
            <v>50.6</v>
          </cell>
        </row>
        <row r="21">
          <cell r="A21" t="str">
            <v>148661-77011 (MASS PRO)</v>
          </cell>
          <cell r="B21">
            <v>52716.47</v>
          </cell>
        </row>
        <row r="22">
          <cell r="A22" t="str">
            <v>148661-77011 (SAMPLE)</v>
          </cell>
          <cell r="B22">
            <v>158149.41</v>
          </cell>
        </row>
        <row r="23">
          <cell r="A23" t="str">
            <v>19/65/0.18 CRIMPED LEADWIRE (100mm)</v>
          </cell>
          <cell r="B23">
            <v>193.58</v>
          </cell>
        </row>
        <row r="24">
          <cell r="A24" t="str">
            <v>19/45/0.18 CRIMPED LEADWIRE (100mm)</v>
          </cell>
          <cell r="B24">
            <v>171.14</v>
          </cell>
        </row>
        <row r="25">
          <cell r="A25">
            <v>200405</v>
          </cell>
          <cell r="B25">
            <v>742.59</v>
          </cell>
        </row>
        <row r="26">
          <cell r="A26">
            <v>200406</v>
          </cell>
          <cell r="B26">
            <v>108.34</v>
          </cell>
        </row>
        <row r="27">
          <cell r="A27" t="str">
            <v>201110 (VPM: 1,000 PCS)</v>
          </cell>
          <cell r="B27">
            <v>509.4</v>
          </cell>
        </row>
        <row r="28">
          <cell r="A28" t="str">
            <v>201110 (VPM: 3,000 PCS)</v>
          </cell>
          <cell r="B28">
            <v>465.46</v>
          </cell>
        </row>
        <row r="29">
          <cell r="A29" t="str">
            <v>201110 (VPM: 5,000 PCS)</v>
          </cell>
          <cell r="B29">
            <v>454.6</v>
          </cell>
        </row>
        <row r="30">
          <cell r="A30" t="str">
            <v>201113A (VPM:1,000 PCS)</v>
          </cell>
          <cell r="B30">
            <v>131.22</v>
          </cell>
        </row>
        <row r="31">
          <cell r="A31" t="str">
            <v>201113A (VPM:3,000 PCS)</v>
          </cell>
          <cell r="B31">
            <v>124.37</v>
          </cell>
        </row>
        <row r="32">
          <cell r="A32" t="str">
            <v>201113A (VPM:5,000 PCS)</v>
          </cell>
          <cell r="B32">
            <v>122.81</v>
          </cell>
        </row>
        <row r="33">
          <cell r="A33" t="str">
            <v>201113A (VPM:10,000 PCS)</v>
          </cell>
          <cell r="B33">
            <v>119.69</v>
          </cell>
        </row>
        <row r="34">
          <cell r="A34" t="str">
            <v>201113B (VPM:10,000 PCS)</v>
          </cell>
          <cell r="B34">
            <v>134.97999999999999</v>
          </cell>
        </row>
        <row r="35">
          <cell r="A35" t="str">
            <v>201113B (VPM:10,000 PCS)</v>
          </cell>
          <cell r="B35">
            <v>134.97999999999999</v>
          </cell>
        </row>
        <row r="36">
          <cell r="A36" t="str">
            <v>201113B (VPM:10,000 PCS)</v>
          </cell>
          <cell r="B36">
            <v>134.97999999999999</v>
          </cell>
        </row>
        <row r="37">
          <cell r="A37" t="str">
            <v>201113B (VPM:10,000 PCS)</v>
          </cell>
          <cell r="B37">
            <v>134.97999999999999</v>
          </cell>
        </row>
        <row r="38">
          <cell r="A38" t="str">
            <v>210410  - 1000 PCS/MONTH</v>
          </cell>
          <cell r="B38">
            <v>115</v>
          </cell>
        </row>
        <row r="39">
          <cell r="A39" t="str">
            <v>210410  - 3000 PCS/MONTH</v>
          </cell>
          <cell r="B39">
            <v>106.49</v>
          </cell>
        </row>
        <row r="40">
          <cell r="A40" t="str">
            <v>210410  - 5000 PCS/MONTH</v>
          </cell>
          <cell r="B40">
            <v>103.8</v>
          </cell>
        </row>
        <row r="41">
          <cell r="A41" t="str">
            <v>230506</v>
          </cell>
          <cell r="B41">
            <v>149.24</v>
          </cell>
        </row>
        <row r="42">
          <cell r="A42" t="str">
            <v>230618</v>
          </cell>
          <cell r="B42">
            <v>1067.73</v>
          </cell>
        </row>
        <row r="43">
          <cell r="A43" t="str">
            <v>25M-43010-0000-KS (MASS PRO)</v>
          </cell>
          <cell r="B43">
            <v>69.03</v>
          </cell>
        </row>
        <row r="44">
          <cell r="A44" t="str">
            <v>25M-43010-0000-KS (SAMPLE)</v>
          </cell>
          <cell r="B44">
            <v>207.08</v>
          </cell>
        </row>
        <row r="45">
          <cell r="A45" t="str">
            <v>2TH15-K5740 (MASS PRO)</v>
          </cell>
          <cell r="B45">
            <v>467.98</v>
          </cell>
        </row>
        <row r="46">
          <cell r="A46" t="str">
            <v>2TH15-K5740 (SAMPLE)</v>
          </cell>
          <cell r="B46">
            <v>1403.94</v>
          </cell>
        </row>
        <row r="47">
          <cell r="A47" t="str">
            <v>2TH15-K7190 (MASS PRO)</v>
          </cell>
          <cell r="B47">
            <v>450.54</v>
          </cell>
        </row>
        <row r="48">
          <cell r="A48" t="str">
            <v>2TH15-K7190 (SAMPLE)</v>
          </cell>
          <cell r="B48">
            <v>1351.62</v>
          </cell>
        </row>
        <row r="49">
          <cell r="A49" t="str">
            <v>2TH15-K2620 (MASS PRO)</v>
          </cell>
          <cell r="B49">
            <v>309.74</v>
          </cell>
        </row>
        <row r="50">
          <cell r="A50" t="str">
            <v>2TH15-K2620 (SAMPLE)</v>
          </cell>
          <cell r="B50">
            <v>929.22</v>
          </cell>
        </row>
        <row r="51">
          <cell r="A51" t="str">
            <v>1-R94SUP-690-02 (MASS PRO)</v>
          </cell>
          <cell r="B51">
            <v>414.08</v>
          </cell>
        </row>
        <row r="52">
          <cell r="A52" t="str">
            <v>1-R94SUP-690-02 (SAMPLE)</v>
          </cell>
          <cell r="B52">
            <v>1242.24</v>
          </cell>
        </row>
        <row r="53">
          <cell r="A53" t="str">
            <v>1-R94SUP-691-02 (MASS PRO)</v>
          </cell>
          <cell r="B53">
            <v>433.86</v>
          </cell>
        </row>
        <row r="54">
          <cell r="A54" t="str">
            <v>1-R94SUP-691-02 (SAMPLE)</v>
          </cell>
          <cell r="B54">
            <v>1301.58</v>
          </cell>
        </row>
        <row r="55">
          <cell r="A55" t="str">
            <v>10008-A6209(SAMPLE PRICE)</v>
          </cell>
          <cell r="B55">
            <v>343.92</v>
          </cell>
        </row>
        <row r="56">
          <cell r="A56" t="str">
            <v>10008-A6209(MASS PDN)</v>
          </cell>
          <cell r="B56">
            <v>114.64</v>
          </cell>
        </row>
        <row r="57">
          <cell r="A57" t="str">
            <v>10018-A6209(SAMPLE PRICE)</v>
          </cell>
          <cell r="B57">
            <v>168.3</v>
          </cell>
        </row>
        <row r="58">
          <cell r="A58" t="str">
            <v>10018-A6209(MASS PDN)</v>
          </cell>
          <cell r="B58">
            <v>56.1</v>
          </cell>
        </row>
        <row r="59">
          <cell r="A59" t="str">
            <v>10028-A6209(SAMPLE PRICE)</v>
          </cell>
          <cell r="B59">
            <v>196.11</v>
          </cell>
        </row>
        <row r="60">
          <cell r="A60" t="str">
            <v>10028-A6209(MASS PDN)</v>
          </cell>
          <cell r="B60">
            <v>65.37</v>
          </cell>
        </row>
        <row r="61">
          <cell r="A61" t="str">
            <v>1122-455-220-0</v>
          </cell>
          <cell r="B61">
            <v>370</v>
          </cell>
        </row>
        <row r="62">
          <cell r="A62" t="str">
            <v>1381-3403-002</v>
          </cell>
          <cell r="B62">
            <v>429.15</v>
          </cell>
        </row>
        <row r="63">
          <cell r="A63" t="str">
            <v>1382 3405 000</v>
          </cell>
          <cell r="B63">
            <v>425.11</v>
          </cell>
        </row>
        <row r="64">
          <cell r="A64" t="str">
            <v>1408 2611 001</v>
          </cell>
          <cell r="B64">
            <v>426.2</v>
          </cell>
        </row>
        <row r="65">
          <cell r="A65" t="str">
            <v>1408 2611 003</v>
          </cell>
          <cell r="B65">
            <v>426.2</v>
          </cell>
        </row>
        <row r="66">
          <cell r="A66" t="str">
            <v>1496 2072 000</v>
          </cell>
          <cell r="B66">
            <v>422.26</v>
          </cell>
        </row>
        <row r="67">
          <cell r="A67" t="str">
            <v>1496 2074 000</v>
          </cell>
          <cell r="B67">
            <v>155.63</v>
          </cell>
        </row>
        <row r="68">
          <cell r="A68" t="str">
            <v>1496 2075 000</v>
          </cell>
          <cell r="B68">
            <v>11.33</v>
          </cell>
        </row>
        <row r="69">
          <cell r="A69" t="str">
            <v>1499 0617 000</v>
          </cell>
          <cell r="B69">
            <v>454.36</v>
          </cell>
        </row>
        <row r="70">
          <cell r="A70" t="str">
            <v>1499-4002-300</v>
          </cell>
          <cell r="B70">
            <v>28.36</v>
          </cell>
        </row>
        <row r="71">
          <cell r="A71" t="str">
            <v>170810-∆1 IEWP AND DELFINGEN</v>
          </cell>
          <cell r="B71">
            <v>105.18</v>
          </cell>
        </row>
        <row r="72">
          <cell r="A72" t="str">
            <v>170810-∆1 RDENSO PARTS</v>
          </cell>
          <cell r="B72">
            <v>105.34</v>
          </cell>
        </row>
        <row r="73">
          <cell r="A73">
            <v>190402</v>
          </cell>
          <cell r="B73">
            <v>97.54</v>
          </cell>
        </row>
        <row r="74">
          <cell r="A74" t="str">
            <v>240818 (1000 PCS / MONTH)</v>
          </cell>
          <cell r="B74">
            <v>78.87</v>
          </cell>
        </row>
        <row r="75">
          <cell r="A75" t="str">
            <v>240818 (2000 PCS / MONTH)</v>
          </cell>
          <cell r="B75">
            <v>77.209999999999994</v>
          </cell>
        </row>
        <row r="76">
          <cell r="A76" t="str">
            <v>240818 (4000 PCS / MONTH)</v>
          </cell>
          <cell r="B76">
            <v>74.13</v>
          </cell>
        </row>
        <row r="77">
          <cell r="A77" t="str">
            <v>24120 34T00</v>
          </cell>
          <cell r="B77">
            <v>16869.150000000001</v>
          </cell>
        </row>
        <row r="78">
          <cell r="A78" t="str">
            <v>28360-01J00</v>
          </cell>
          <cell r="B78">
            <v>31.76</v>
          </cell>
        </row>
        <row r="79">
          <cell r="A79" t="str">
            <v>30A-E0N10-0100-KS</v>
          </cell>
          <cell r="B79">
            <v>51.11</v>
          </cell>
        </row>
        <row r="80">
          <cell r="A80" t="str">
            <v>32R-E22D0-1000 (MASS PRO) 182,955 PCS/YEAR</v>
          </cell>
          <cell r="B80">
            <v>181.09</v>
          </cell>
        </row>
        <row r="81">
          <cell r="A81" t="str">
            <v>32R-E22D0-1000 (SAMPLE) 182,955 PCS/YEAR</v>
          </cell>
          <cell r="B81">
            <v>543.27</v>
          </cell>
        </row>
        <row r="82">
          <cell r="A82" t="str">
            <v>32R-E22D0-1000 (MASS PRO) 200,000 PCS/YEAR</v>
          </cell>
          <cell r="B82">
            <v>174.1</v>
          </cell>
        </row>
        <row r="83">
          <cell r="A83" t="str">
            <v>32R-E22D0-1000 (SAMPLE) 200,000 PCS/YEAR</v>
          </cell>
          <cell r="B83">
            <v>522.29999999999995</v>
          </cell>
        </row>
        <row r="84">
          <cell r="A84" t="str">
            <v>32R-E22D0-1000 (MASS PRO) 1,000,000 PCS/YEAR</v>
          </cell>
          <cell r="B84">
            <v>172.03</v>
          </cell>
        </row>
        <row r="85">
          <cell r="A85" t="str">
            <v>32R-E22D0-1000 (SAMPLE) 1,000,000 PCS/YEAR</v>
          </cell>
          <cell r="B85">
            <v>516.09</v>
          </cell>
        </row>
        <row r="86">
          <cell r="A86" t="str">
            <v>32R-E22D0-0000 (MASS PRO) 182,955 PCS/YEAR</v>
          </cell>
          <cell r="B86">
            <v>181.09</v>
          </cell>
        </row>
        <row r="87">
          <cell r="A87" t="str">
            <v>32R-E22D0-0000 (SAMPLE) 182,955 PCS/YEAR</v>
          </cell>
          <cell r="B87">
            <v>543.27</v>
          </cell>
        </row>
        <row r="88">
          <cell r="A88" t="str">
            <v>32R-E22D0-0000 (MASS PRO) 200,000 PCS/YEAR</v>
          </cell>
          <cell r="B88">
            <v>174.1</v>
          </cell>
        </row>
        <row r="89">
          <cell r="A89" t="str">
            <v>32R-E22D0-0000 (SAMPLE) 200,000 PCS/YEAR</v>
          </cell>
          <cell r="B89">
            <v>522.29999999999995</v>
          </cell>
        </row>
        <row r="90">
          <cell r="A90" t="str">
            <v>32R-E22D0-0000 (MASS PRO) 1,000,000 PCS/YEAR</v>
          </cell>
          <cell r="B90">
            <v>172.03</v>
          </cell>
        </row>
        <row r="91">
          <cell r="A91" t="str">
            <v>32R-E22D0-0000 (SAMPLE) 1,000,000 PCS/YEAR</v>
          </cell>
          <cell r="B91">
            <v>516.09</v>
          </cell>
        </row>
        <row r="92">
          <cell r="A92" t="str">
            <v>33481-0401</v>
          </cell>
          <cell r="B92">
            <v>139.43</v>
          </cell>
        </row>
        <row r="93">
          <cell r="A93" t="str">
            <v>37150-0087-01</v>
          </cell>
          <cell r="B93">
            <v>217.8</v>
          </cell>
        </row>
        <row r="94">
          <cell r="A94" t="str">
            <v>31750-0087-02</v>
          </cell>
          <cell r="B94">
            <v>57.29</v>
          </cell>
        </row>
        <row r="95">
          <cell r="A95" t="str">
            <v>37150-0422F</v>
          </cell>
          <cell r="B95">
            <v>246.81</v>
          </cell>
        </row>
        <row r="96">
          <cell r="A96" t="str">
            <v>37150-0422H 0.32</v>
          </cell>
          <cell r="B96">
            <v>251.48</v>
          </cell>
        </row>
        <row r="97">
          <cell r="A97" t="str">
            <v>37150-0422H0.32 KAI</v>
          </cell>
          <cell r="B97">
            <v>211.01</v>
          </cell>
        </row>
        <row r="98">
          <cell r="A98" t="str">
            <v>37150-0423E</v>
          </cell>
          <cell r="B98">
            <v>244.12</v>
          </cell>
        </row>
        <row r="99">
          <cell r="A99" t="str">
            <v>37150-0434A 0.25</v>
          </cell>
          <cell r="B99">
            <v>223.31</v>
          </cell>
        </row>
        <row r="100">
          <cell r="A100" t="str">
            <v>37150-0425H036</v>
          </cell>
          <cell r="B100">
            <v>282.14999999999998</v>
          </cell>
        </row>
        <row r="101">
          <cell r="A101" t="str">
            <v>37150-0425H036D</v>
          </cell>
          <cell r="B101">
            <v>415.37</v>
          </cell>
        </row>
        <row r="102">
          <cell r="A102" t="str">
            <v>37150-0434D036</v>
          </cell>
          <cell r="B102">
            <v>272.32</v>
          </cell>
        </row>
        <row r="103">
          <cell r="A103" t="str">
            <v>37150-0434D036D</v>
          </cell>
          <cell r="B103">
            <v>419.46</v>
          </cell>
        </row>
        <row r="104">
          <cell r="A104" t="str">
            <v>37270-0414 (volume: 50,000 pcs)</v>
          </cell>
          <cell r="B104">
            <v>25.41</v>
          </cell>
        </row>
        <row r="105">
          <cell r="A105" t="str">
            <v>37270-0414 (volume: 20,000 pcs)</v>
          </cell>
          <cell r="B105">
            <v>25.47</v>
          </cell>
        </row>
        <row r="106">
          <cell r="A106" t="str">
            <v>37270-0446 (VPM: 1000 pcs)</v>
          </cell>
          <cell r="B106">
            <v>17.059999999999999</v>
          </cell>
        </row>
        <row r="107">
          <cell r="A107" t="str">
            <v>37270-0446 (VPM: 3000 pcs)</v>
          </cell>
          <cell r="B107">
            <v>16.03</v>
          </cell>
        </row>
        <row r="108">
          <cell r="A108" t="str">
            <v>37270-0446 (VPM: 6000 pcs)</v>
          </cell>
          <cell r="B108">
            <v>15.78</v>
          </cell>
        </row>
        <row r="109">
          <cell r="A109" t="str">
            <v>37290-0423C045</v>
          </cell>
          <cell r="B109">
            <v>244.12</v>
          </cell>
        </row>
        <row r="110">
          <cell r="A110" t="str">
            <v>37290-0423C0.45 KAI</v>
          </cell>
          <cell r="B110">
            <v>203.07</v>
          </cell>
        </row>
        <row r="111">
          <cell r="A111" t="str">
            <v>37290-0425E</v>
          </cell>
          <cell r="B111">
            <v>228.06</v>
          </cell>
        </row>
        <row r="112">
          <cell r="A112" t="str">
            <v>37290-0425E-1 (0.32)</v>
          </cell>
          <cell r="B112">
            <v>187.4</v>
          </cell>
        </row>
        <row r="113">
          <cell r="A113" t="str">
            <v>37290-0425E-1-0.32 (37290-0422F)</v>
          </cell>
          <cell r="B113">
            <v>187.4</v>
          </cell>
        </row>
        <row r="114">
          <cell r="A114" t="str">
            <v>37290-0425E 0.45KAI</v>
          </cell>
          <cell r="B114">
            <v>201.85</v>
          </cell>
        </row>
        <row r="115">
          <cell r="A115" t="str">
            <v>37290-0425E 0.32KAI</v>
          </cell>
          <cell r="B115">
            <v>216.6</v>
          </cell>
        </row>
        <row r="116">
          <cell r="A116" t="str">
            <v>37290-0426A 0.25KAI</v>
          </cell>
          <cell r="B116">
            <v>281.8</v>
          </cell>
        </row>
        <row r="117">
          <cell r="A117" t="str">
            <v>37290-0426C</v>
          </cell>
          <cell r="B117">
            <v>315.45</v>
          </cell>
        </row>
        <row r="118">
          <cell r="A118" t="str">
            <v>37290-0431E</v>
          </cell>
          <cell r="B118">
            <v>295.17</v>
          </cell>
        </row>
        <row r="119">
          <cell r="A119" t="str">
            <v>37290-0447D (MASS PRO)</v>
          </cell>
          <cell r="B119">
            <v>291.58</v>
          </cell>
        </row>
        <row r="120">
          <cell r="A120" t="str">
            <v>37290-0447D (SAMPLE PRICE)</v>
          </cell>
          <cell r="B120">
            <v>874.74</v>
          </cell>
        </row>
        <row r="121">
          <cell r="A121" t="str">
            <v>3DA-51MC0-3000-KS (12,591 PCS / MONTH) (MASS PRO)</v>
          </cell>
          <cell r="B121">
            <v>47.25</v>
          </cell>
        </row>
        <row r="122">
          <cell r="A122" t="str">
            <v>3DA-51MC0-3000-KS (12,591 PCS / MONTH) (SAMPLE)</v>
          </cell>
          <cell r="B122">
            <v>141.75</v>
          </cell>
        </row>
        <row r="123">
          <cell r="A123" t="str">
            <v>3DA-51MC0-3000-KS (58,617 PCS / MONTH) (MASS PRO)</v>
          </cell>
          <cell r="B123">
            <v>45.97</v>
          </cell>
        </row>
        <row r="124">
          <cell r="A124" t="str">
            <v>3DA-51MC0-3000-KS (58,617 PCS / MONTH) (SAMPLE)</v>
          </cell>
          <cell r="B124">
            <v>137.91</v>
          </cell>
        </row>
        <row r="125">
          <cell r="A125" t="str">
            <v>3DA-51MC0-3200-KS (20,867 PCS / MONTH) (MASS PRO)</v>
          </cell>
          <cell r="B125">
            <v>45.57</v>
          </cell>
        </row>
        <row r="126">
          <cell r="A126" t="str">
            <v>3DA-51MC0-3200-KS (20,867 PCS / MONTH) (SAMPLE)</v>
          </cell>
          <cell r="B126">
            <v>136.71</v>
          </cell>
        </row>
        <row r="127">
          <cell r="A127" t="str">
            <v>3DA-51MC0-3200-KS (131,859 PCS / MONTH) (MASS PRO)</v>
          </cell>
          <cell r="B127">
            <v>43.05</v>
          </cell>
        </row>
        <row r="128">
          <cell r="A128" t="str">
            <v>3DA-51MC0-3200-KS (131,859 PCS / MONTH) (SAMPLE)</v>
          </cell>
          <cell r="B128">
            <v>129.13999999999999</v>
          </cell>
        </row>
        <row r="129">
          <cell r="A129" t="str">
            <v>3DA-51SC0-3200-0S (8,271 PCS / MONTH) (MASS PRO)</v>
          </cell>
          <cell r="B129">
            <v>92.63</v>
          </cell>
        </row>
        <row r="130">
          <cell r="A130" t="str">
            <v>3DA-51SC0-3200-0S (8,271 PCS / MONTH) (SAMPLE)</v>
          </cell>
          <cell r="B130">
            <v>277.89</v>
          </cell>
        </row>
        <row r="131">
          <cell r="A131" t="str">
            <v>3DA-51SC0-3200-0S (58,617 PCS / MONTH) (MASS PRO)</v>
          </cell>
          <cell r="B131">
            <v>107.5</v>
          </cell>
        </row>
        <row r="132">
          <cell r="A132" t="str">
            <v>3DA-51SC0-3200-0S (58,617 PCS / MONTH) (SAMPLE)</v>
          </cell>
          <cell r="B132">
            <v>322.5</v>
          </cell>
        </row>
        <row r="133">
          <cell r="A133" t="str">
            <v>3DA-51SC0-3400-0S (12,591 PCS / MONTH) (MASS PRO)</v>
          </cell>
          <cell r="B133">
            <v>84.74</v>
          </cell>
        </row>
        <row r="134">
          <cell r="A134" t="str">
            <v>3DA-51SC0-3400-0S (12,591 PCS / MONTH) (SAMPLE)</v>
          </cell>
          <cell r="B134">
            <v>254.22</v>
          </cell>
        </row>
        <row r="135">
          <cell r="A135" t="str">
            <v>3DA-51SC0-3400-0S (8,271 PCS / MONTH) (MASS PRO)</v>
          </cell>
          <cell r="B135">
            <v>79.38</v>
          </cell>
        </row>
        <row r="136">
          <cell r="A136" t="str">
            <v>3DA-51SC0-3400-0S (8,271 PCS / MONTH) (SAMPLE)</v>
          </cell>
          <cell r="B136">
            <v>238.14</v>
          </cell>
        </row>
        <row r="137">
          <cell r="A137" t="str">
            <v>3DA-51SC0-3400-0S (58,617 PCS / MONTH) (MASS PRO)</v>
          </cell>
          <cell r="B137">
            <v>77.209999999999994</v>
          </cell>
        </row>
        <row r="138">
          <cell r="A138" t="str">
            <v>3DA-51SC0-3400-0S (58,617 PCS / MONTH) (SAMPLE)</v>
          </cell>
          <cell r="B138">
            <v>231.63</v>
          </cell>
        </row>
        <row r="139">
          <cell r="A139" t="str">
            <v>3M0-E2250-0000-D</v>
          </cell>
          <cell r="B139">
            <v>58.22</v>
          </cell>
        </row>
        <row r="140">
          <cell r="A140" t="str">
            <v>3M0-E22D0-0100-D (MASS PRO)</v>
          </cell>
          <cell r="B140">
            <v>224.67</v>
          </cell>
        </row>
        <row r="141">
          <cell r="A141" t="str">
            <v>3M0-E22D0-0100-D (SAMPLE)</v>
          </cell>
          <cell r="B141">
            <v>674.01</v>
          </cell>
        </row>
        <row r="142">
          <cell r="A142" t="str">
            <v>3M0-E22D0-0000-D (MASS PRO)</v>
          </cell>
          <cell r="B142">
            <v>224.67</v>
          </cell>
        </row>
        <row r="143">
          <cell r="A143" t="str">
            <v>3M0-E22D0-0000-D (SAMPLE)</v>
          </cell>
          <cell r="B143">
            <v>674.01</v>
          </cell>
        </row>
        <row r="144">
          <cell r="A144" t="str">
            <v>3MJ-H2S33-3000-0S (MASS PRO)</v>
          </cell>
          <cell r="B144">
            <v>72.180000000000007</v>
          </cell>
        </row>
        <row r="145">
          <cell r="A145" t="str">
            <v>3MJ-H2S33-3000-0S (SAMPLE)</v>
          </cell>
          <cell r="B145">
            <v>216.54</v>
          </cell>
        </row>
        <row r="146">
          <cell r="A146" t="str">
            <v>3NAA CORD COMP (MASS PRO)</v>
          </cell>
          <cell r="B146">
            <v>60.57</v>
          </cell>
        </row>
        <row r="147">
          <cell r="A147" t="str">
            <v>3NAA CORD COMP (SAMPLE)</v>
          </cell>
          <cell r="B147">
            <v>181.71</v>
          </cell>
        </row>
        <row r="148">
          <cell r="A148" t="str">
            <v>3NC-51SC0-3100-0S (MASS PRO)</v>
          </cell>
          <cell r="B148">
            <v>84.96</v>
          </cell>
        </row>
        <row r="149">
          <cell r="A149" t="str">
            <v>3NC-51SC0-3100-0S (SAMPLE)</v>
          </cell>
          <cell r="B149">
            <v>254.87</v>
          </cell>
        </row>
        <row r="150">
          <cell r="A150" t="str">
            <v>3RD-27123</v>
          </cell>
          <cell r="B150">
            <v>101.16</v>
          </cell>
        </row>
        <row r="151">
          <cell r="A151" t="str">
            <v>3RD-27130</v>
          </cell>
          <cell r="B151">
            <v>86.32</v>
          </cell>
        </row>
        <row r="152">
          <cell r="A152" t="str">
            <v>3RD-27136 (808 pcs/month)</v>
          </cell>
          <cell r="B152">
            <v>154.47999999999999</v>
          </cell>
        </row>
        <row r="153">
          <cell r="A153" t="str">
            <v>3RD-27136 (1,491 pcs/month)</v>
          </cell>
          <cell r="B153">
            <v>149.93</v>
          </cell>
        </row>
        <row r="154">
          <cell r="A154" t="str">
            <v>3RD-27137 (808 pcs/month)</v>
          </cell>
          <cell r="B154">
            <v>95.44</v>
          </cell>
        </row>
        <row r="155">
          <cell r="A155" t="str">
            <v>3RD-27137 (1,491 pcs/month)</v>
          </cell>
          <cell r="B155">
            <v>90.89</v>
          </cell>
        </row>
        <row r="156">
          <cell r="A156" t="str">
            <v>3RD-27138 (808 pcs/month)</v>
          </cell>
          <cell r="B156">
            <v>82.4</v>
          </cell>
        </row>
        <row r="157">
          <cell r="A157" t="str">
            <v>3RD-27138 (1,491 pcs/month)</v>
          </cell>
          <cell r="B157">
            <v>77.849999999999994</v>
          </cell>
        </row>
        <row r="158">
          <cell r="A158" t="str">
            <v>3RD-28854</v>
          </cell>
          <cell r="B158">
            <v>82.1</v>
          </cell>
        </row>
        <row r="159">
          <cell r="A159" t="str">
            <v>3RD-28855</v>
          </cell>
          <cell r="B159">
            <v>82.1</v>
          </cell>
        </row>
        <row r="160">
          <cell r="A160" t="str">
            <v>3RD-28860</v>
          </cell>
          <cell r="B160">
            <v>96.13</v>
          </cell>
        </row>
        <row r="161">
          <cell r="A161" t="str">
            <v>3RD-28861</v>
          </cell>
          <cell r="B161">
            <v>96.13</v>
          </cell>
        </row>
        <row r="162">
          <cell r="A162" t="str">
            <v>3RD-29121</v>
          </cell>
          <cell r="B162">
            <v>77.5</v>
          </cell>
        </row>
        <row r="163">
          <cell r="A163" t="str">
            <v>3RD-29123</v>
          </cell>
          <cell r="B163">
            <v>121.56</v>
          </cell>
        </row>
        <row r="164">
          <cell r="A164" t="str">
            <v>3RD-29124</v>
          </cell>
          <cell r="B164">
            <v>64.239999999999995</v>
          </cell>
        </row>
        <row r="165">
          <cell r="A165" t="str">
            <v>3RD-29125</v>
          </cell>
          <cell r="B165">
            <v>88.16</v>
          </cell>
        </row>
        <row r="166">
          <cell r="A166" t="str">
            <v>3RD-29126</v>
          </cell>
          <cell r="B166">
            <v>150.41999999999999</v>
          </cell>
        </row>
        <row r="167">
          <cell r="A167" t="str">
            <v>3RD-29141(OPTION1)</v>
          </cell>
          <cell r="B167">
            <v>94.73</v>
          </cell>
        </row>
        <row r="168">
          <cell r="A168" t="str">
            <v>3RD-29141(OPTION2)</v>
          </cell>
          <cell r="B168">
            <v>94.66</v>
          </cell>
        </row>
        <row r="169">
          <cell r="A169" t="str">
            <v>3RD-30215.</v>
          </cell>
          <cell r="B169">
            <v>144.03</v>
          </cell>
        </row>
        <row r="170">
          <cell r="A170" t="str">
            <v>3RD-30220.</v>
          </cell>
          <cell r="B170">
            <v>144.03</v>
          </cell>
        </row>
        <row r="171">
          <cell r="A171" t="str">
            <v>3RD-30277</v>
          </cell>
          <cell r="B171">
            <v>113.87</v>
          </cell>
        </row>
        <row r="172">
          <cell r="A172" t="str">
            <v>3RD-30278</v>
          </cell>
          <cell r="B172">
            <v>106.63</v>
          </cell>
        </row>
        <row r="173">
          <cell r="A173" t="str">
            <v>3RD-30279</v>
          </cell>
          <cell r="B173">
            <v>121.91</v>
          </cell>
        </row>
        <row r="174">
          <cell r="A174" t="str">
            <v>3RD-30280</v>
          </cell>
          <cell r="B174">
            <v>121.22</v>
          </cell>
        </row>
        <row r="175">
          <cell r="A175" t="str">
            <v>3RD-31504</v>
          </cell>
          <cell r="B175">
            <v>105.67</v>
          </cell>
        </row>
        <row r="176">
          <cell r="A176" t="str">
            <v>3RD-31639</v>
          </cell>
          <cell r="B176">
            <v>1283.4100000000001</v>
          </cell>
        </row>
        <row r="177">
          <cell r="A177" t="str">
            <v>3RD-31639 DETLA 3</v>
          </cell>
          <cell r="B177">
            <v>179.01</v>
          </cell>
        </row>
        <row r="178">
          <cell r="A178" t="str">
            <v>3RD-32621</v>
          </cell>
          <cell r="B178">
            <v>94.87</v>
          </cell>
        </row>
        <row r="179">
          <cell r="A179" t="str">
            <v>3RD-33089 (LAEMCHABANG)</v>
          </cell>
          <cell r="B179">
            <v>108.52</v>
          </cell>
        </row>
        <row r="180">
          <cell r="A180" t="str">
            <v>3RD-33089 (SHANGHAI)</v>
          </cell>
          <cell r="B180">
            <v>105.77</v>
          </cell>
        </row>
        <row r="181">
          <cell r="A181" t="str">
            <v>3RD-33089 (INCHEON)</v>
          </cell>
          <cell r="B181">
            <v>111.27</v>
          </cell>
        </row>
        <row r="182">
          <cell r="A182" t="str">
            <v>3RD-33089 (KOBE)</v>
          </cell>
          <cell r="B182">
            <v>90.39</v>
          </cell>
        </row>
        <row r="183">
          <cell r="A183" t="str">
            <v>3RD-33168</v>
          </cell>
          <cell r="B183">
            <v>105.7</v>
          </cell>
        </row>
        <row r="184">
          <cell r="A184" t="str">
            <v>3RD-33178 / 3RD-33210</v>
          </cell>
          <cell r="B184">
            <v>221.95</v>
          </cell>
        </row>
        <row r="185">
          <cell r="A185" t="str">
            <v>3RD-33179</v>
          </cell>
          <cell r="B185">
            <v>115.41</v>
          </cell>
        </row>
        <row r="186">
          <cell r="A186" t="str">
            <v>3RD-33220</v>
          </cell>
          <cell r="B186">
            <v>146.93</v>
          </cell>
        </row>
        <row r="187">
          <cell r="A187" t="str">
            <v>3RD-34242 (MASS PRO)</v>
          </cell>
          <cell r="B187">
            <v>77.64</v>
          </cell>
        </row>
        <row r="188">
          <cell r="A188" t="str">
            <v>3RD-34242 (SAMPLE)</v>
          </cell>
          <cell r="B188">
            <v>232.93</v>
          </cell>
        </row>
        <row r="189">
          <cell r="A189" t="str">
            <v>3RD-34243 (MASS PRO)</v>
          </cell>
          <cell r="B189">
            <v>74.239999999999995</v>
          </cell>
        </row>
        <row r="190">
          <cell r="A190" t="str">
            <v>3RD-34243 (SAMPLE)</v>
          </cell>
          <cell r="B190">
            <v>222.73</v>
          </cell>
        </row>
        <row r="191">
          <cell r="A191" t="str">
            <v>3RD-34261 (MASS PRO)</v>
          </cell>
          <cell r="B191">
            <v>130.54</v>
          </cell>
        </row>
        <row r="192">
          <cell r="A192" t="str">
            <v>3RD-34261 (SAMPLE)</v>
          </cell>
          <cell r="B192">
            <v>391.62</v>
          </cell>
        </row>
        <row r="193">
          <cell r="A193" t="str">
            <v>3RD-34262 (MASS PRO)</v>
          </cell>
          <cell r="B193">
            <v>132.4</v>
          </cell>
        </row>
        <row r="194">
          <cell r="A194" t="str">
            <v>3RD-34262 (SAMPLE)</v>
          </cell>
          <cell r="B194">
            <v>397.2</v>
          </cell>
        </row>
        <row r="195">
          <cell r="A195" t="str">
            <v>3RD-34263 (MASS PRO)</v>
          </cell>
          <cell r="B195">
            <v>68.290000000000006</v>
          </cell>
        </row>
        <row r="196">
          <cell r="A196" t="str">
            <v>3RD-34263 (SAMPLE)</v>
          </cell>
          <cell r="B196">
            <v>204.88</v>
          </cell>
        </row>
        <row r="197">
          <cell r="A197" t="str">
            <v>3RD-34264 (MASS PRO)</v>
          </cell>
          <cell r="B197">
            <v>69.510000000000005</v>
          </cell>
        </row>
        <row r="198">
          <cell r="A198" t="str">
            <v>3RD-34264 (SAMPLE)</v>
          </cell>
          <cell r="B198">
            <v>208.52</v>
          </cell>
        </row>
        <row r="199">
          <cell r="A199" t="str">
            <v>3RD-34277 (MASS PRO)</v>
          </cell>
          <cell r="B199">
            <v>65.34</v>
          </cell>
        </row>
        <row r="200">
          <cell r="A200" t="str">
            <v>3RD-34277 (SAMPLE)</v>
          </cell>
          <cell r="B200">
            <v>196.02</v>
          </cell>
        </row>
        <row r="201">
          <cell r="A201" t="str">
            <v>3RD-34278 (MASS PRO)</v>
          </cell>
          <cell r="B201">
            <v>62.19</v>
          </cell>
        </row>
        <row r="202">
          <cell r="A202" t="str">
            <v>3RD-34278 (SAMPLE)</v>
          </cell>
          <cell r="B202">
            <v>186.58</v>
          </cell>
        </row>
        <row r="203">
          <cell r="A203" t="str">
            <v>3RD-34816 (10,000 PER MONTH)</v>
          </cell>
          <cell r="B203">
            <v>191.87</v>
          </cell>
        </row>
        <row r="204">
          <cell r="A204" t="str">
            <v>3RD-34816 (50,000 PER MONTH)</v>
          </cell>
          <cell r="B204">
            <v>191.13</v>
          </cell>
        </row>
        <row r="205">
          <cell r="A205" t="str">
            <v>3RD-34888 (MASS PRO) (RE TO RD)</v>
          </cell>
          <cell r="B205">
            <v>156.52000000000001</v>
          </cell>
        </row>
        <row r="206">
          <cell r="A206" t="str">
            <v>3RD-34888 (SAMPLE PRICE) (RE TO RD)</v>
          </cell>
          <cell r="B206">
            <v>469.56</v>
          </cell>
        </row>
        <row r="207">
          <cell r="A207" t="str">
            <v>3RD-34888 (MASS PRO) (RE TO REIPL)</v>
          </cell>
          <cell r="B207">
            <v>161.05000000000001</v>
          </cell>
        </row>
        <row r="208">
          <cell r="A208" t="str">
            <v>3RD-34888 (SAMPLE PRICE) (RE TO REIPL)</v>
          </cell>
          <cell r="B208">
            <v>483.15</v>
          </cell>
        </row>
        <row r="209">
          <cell r="A209" t="str">
            <v>3RD-34891 (MASS PRO) (RE TO RD)</v>
          </cell>
          <cell r="B209">
            <v>88.85</v>
          </cell>
        </row>
        <row r="210">
          <cell r="A210" t="str">
            <v>3RD-34891 (SAMPLE PRICE) (RE TO RD)</v>
          </cell>
          <cell r="B210">
            <v>266.54000000000002</v>
          </cell>
        </row>
        <row r="211">
          <cell r="A211" t="str">
            <v>3RD-34891 (MASS PRO) (RE TO REIPL)</v>
          </cell>
          <cell r="B211">
            <v>95.81</v>
          </cell>
        </row>
        <row r="212">
          <cell r="A212" t="str">
            <v>3RD-34891 (SAMPLE PRICE) (RE TO REIPL)</v>
          </cell>
          <cell r="B212">
            <v>287.42</v>
          </cell>
        </row>
        <row r="213">
          <cell r="A213" t="str">
            <v>3RD-34912 (MASS PRO) (RE TO RD)</v>
          </cell>
          <cell r="B213">
            <v>206.57</v>
          </cell>
        </row>
        <row r="214">
          <cell r="A214" t="str">
            <v>3RD-34912 (SAMPLE PRICE) (RE TO RD)</v>
          </cell>
          <cell r="B214">
            <v>619.72</v>
          </cell>
        </row>
        <row r="215">
          <cell r="A215" t="str">
            <v>3RD-34912 (MASS PRO) (RE TO REIPL)</v>
          </cell>
          <cell r="B215">
            <v>221.13</v>
          </cell>
        </row>
        <row r="216">
          <cell r="A216" t="str">
            <v>3RD-34912 (SAMPLE PRICE) (RE TO REIPL)</v>
          </cell>
          <cell r="B216">
            <v>663.4</v>
          </cell>
        </row>
        <row r="217">
          <cell r="A217" t="str">
            <v>3RD-35032 (MASS PRO)</v>
          </cell>
          <cell r="B217">
            <v>102.1</v>
          </cell>
        </row>
        <row r="218">
          <cell r="A218" t="str">
            <v>3RD-35032 (SAMPLE PRICE)</v>
          </cell>
          <cell r="B218">
            <v>306.29000000000002</v>
          </cell>
        </row>
        <row r="219">
          <cell r="A219" t="str">
            <v>3RD-35033 (MASS PRO)</v>
          </cell>
          <cell r="B219">
            <v>88.76</v>
          </cell>
        </row>
        <row r="220">
          <cell r="A220" t="str">
            <v>3RD-35033 (SAMPLE PRICE)</v>
          </cell>
          <cell r="B220">
            <v>266.27999999999997</v>
          </cell>
        </row>
        <row r="221">
          <cell r="A221" t="str">
            <v>3RD-35037 (MASS PRO)</v>
          </cell>
          <cell r="B221">
            <v>92.11</v>
          </cell>
        </row>
        <row r="222">
          <cell r="A222" t="str">
            <v>3RD-35037 (SAMPLE PRICE)</v>
          </cell>
          <cell r="B222">
            <v>276.33</v>
          </cell>
        </row>
        <row r="223">
          <cell r="A223" t="str">
            <v>3RD-35038 (MASS PRO)</v>
          </cell>
          <cell r="B223">
            <v>155.09</v>
          </cell>
        </row>
        <row r="224">
          <cell r="A224" t="str">
            <v>3RD-35038 (SAMPLE PRICE)</v>
          </cell>
          <cell r="B224">
            <v>465.27</v>
          </cell>
        </row>
        <row r="225">
          <cell r="A225" t="str">
            <v>3YZ-E22D0-2A0 (MASS PRO) (LEFT SIDE)</v>
          </cell>
          <cell r="B225">
            <v>507.14</v>
          </cell>
        </row>
        <row r="226">
          <cell r="A226" t="str">
            <v>3YZ-E22D0-2A0 (SAMPLE) (LEFT SIDE)</v>
          </cell>
          <cell r="B226">
            <v>1521.42</v>
          </cell>
        </row>
        <row r="227">
          <cell r="A227" t="str">
            <v>3YZ-E22D0-2A0 (MASS PRO) (RIGHT SIDE)</v>
          </cell>
          <cell r="B227">
            <v>507.14</v>
          </cell>
        </row>
        <row r="228">
          <cell r="A228" t="str">
            <v>3YZ-E22D0-2A0 (SAMPLE) (RIGHT SIDE)</v>
          </cell>
          <cell r="B228">
            <v>1521.42</v>
          </cell>
        </row>
        <row r="229">
          <cell r="A229" t="str">
            <v>45K-73130-3000-D (MASS PRO)</v>
          </cell>
          <cell r="B229">
            <v>131.13999999999999</v>
          </cell>
        </row>
        <row r="230">
          <cell r="A230" t="str">
            <v>45K-73130-3000-D (SAMPLE)</v>
          </cell>
          <cell r="B230">
            <v>393.42</v>
          </cell>
        </row>
        <row r="231">
          <cell r="A231" t="str">
            <v>45K-73131-1000 (MASS PRO)</v>
          </cell>
          <cell r="B231">
            <v>91.53</v>
          </cell>
        </row>
        <row r="232">
          <cell r="A232" t="str">
            <v>45K-73131-1000 (SAMPLE)</v>
          </cell>
          <cell r="B232">
            <v>274.58999999999997</v>
          </cell>
        </row>
        <row r="233">
          <cell r="A233" t="str">
            <v>5037150-0423A</v>
          </cell>
          <cell r="B233">
            <v>6.72</v>
          </cell>
        </row>
        <row r="234">
          <cell r="A234" t="str">
            <v>572B82-16205</v>
          </cell>
          <cell r="B234">
            <v>2351.1799999999998</v>
          </cell>
        </row>
        <row r="235">
          <cell r="A235" t="str">
            <v>572B82-16555</v>
          </cell>
          <cell r="B235">
            <v>16547.009999999998</v>
          </cell>
        </row>
        <row r="236">
          <cell r="A236" t="str">
            <v>572B82-16855</v>
          </cell>
          <cell r="B236">
            <v>134.76</v>
          </cell>
        </row>
        <row r="237">
          <cell r="A237" t="str">
            <v>572B85-16655 (MASS PRO)</v>
          </cell>
          <cell r="B237">
            <v>2127.2600000000002</v>
          </cell>
        </row>
        <row r="238">
          <cell r="A238" t="str">
            <v>572B85-16655 (SAMPLE PRICE)</v>
          </cell>
          <cell r="B238">
            <v>6381.79</v>
          </cell>
        </row>
        <row r="239">
          <cell r="A239" t="str">
            <v>572C13-16501 (MASS PRO)</v>
          </cell>
          <cell r="B239">
            <v>509.84</v>
          </cell>
        </row>
        <row r="240">
          <cell r="A240" t="str">
            <v>572C13-16501 (SAMPLE)</v>
          </cell>
          <cell r="B240">
            <v>1529.52</v>
          </cell>
        </row>
        <row r="241">
          <cell r="A241" t="str">
            <v>572C13-16512-01 (MASS PRO)</v>
          </cell>
          <cell r="B241">
            <v>922.87</v>
          </cell>
        </row>
        <row r="242">
          <cell r="A242" t="str">
            <v>572C13-16512-01 (SAMPLE PRO)</v>
          </cell>
          <cell r="B242">
            <v>2768.61</v>
          </cell>
        </row>
        <row r="243">
          <cell r="A243" t="str">
            <v>572C13-16540 (MASS PRO)</v>
          </cell>
          <cell r="B243">
            <v>996.15</v>
          </cell>
        </row>
        <row r="244">
          <cell r="A244" t="str">
            <v>572C13-16540 (SAMPLE)</v>
          </cell>
          <cell r="B244">
            <v>2988.15</v>
          </cell>
        </row>
        <row r="245">
          <cell r="A245" t="str">
            <v>572C13-16600 (MASS PRO)</v>
          </cell>
          <cell r="B245">
            <v>474.93</v>
          </cell>
        </row>
        <row r="246">
          <cell r="A246" t="str">
            <v>572C13-16600 (SAMPLE)</v>
          </cell>
          <cell r="B246">
            <v>1424.79</v>
          </cell>
        </row>
        <row r="247">
          <cell r="A247" t="str">
            <v>572C13-16580 (MASS PRO)</v>
          </cell>
          <cell r="B247">
            <v>861.68</v>
          </cell>
        </row>
        <row r="248">
          <cell r="A248" t="str">
            <v>572C13-16580 (SAMPLE)</v>
          </cell>
          <cell r="B248">
            <v>2585.04</v>
          </cell>
        </row>
        <row r="249">
          <cell r="A249" t="str">
            <v>58650-5180A (MASS PRO)</v>
          </cell>
          <cell r="B249">
            <v>1733.81</v>
          </cell>
        </row>
        <row r="250">
          <cell r="A250" t="str">
            <v>58650-5180A (SAMPLE)</v>
          </cell>
          <cell r="B250">
            <v>5201.43</v>
          </cell>
        </row>
        <row r="251">
          <cell r="A251" t="str">
            <v>5A8650-5182B (MASS PRO)</v>
          </cell>
          <cell r="B251">
            <v>2668.36</v>
          </cell>
        </row>
        <row r="252">
          <cell r="A252" t="str">
            <v>5A8650-5182B (SAMPLE)</v>
          </cell>
          <cell r="B252">
            <v>8005.07</v>
          </cell>
        </row>
        <row r="253">
          <cell r="A253" t="str">
            <v>5A8650-51826 (MASS PRO)</v>
          </cell>
          <cell r="B253">
            <v>1415.09</v>
          </cell>
        </row>
        <row r="254">
          <cell r="A254" t="str">
            <v>5A8650-51826 (SAMPLE)</v>
          </cell>
          <cell r="B254">
            <v>4245.26</v>
          </cell>
        </row>
        <row r="255">
          <cell r="A255" t="str">
            <v>5C7890-06561 (MASS PRO)</v>
          </cell>
          <cell r="B255">
            <v>5759.32</v>
          </cell>
        </row>
        <row r="256">
          <cell r="A256" t="str">
            <v>5C7890-06561 (SAMPLE)</v>
          </cell>
          <cell r="B256">
            <v>17277.96</v>
          </cell>
        </row>
        <row r="257">
          <cell r="A257" t="str">
            <v>5C7890-06561 (MASS PRO)</v>
          </cell>
          <cell r="B257">
            <v>5617.87</v>
          </cell>
        </row>
        <row r="258">
          <cell r="A258" t="str">
            <v>5C7890-06561 (SAMPLE)</v>
          </cell>
          <cell r="B258">
            <v>16853.61</v>
          </cell>
        </row>
        <row r="259">
          <cell r="A259" t="str">
            <v>5G271-66270 (MASS PRO)</v>
          </cell>
          <cell r="B259">
            <v>14548.1</v>
          </cell>
        </row>
        <row r="260">
          <cell r="A260" t="str">
            <v>5G271-66270 (SAMPLE)</v>
          </cell>
          <cell r="B260">
            <v>43644.3</v>
          </cell>
        </row>
        <row r="261">
          <cell r="A261" t="str">
            <v>5H953-75110 (MASS PRODUCTION)</v>
          </cell>
          <cell r="B261">
            <v>8076.11</v>
          </cell>
        </row>
        <row r="262">
          <cell r="A262" t="str">
            <v>5H953-75110 (SAMPLE)</v>
          </cell>
          <cell r="B262">
            <v>24228.33</v>
          </cell>
        </row>
        <row r="263">
          <cell r="A263" t="str">
            <v>5K141-65520 (MASS PRO)</v>
          </cell>
          <cell r="B263">
            <v>28426.37</v>
          </cell>
        </row>
        <row r="264">
          <cell r="A264" t="str">
            <v>5K141-65520 (SAMPLE)</v>
          </cell>
          <cell r="B264">
            <v>85279.1</v>
          </cell>
        </row>
        <row r="265">
          <cell r="A265" t="str">
            <v>6C446-3040</v>
          </cell>
          <cell r="B265">
            <v>13602.04</v>
          </cell>
        </row>
        <row r="266">
          <cell r="A266" t="str">
            <v>7712371C</v>
          </cell>
          <cell r="B266">
            <v>670.11</v>
          </cell>
        </row>
        <row r="267">
          <cell r="A267" t="str">
            <v>7712374E</v>
          </cell>
          <cell r="B267">
            <v>1776.73</v>
          </cell>
        </row>
        <row r="268">
          <cell r="A268">
            <v>7714052</v>
          </cell>
          <cell r="B268">
            <v>1183.54</v>
          </cell>
        </row>
        <row r="269">
          <cell r="A269" t="str">
            <v>7714347B-RE(VTA)</v>
          </cell>
          <cell r="B269">
            <v>196.04</v>
          </cell>
        </row>
        <row r="270">
          <cell r="A270" t="str">
            <v>7714347B-RE(2107)</v>
          </cell>
          <cell r="B270">
            <v>196.06</v>
          </cell>
        </row>
        <row r="271">
          <cell r="A271" t="str">
            <v>7714361C-RE(VTA)</v>
          </cell>
          <cell r="B271">
            <v>146.47</v>
          </cell>
        </row>
        <row r="272">
          <cell r="A272" t="str">
            <v>7714361C-RE(NITTO)</v>
          </cell>
          <cell r="B272">
            <v>146.41999999999999</v>
          </cell>
        </row>
        <row r="273">
          <cell r="A273" t="str">
            <v>7714424F-RE-11</v>
          </cell>
          <cell r="B273">
            <v>1276.19</v>
          </cell>
        </row>
        <row r="274">
          <cell r="A274" t="str">
            <v>7714424G-RE-12</v>
          </cell>
          <cell r="B274">
            <v>1174.82</v>
          </cell>
        </row>
        <row r="275">
          <cell r="A275" t="str">
            <v>7720724A03</v>
          </cell>
          <cell r="B275">
            <v>175.35</v>
          </cell>
        </row>
        <row r="276">
          <cell r="A276" t="str">
            <v>7720724A03 TOOLING COST</v>
          </cell>
          <cell r="B276">
            <v>278226.84999999998</v>
          </cell>
        </row>
        <row r="277">
          <cell r="A277" t="str">
            <v>7720724A03(VA)</v>
          </cell>
          <cell r="B277">
            <v>164.24</v>
          </cell>
        </row>
        <row r="278">
          <cell r="A278" t="str">
            <v>7720724A03 TOOLING COST(VA)</v>
          </cell>
          <cell r="B278">
            <v>184564.95</v>
          </cell>
        </row>
        <row r="279">
          <cell r="A279" t="str">
            <v>7M0367-7020A (MASS PRO)
VOLUME: 60,000 PCS/MONTH</v>
          </cell>
          <cell r="B279">
            <v>150.07</v>
          </cell>
        </row>
        <row r="280">
          <cell r="A280" t="str">
            <v>7M0367-7020A (SAMPLE PRICE)
VOLUME: 60,000 PCS/MONTH</v>
          </cell>
          <cell r="B280">
            <v>450.2</v>
          </cell>
        </row>
        <row r="281">
          <cell r="A281" t="str">
            <v>7M0367-7020A (MASS PRO)
VOLUME: 50,000 PCS/MONTH</v>
          </cell>
          <cell r="B281">
            <v>142.15</v>
          </cell>
        </row>
        <row r="282">
          <cell r="A282" t="str">
            <v>7M0367-7020A (SAMPLE PRICE)
VOLUME: 50,000 PCS/MONTH</v>
          </cell>
          <cell r="B282">
            <v>426.44</v>
          </cell>
        </row>
        <row r="283">
          <cell r="A283" t="str">
            <v>7M0367-7020A (MASS PRO)
VOLUME: 100,000 PCS/MONTH</v>
          </cell>
          <cell r="B283">
            <v>140.59</v>
          </cell>
        </row>
        <row r="284">
          <cell r="A284" t="str">
            <v>7M0367-7020A (SAMPLE PRICE)
VOLUME: 100,000 PCS/MONTH</v>
          </cell>
          <cell r="B284">
            <v>421.76</v>
          </cell>
        </row>
        <row r="285">
          <cell r="A285" t="str">
            <v>7M0367-7020A (MASS PRO)
VOLUME: 150,000 PCS/MONTH</v>
          </cell>
          <cell r="B285">
            <v>140.07</v>
          </cell>
        </row>
        <row r="286">
          <cell r="A286" t="str">
            <v>7M0367-7020A (SAMPLE PRICE)
VOLUME: 150,000 PCS/MONTH</v>
          </cell>
          <cell r="B286">
            <v>420.2</v>
          </cell>
        </row>
        <row r="287">
          <cell r="A287" t="str">
            <v>7M0368-7020A (MASS PRO)</v>
          </cell>
          <cell r="B287">
            <v>118.28</v>
          </cell>
        </row>
        <row r="288">
          <cell r="A288" t="str">
            <v>7M0368-7020A (SAMPLE PRICE)</v>
          </cell>
          <cell r="B288">
            <v>354.84</v>
          </cell>
        </row>
        <row r="289">
          <cell r="A289" t="str">
            <v>7M0369-7020A (MASS PRO)</v>
          </cell>
          <cell r="B289">
            <v>181.1</v>
          </cell>
        </row>
        <row r="290">
          <cell r="A290" t="str">
            <v>7M0369-7020A (SAMPLE PRICE)</v>
          </cell>
          <cell r="B290">
            <v>543.29</v>
          </cell>
        </row>
        <row r="291">
          <cell r="A291" t="str">
            <v>7M0369-7020A (MASS PRO)
VOLUME: 50,000 PCS/MONTH</v>
          </cell>
          <cell r="B291">
            <v>172.87</v>
          </cell>
        </row>
        <row r="292">
          <cell r="A292" t="str">
            <v>7M0369-7020A (SAMPLE PRICE)
VOLUME: 50,000 PCS/MONTH</v>
          </cell>
          <cell r="B292">
            <v>518.6</v>
          </cell>
        </row>
        <row r="293">
          <cell r="A293" t="str">
            <v>7M0369-7020A (MASS PRO)
VOLUME: 100,000 PCS/MONTH</v>
          </cell>
          <cell r="B293">
            <v>171.26</v>
          </cell>
        </row>
        <row r="294">
          <cell r="A294" t="str">
            <v>7M0369-7020A (SAMPLE PRICE)
VOLUME: 100,000 PCS/MONTH</v>
          </cell>
          <cell r="B294">
            <v>513.77</v>
          </cell>
        </row>
        <row r="295">
          <cell r="A295" t="str">
            <v>7M0369-7020A (MASS PRO)
VOLUME: 150,000 PCS/MONTH</v>
          </cell>
          <cell r="B295">
            <v>170.72</v>
          </cell>
        </row>
        <row r="296">
          <cell r="A296" t="str">
            <v>7M0369-7020A (SAMPLE PRICE)
VOLUME: 150,000 PCS/MONTH</v>
          </cell>
          <cell r="B296">
            <v>512.15</v>
          </cell>
        </row>
        <row r="297">
          <cell r="A297" t="str">
            <v>AAM181067</v>
          </cell>
          <cell r="B297">
            <v>32.299999999999997</v>
          </cell>
        </row>
        <row r="298">
          <cell r="A298" t="str">
            <v>A309C15471D</v>
          </cell>
          <cell r="B298">
            <v>188.4</v>
          </cell>
        </row>
        <row r="299">
          <cell r="A299" t="str">
            <v>A309C15771C</v>
          </cell>
          <cell r="B299">
            <v>165.65</v>
          </cell>
        </row>
        <row r="300">
          <cell r="A300" t="str">
            <v>A309C16471G</v>
          </cell>
          <cell r="B300">
            <v>281.45</v>
          </cell>
        </row>
        <row r="301">
          <cell r="A301" t="str">
            <v>A309C16771E</v>
          </cell>
          <cell r="B301">
            <v>290.02</v>
          </cell>
        </row>
        <row r="302">
          <cell r="A302" t="str">
            <v>AH78098D</v>
          </cell>
          <cell r="B302">
            <v>1976.1</v>
          </cell>
        </row>
        <row r="303">
          <cell r="A303" t="str">
            <v>ARBS01C34271D</v>
          </cell>
          <cell r="B303">
            <v>133.16</v>
          </cell>
        </row>
        <row r="304">
          <cell r="A304" t="str">
            <v>ARBS01C34371C</v>
          </cell>
          <cell r="B304">
            <v>25.26</v>
          </cell>
        </row>
        <row r="305">
          <cell r="A305" t="str">
            <v>ARBS01C34471C</v>
          </cell>
          <cell r="B305">
            <v>52.19</v>
          </cell>
        </row>
        <row r="306">
          <cell r="A306" t="str">
            <v>ARBS01C74271A</v>
          </cell>
          <cell r="B306">
            <v>121.64</v>
          </cell>
        </row>
        <row r="307">
          <cell r="A307" t="str">
            <v>ARBS01C90975A</v>
          </cell>
          <cell r="B307">
            <v>123.75</v>
          </cell>
        </row>
        <row r="308">
          <cell r="A308" t="str">
            <v>ARBS01C91175A</v>
          </cell>
          <cell r="B308">
            <v>22.47</v>
          </cell>
        </row>
        <row r="309">
          <cell r="A309" t="str">
            <v>ARBS01C91275A</v>
          </cell>
          <cell r="B309">
            <v>61.12</v>
          </cell>
        </row>
        <row r="310">
          <cell r="A310" t="str">
            <v>ARM HARNESS (5,000 PCS/YEAR) MASS PRO</v>
          </cell>
          <cell r="B310">
            <v>6853.44</v>
          </cell>
        </row>
        <row r="311">
          <cell r="A311" t="str">
            <v>ARM HARNESS (5,000 PCS/YEAR) SAMPLE</v>
          </cell>
          <cell r="B311">
            <v>20560.310000000001</v>
          </cell>
        </row>
        <row r="312">
          <cell r="A312" t="str">
            <v>ARM HARNESS (10,000 PCS/YEAR) MASS PRO</v>
          </cell>
          <cell r="B312">
            <v>6809.87</v>
          </cell>
        </row>
        <row r="313">
          <cell r="A313" t="str">
            <v>ARM HARNESS (10,000 PCS/YEAR) SAMPLE</v>
          </cell>
          <cell r="B313">
            <v>20429.5</v>
          </cell>
        </row>
        <row r="314">
          <cell r="A314" t="str">
            <v>AV-HT8_B (1544966-1)</v>
          </cell>
          <cell r="B314">
            <v>207.88</v>
          </cell>
        </row>
        <row r="315">
          <cell r="A315" t="str">
            <v>AV-HT8_R (1544966-1)</v>
          </cell>
          <cell r="B315">
            <v>211.66</v>
          </cell>
        </row>
        <row r="316">
          <cell r="A316" t="str">
            <v>AY78C167G02C</v>
          </cell>
          <cell r="B316">
            <v>104.01</v>
          </cell>
        </row>
        <row r="317">
          <cell r="A317" t="str">
            <v>BAC040171J0</v>
          </cell>
          <cell r="B317">
            <v>104.04</v>
          </cell>
        </row>
        <row r="318">
          <cell r="A318" t="str">
            <v>BAC040231Y0</v>
          </cell>
          <cell r="B318">
            <v>244.62</v>
          </cell>
        </row>
        <row r="319">
          <cell r="A319" t="str">
            <v>BAC040231Y0-X</v>
          </cell>
          <cell r="B319">
            <v>113.54</v>
          </cell>
        </row>
        <row r="320">
          <cell r="A320" t="str">
            <v>BAC040241Y0</v>
          </cell>
          <cell r="B320">
            <v>233.09</v>
          </cell>
        </row>
        <row r="321">
          <cell r="A321" t="str">
            <v>BAC040241Y0-X</v>
          </cell>
          <cell r="B321">
            <v>96.25</v>
          </cell>
        </row>
        <row r="322">
          <cell r="A322" t="str">
            <v>BAF040521J0</v>
          </cell>
          <cell r="B322">
            <v>115.77</v>
          </cell>
        </row>
        <row r="323">
          <cell r="A323" t="str">
            <v>BAF040121</v>
          </cell>
          <cell r="B323">
            <v>171.8</v>
          </cell>
        </row>
        <row r="324">
          <cell r="A324" t="str">
            <v>BAF040131</v>
          </cell>
          <cell r="B324">
            <v>109.22</v>
          </cell>
        </row>
        <row r="325">
          <cell r="A325" t="str">
            <v>BAF040231</v>
          </cell>
          <cell r="B325">
            <v>172.4</v>
          </cell>
        </row>
        <row r="326">
          <cell r="A326" t="str">
            <v>BAF040241J</v>
          </cell>
          <cell r="B326">
            <v>88.74</v>
          </cell>
        </row>
        <row r="327">
          <cell r="A327" t="str">
            <v>BAF040801J0</v>
          </cell>
          <cell r="B327">
            <v>71.430000000000007</v>
          </cell>
        </row>
        <row r="328">
          <cell r="A328" t="str">
            <v>BAF040781J</v>
          </cell>
          <cell r="B328">
            <v>79.39</v>
          </cell>
        </row>
        <row r="329">
          <cell r="A329" t="str">
            <v>BAF040791J</v>
          </cell>
          <cell r="B329">
            <v>72.62</v>
          </cell>
        </row>
        <row r="330">
          <cell r="A330" t="str">
            <v>BAF040021</v>
          </cell>
          <cell r="B330">
            <v>79.510000000000005</v>
          </cell>
        </row>
        <row r="331">
          <cell r="A331" t="str">
            <v>BAF040581J</v>
          </cell>
          <cell r="B331">
            <v>75.66</v>
          </cell>
        </row>
        <row r="332">
          <cell r="A332" t="str">
            <v>BAF040451J</v>
          </cell>
          <cell r="B332">
            <v>152.71</v>
          </cell>
        </row>
        <row r="333">
          <cell r="A333" t="str">
            <v>BAF040511J</v>
          </cell>
          <cell r="B333">
            <v>153.61000000000001</v>
          </cell>
        </row>
        <row r="334">
          <cell r="A334" t="str">
            <v>BAF040461J</v>
          </cell>
          <cell r="B334">
            <v>69.88</v>
          </cell>
        </row>
        <row r="335">
          <cell r="A335" t="str">
            <v>BAH040077J0 DELTA 1 (MASS PRO)</v>
          </cell>
          <cell r="B335">
            <v>130.32</v>
          </cell>
        </row>
        <row r="336">
          <cell r="A336" t="str">
            <v>BAH040087J0 DELTA 1 (MASS PRO)</v>
          </cell>
          <cell r="B336">
            <v>129.63999999999999</v>
          </cell>
        </row>
        <row r="337">
          <cell r="A337" t="str">
            <v>BAH040087J0 DELTA 1 (SAMPLE)</v>
          </cell>
          <cell r="B337">
            <v>388.91</v>
          </cell>
        </row>
        <row r="338">
          <cell r="A338" t="str">
            <v>BAH040097J0 DELTA 2</v>
          </cell>
          <cell r="B338">
            <v>132.51</v>
          </cell>
        </row>
        <row r="339">
          <cell r="A339" t="str">
            <v>BAH040097J0 DELTA 2 (MASS PRO) USE IF IEWP</v>
          </cell>
          <cell r="B339">
            <v>133.97999999999999</v>
          </cell>
        </row>
        <row r="340">
          <cell r="A340" t="str">
            <v>BAH040097J0 DELTA 2 (SAMPLE) USE IF IEWP</v>
          </cell>
          <cell r="B340">
            <v>401.95</v>
          </cell>
        </row>
        <row r="341">
          <cell r="A341" t="str">
            <v>BAH040077J0-1</v>
          </cell>
          <cell r="B341">
            <v>126.67</v>
          </cell>
        </row>
        <row r="342">
          <cell r="A342" t="str">
            <v>BAH040087J0-1</v>
          </cell>
          <cell r="B342">
            <v>125.96</v>
          </cell>
        </row>
        <row r="343">
          <cell r="A343" t="str">
            <v>BAH040097J0-2</v>
          </cell>
          <cell r="B343">
            <v>132.24</v>
          </cell>
        </row>
        <row r="344">
          <cell r="A344" t="str">
            <v>BAH040107J</v>
          </cell>
          <cell r="B344">
            <v>76.599999999999994</v>
          </cell>
        </row>
        <row r="345">
          <cell r="A345" t="str">
            <v>BAH040117J</v>
          </cell>
          <cell r="B345">
            <v>77.16</v>
          </cell>
        </row>
        <row r="346">
          <cell r="A346" t="str">
            <v>BAH040127J</v>
          </cell>
          <cell r="B346">
            <v>84.74</v>
          </cell>
        </row>
        <row r="347">
          <cell r="A347" t="str">
            <v>BAH040137J</v>
          </cell>
          <cell r="B347">
            <v>77.180000000000007</v>
          </cell>
        </row>
        <row r="348">
          <cell r="A348" t="str">
            <v>BAH040147J</v>
          </cell>
          <cell r="B348">
            <v>84.73</v>
          </cell>
        </row>
        <row r="349">
          <cell r="A349" t="str">
            <v>BAH040157J</v>
          </cell>
          <cell r="B349">
            <v>76.59</v>
          </cell>
        </row>
        <row r="350">
          <cell r="A350" t="str">
            <v>BAH040377J0-2</v>
          </cell>
          <cell r="B350">
            <v>140.29</v>
          </cell>
        </row>
        <row r="351">
          <cell r="A351" t="str">
            <v>BAH040387J-1</v>
          </cell>
          <cell r="B351">
            <v>243.06</v>
          </cell>
        </row>
        <row r="352">
          <cell r="A352" t="str">
            <v>BAH040417J2</v>
          </cell>
          <cell r="B352">
            <v>139.5</v>
          </cell>
        </row>
        <row r="353">
          <cell r="A353" t="str">
            <v>BAH040427J</v>
          </cell>
          <cell r="B353">
            <v>72.260000000000005</v>
          </cell>
        </row>
        <row r="354">
          <cell r="A354" t="str">
            <v>BAH040437J</v>
          </cell>
          <cell r="B354">
            <v>79.709999999999994</v>
          </cell>
        </row>
        <row r="355">
          <cell r="A355" t="str">
            <v>BAH040447J</v>
          </cell>
          <cell r="B355">
            <v>71.7</v>
          </cell>
        </row>
        <row r="356">
          <cell r="A356" t="str">
            <v>BAH040457J</v>
          </cell>
          <cell r="B356">
            <v>73.099999999999994</v>
          </cell>
        </row>
        <row r="357">
          <cell r="A357" t="str">
            <v>BAH040467J</v>
          </cell>
          <cell r="B357">
            <v>73.790000000000006</v>
          </cell>
        </row>
        <row r="358">
          <cell r="A358" t="str">
            <v>BAH040477J</v>
          </cell>
          <cell r="B358">
            <v>70.48</v>
          </cell>
        </row>
        <row r="359">
          <cell r="A359" t="str">
            <v>BAH040487J(RE)</v>
          </cell>
          <cell r="B359">
            <v>123.38</v>
          </cell>
        </row>
        <row r="360">
          <cell r="A360" t="str">
            <v>BAH040487J(RD)</v>
          </cell>
          <cell r="B360">
            <v>117.38</v>
          </cell>
        </row>
        <row r="361">
          <cell r="A361" t="str">
            <v>BAH040497J</v>
          </cell>
          <cell r="B361">
            <v>61.96</v>
          </cell>
        </row>
        <row r="362">
          <cell r="A362" t="str">
            <v>BAH040617J0-1</v>
          </cell>
          <cell r="B362">
            <v>138.99</v>
          </cell>
        </row>
        <row r="363">
          <cell r="A363" t="str">
            <v>BAH040627J-0</v>
          </cell>
          <cell r="B363">
            <v>143.72999999999999</v>
          </cell>
        </row>
        <row r="364">
          <cell r="A364" t="str">
            <v>BAH040637J0-0</v>
          </cell>
          <cell r="B364">
            <v>107.65</v>
          </cell>
        </row>
        <row r="365">
          <cell r="A365" t="str">
            <v>BAH040627 (100 PCS SAMPLE INCLUDING AIR COST)</v>
          </cell>
          <cell r="B365">
            <v>443.06</v>
          </cell>
        </row>
        <row r="366">
          <cell r="A366" t="str">
            <v>BAH040637 (100 PCS SAMPLE INCLUDING AIR COST)</v>
          </cell>
          <cell r="B366">
            <v>359.76</v>
          </cell>
        </row>
        <row r="367">
          <cell r="A367" t="str">
            <v>BAH040711J</v>
          </cell>
          <cell r="B367">
            <v>143.21</v>
          </cell>
        </row>
        <row r="368">
          <cell r="A368" t="str">
            <v>BAH040721J</v>
          </cell>
          <cell r="B368">
            <v>68.510000000000005</v>
          </cell>
        </row>
        <row r="369">
          <cell r="A369" t="str">
            <v>BAH040647X (MASSPRO)</v>
          </cell>
          <cell r="B369">
            <v>138.55000000000001</v>
          </cell>
        </row>
        <row r="370">
          <cell r="A370" t="str">
            <v>BAH040647X SAMPLE</v>
          </cell>
          <cell r="B370">
            <v>415.65000000000003</v>
          </cell>
        </row>
        <row r="371">
          <cell r="A371" t="str">
            <v>BAH040647J0-0 (Masspro)</v>
          </cell>
          <cell r="B371">
            <v>146.28</v>
          </cell>
        </row>
        <row r="372">
          <cell r="A372" t="str">
            <v>BAH040647J0-0 (Sample)</v>
          </cell>
          <cell r="B372">
            <v>438.84</v>
          </cell>
        </row>
        <row r="373">
          <cell r="A373" t="str">
            <v>BCU GND1 (MASS PRO)</v>
          </cell>
          <cell r="B373">
            <v>17.22</v>
          </cell>
        </row>
        <row r="374">
          <cell r="A374" t="str">
            <v>BCU GND1 (SAMPLE)</v>
          </cell>
          <cell r="B374">
            <v>51.66</v>
          </cell>
        </row>
        <row r="375">
          <cell r="A375" t="str">
            <v>BCU GND2 (MASS PRO)</v>
          </cell>
          <cell r="B375">
            <v>17.22</v>
          </cell>
        </row>
        <row r="376">
          <cell r="A376" t="str">
            <v>BCU GND2 (SAMPLE)</v>
          </cell>
          <cell r="B376">
            <v>51.66</v>
          </cell>
        </row>
        <row r="377">
          <cell r="A377" t="str">
            <v>BKBRA045-D00 (MASS PRO)</v>
          </cell>
          <cell r="B377">
            <v>19609.29</v>
          </cell>
        </row>
        <row r="378">
          <cell r="A378" t="str">
            <v>BKBRA045-D00 (SAMPLE)</v>
          </cell>
          <cell r="B378">
            <v>58827.87</v>
          </cell>
        </row>
        <row r="379">
          <cell r="A379" t="str">
            <v>BKBRA046-D00 (MASS PRO)</v>
          </cell>
          <cell r="B379">
            <v>16561.02</v>
          </cell>
        </row>
        <row r="380">
          <cell r="A380" t="str">
            <v>BKBRA046-D00 (SAMPLE)</v>
          </cell>
          <cell r="B380">
            <v>49683.07</v>
          </cell>
        </row>
        <row r="381">
          <cell r="A381" t="str">
            <v>BKBRA047-D00 (MASS PRO)</v>
          </cell>
          <cell r="B381">
            <v>16585.14</v>
          </cell>
        </row>
        <row r="382">
          <cell r="A382" t="str">
            <v>BKBRA047-D00 (SAMPLE)</v>
          </cell>
          <cell r="B382">
            <v>49755.42</v>
          </cell>
        </row>
        <row r="383">
          <cell r="A383" t="str">
            <v>BKBRA048-D00 (MASS PRO)</v>
          </cell>
          <cell r="B383">
            <v>12008.7</v>
          </cell>
        </row>
        <row r="384">
          <cell r="A384" t="str">
            <v>BKBRA048-D00 (SAMPLE)</v>
          </cell>
          <cell r="B384">
            <v>36026.1</v>
          </cell>
        </row>
        <row r="385">
          <cell r="A385" t="str">
            <v>BKHRA457-E00 (MASS PRO)</v>
          </cell>
          <cell r="B385">
            <v>49177.4</v>
          </cell>
        </row>
        <row r="386">
          <cell r="A386" t="str">
            <v>BKHRA457-E00 (MASS PRO COST REDUCTION)</v>
          </cell>
          <cell r="B386">
            <v>48146.99</v>
          </cell>
        </row>
        <row r="387">
          <cell r="A387" t="str">
            <v>BKHRA457-E00 (SAMPLE)</v>
          </cell>
          <cell r="B387">
            <v>147532.20000000001</v>
          </cell>
        </row>
        <row r="388">
          <cell r="A388" t="str">
            <v>BKHRA460-E</v>
          </cell>
          <cell r="B388">
            <v>51637.27</v>
          </cell>
        </row>
        <row r="389">
          <cell r="A389" t="str">
            <v>BKHRA461-E</v>
          </cell>
          <cell r="B389">
            <v>16800.63</v>
          </cell>
        </row>
        <row r="390">
          <cell r="A390" t="str">
            <v>BKHRA474-E00 (MASS PRO)</v>
          </cell>
          <cell r="B390">
            <v>23708.89</v>
          </cell>
        </row>
        <row r="391">
          <cell r="A391" t="str">
            <v>BKHRA474-E00 (MASS PRO COST REDUCTION)</v>
          </cell>
          <cell r="B391">
            <v>17249.61</v>
          </cell>
        </row>
        <row r="392">
          <cell r="A392" t="str">
            <v>BKHRA474-E00 (SAMPLE)</v>
          </cell>
          <cell r="B392">
            <v>71126.67</v>
          </cell>
        </row>
        <row r="393">
          <cell r="A393" t="str">
            <v>BKHRA482-E00 (MASS PRO)</v>
          </cell>
          <cell r="B393">
            <v>16880.830000000002</v>
          </cell>
        </row>
        <row r="394">
          <cell r="A394" t="str">
            <v>BKHRA482-E00 (MASS PRO COST REDUCTION)</v>
          </cell>
          <cell r="B394">
            <v>14098.7</v>
          </cell>
        </row>
        <row r="395">
          <cell r="A395" t="str">
            <v>BKHRA482-E00 (SAMPLE)</v>
          </cell>
          <cell r="B395">
            <v>50642.49</v>
          </cell>
        </row>
        <row r="396">
          <cell r="A396" t="str">
            <v>BKMR033-E (MASS PRO)</v>
          </cell>
          <cell r="B396">
            <v>67510.61</v>
          </cell>
        </row>
        <row r="397">
          <cell r="A397" t="str">
            <v>BKMR033-E (SAMPLE)</v>
          </cell>
          <cell r="B397">
            <v>202531.83</v>
          </cell>
        </row>
        <row r="398">
          <cell r="A398" t="str">
            <v>BKMR034-E DELTA 0 (MASS PRO)</v>
          </cell>
          <cell r="B398">
            <v>33268.300000000003</v>
          </cell>
        </row>
        <row r="399">
          <cell r="A399" t="str">
            <v>BKMR034-E DELTA 0 (SAMPLE)</v>
          </cell>
          <cell r="B399">
            <v>99804.9</v>
          </cell>
        </row>
        <row r="400">
          <cell r="A400" t="str">
            <v>BKMR035-E DELTA 0 (MASS PRO)</v>
          </cell>
          <cell r="B400">
            <v>8657.25</v>
          </cell>
        </row>
        <row r="401">
          <cell r="A401" t="str">
            <v>BKM0R35-E DELTA 0 (SAMPLE)</v>
          </cell>
          <cell r="B401">
            <v>25971.75</v>
          </cell>
        </row>
        <row r="402">
          <cell r="A402" t="str">
            <v>BKMR037-D DELTA 0 (MASS PRO)</v>
          </cell>
          <cell r="B402">
            <v>11664.46</v>
          </cell>
        </row>
        <row r="403">
          <cell r="A403" t="str">
            <v>BKMR037-D DELTA 0 (SAMPLE)</v>
          </cell>
          <cell r="B403">
            <v>34993.379999999997</v>
          </cell>
        </row>
        <row r="404">
          <cell r="A404" t="str">
            <v>BKMR041-C DELTA 0 (MASS PRO)</v>
          </cell>
          <cell r="B404">
            <v>2701.23</v>
          </cell>
        </row>
        <row r="405">
          <cell r="A405" t="str">
            <v>BKMR041-C DELTA 0 (SAMPLE)</v>
          </cell>
          <cell r="B405">
            <v>8103.69</v>
          </cell>
        </row>
        <row r="406">
          <cell r="A406" t="str">
            <v>BKMR046 (MASS PRO)</v>
          </cell>
          <cell r="B406">
            <v>2908.62</v>
          </cell>
        </row>
        <row r="407">
          <cell r="A407" t="str">
            <v>BKMR046 (SAMPLE)</v>
          </cell>
          <cell r="B407">
            <v>8725.86</v>
          </cell>
        </row>
        <row r="408">
          <cell r="A408" t="str">
            <v>BKMR048 (MASS PRO)</v>
          </cell>
          <cell r="B408">
            <v>2479.48</v>
          </cell>
        </row>
        <row r="409">
          <cell r="A409" t="str">
            <v>BKMR048 (SAMPLE)</v>
          </cell>
          <cell r="B409">
            <v>7438.44</v>
          </cell>
        </row>
        <row r="410">
          <cell r="A410" t="str">
            <v>BKRRA117-E00 (MASS PRO)</v>
          </cell>
          <cell r="B410">
            <v>80444.88</v>
          </cell>
        </row>
        <row r="411">
          <cell r="A411" t="str">
            <v>BKRRA117-E00 (SAMPLE)</v>
          </cell>
          <cell r="B411">
            <v>241334.65</v>
          </cell>
        </row>
        <row r="412">
          <cell r="A412" t="str">
            <v>BKRR22BA-D00 (MASS PRO)</v>
          </cell>
          <cell r="B412">
            <v>14352.4</v>
          </cell>
        </row>
        <row r="413">
          <cell r="A413" t="str">
            <v>BKRR22BA-D00 (SAMPLE)</v>
          </cell>
          <cell r="B413">
            <v>43057.2</v>
          </cell>
        </row>
        <row r="414">
          <cell r="A414" t="str">
            <v>BKRR22D3-D (MASS PRO)</v>
          </cell>
          <cell r="B414">
            <v>15668.08</v>
          </cell>
        </row>
        <row r="415">
          <cell r="A415" t="str">
            <v>BKRR22D3-D (SAMPLE)</v>
          </cell>
          <cell r="B415">
            <v>47004.24</v>
          </cell>
        </row>
        <row r="416">
          <cell r="A416" t="str">
            <v>BRAVERIDGE (MASS PRO)</v>
          </cell>
          <cell r="B416">
            <v>193.44</v>
          </cell>
        </row>
        <row r="417">
          <cell r="A417" t="str">
            <v>BRAVERIDGE (SAMPLE)</v>
          </cell>
          <cell r="B417">
            <v>580.32000000000005</v>
          </cell>
        </row>
        <row r="418">
          <cell r="A418" t="str">
            <v>C2600R-1/2H SN</v>
          </cell>
          <cell r="B418">
            <v>7537.48</v>
          </cell>
        </row>
        <row r="419">
          <cell r="A419" t="str">
            <v>C4-10473 (MASS PRO)</v>
          </cell>
          <cell r="B419">
            <v>37.6</v>
          </cell>
        </row>
        <row r="420">
          <cell r="A420" t="str">
            <v>C4-10473 (SAMPLE)</v>
          </cell>
          <cell r="B420">
            <v>112.8</v>
          </cell>
        </row>
        <row r="421">
          <cell r="A421" t="str">
            <v>C4-21653 (MASS PRO)</v>
          </cell>
          <cell r="B421">
            <v>62.88</v>
          </cell>
        </row>
        <row r="422">
          <cell r="A422" t="str">
            <v>C4-21653 (SAMPLE)</v>
          </cell>
          <cell r="B422">
            <v>179.82</v>
          </cell>
        </row>
        <row r="423">
          <cell r="A423" t="str">
            <v>C6A-A5600 (MASS PRO)</v>
          </cell>
          <cell r="B423">
            <v>187.4</v>
          </cell>
        </row>
        <row r="424">
          <cell r="A424" t="str">
            <v>C6A-A5600 (SAMPLE PRICE)</v>
          </cell>
          <cell r="B424">
            <v>562.21</v>
          </cell>
        </row>
        <row r="425">
          <cell r="A425" t="str">
            <v>CAN BODY THERMISTOR LEADWIRE (MASS PRO)</v>
          </cell>
          <cell r="B425">
            <v>172.78</v>
          </cell>
        </row>
        <row r="426">
          <cell r="A426" t="str">
            <v>CAN BODY THERMISTOR LEADWIRE (SAMPLE)</v>
          </cell>
          <cell r="B426">
            <v>518.34</v>
          </cell>
        </row>
        <row r="427">
          <cell r="A427" t="str">
            <v>CK00D027G01 (MASS PRO)</v>
          </cell>
          <cell r="B427" t="str">
            <v>0.4728 USD</v>
          </cell>
        </row>
        <row r="428">
          <cell r="A428" t="str">
            <v>CK00D027G01 (SAMPLE)</v>
          </cell>
          <cell r="B428" t="str">
            <v>1.4184 USD</v>
          </cell>
        </row>
        <row r="429">
          <cell r="A429" t="str">
            <v>CK00D026G01 (MASS PRO)</v>
          </cell>
          <cell r="B429" t="str">
            <v>0.6988 USD</v>
          </cell>
        </row>
        <row r="430">
          <cell r="A430" t="str">
            <v>CK00D026G01 (SAMPLE)</v>
          </cell>
          <cell r="B430" t="str">
            <v>2.0964 USD</v>
          </cell>
        </row>
        <row r="431">
          <cell r="A431" t="str">
            <v>CK00D005G01 (MASS PRO)</v>
          </cell>
          <cell r="B431" t="str">
            <v>0.4895 USD</v>
          </cell>
        </row>
        <row r="432">
          <cell r="A432" t="str">
            <v>CK00D005G01 (SAMPLE)</v>
          </cell>
          <cell r="B432" t="str">
            <v>1.4685 USD</v>
          </cell>
        </row>
        <row r="433">
          <cell r="A433" t="str">
            <v>CONNECTOR ASSY (MASS PRO)</v>
          </cell>
          <cell r="B433">
            <v>282.77</v>
          </cell>
        </row>
        <row r="434">
          <cell r="A434" t="str">
            <v>CONNECTOR ASSY (SAMPLE)</v>
          </cell>
          <cell r="B434">
            <v>848.3</v>
          </cell>
        </row>
        <row r="435">
          <cell r="A435" t="str">
            <v>CRIMPED LEADWIRE-1</v>
          </cell>
          <cell r="B435">
            <v>66.23</v>
          </cell>
        </row>
        <row r="436">
          <cell r="A436" t="str">
            <v>CRIMPED LEADWIRE-5</v>
          </cell>
          <cell r="B436">
            <v>51.58</v>
          </cell>
        </row>
        <row r="437">
          <cell r="A437" t="str">
            <v>CV HARNESS (MASS PRO)</v>
          </cell>
          <cell r="B437">
            <v>350.79</v>
          </cell>
        </row>
        <row r="438">
          <cell r="A438" t="str">
            <v>CV HARNESS (SAMPLE)</v>
          </cell>
          <cell r="B438">
            <v>1052.3599999999999</v>
          </cell>
        </row>
        <row r="439">
          <cell r="A439" t="str">
            <v>D348C00372C1</v>
          </cell>
          <cell r="B439">
            <v>80</v>
          </cell>
        </row>
        <row r="440">
          <cell r="A440" t="str">
            <v>D348C00471A</v>
          </cell>
          <cell r="B440">
            <v>100</v>
          </cell>
        </row>
        <row r="441">
          <cell r="A441" t="str">
            <v>D348B00771F (VA COST) LEADWIRE LENGTH</v>
          </cell>
          <cell r="B441">
            <v>64.97</v>
          </cell>
        </row>
        <row r="442">
          <cell r="A442" t="str">
            <v>D348B00771F (VA COST) LEADWIRE LENGTH &amp; BUBBLE SHEET AND POLYBAG</v>
          </cell>
          <cell r="B442">
            <v>65.03</v>
          </cell>
        </row>
        <row r="443">
          <cell r="A443" t="str">
            <v>D348B00771F (BUBBLE SHEET AND POLYBAG)</v>
          </cell>
          <cell r="B443">
            <v>69.959999999999994</v>
          </cell>
        </row>
        <row r="444">
          <cell r="A444" t="str">
            <v>DM00C00VG01 (SAMPLE PRICE)</v>
          </cell>
          <cell r="B444">
            <v>155.16</v>
          </cell>
        </row>
        <row r="445">
          <cell r="A445" t="str">
            <v>DM00C00VG01 (MASS PRODUCTION PRICE)</v>
          </cell>
          <cell r="B445">
            <v>51.72</v>
          </cell>
        </row>
        <row r="446">
          <cell r="A446" t="str">
            <v>DM00C00VG02 (SAMPLE PRICE)</v>
          </cell>
          <cell r="B446">
            <v>138.06</v>
          </cell>
        </row>
        <row r="447">
          <cell r="A447" t="str">
            <v>DM00C00VG02 (MASS PRODUCTION PRICE)</v>
          </cell>
          <cell r="B447">
            <v>46.02</v>
          </cell>
        </row>
        <row r="448">
          <cell r="A448" t="str">
            <v>DM00C00VG03 (SAMPLE PRICE)</v>
          </cell>
          <cell r="B448">
            <v>160.83000000000001</v>
          </cell>
        </row>
        <row r="449">
          <cell r="A449" t="str">
            <v>DM00C00VG03 (MASS PRODUCTION PRICE)</v>
          </cell>
          <cell r="B449">
            <v>53.61</v>
          </cell>
        </row>
        <row r="450">
          <cell r="A450" t="str">
            <v>DM00C01LG02A (MASS PRODUCTION PRICE)</v>
          </cell>
          <cell r="B450">
            <v>90.19</v>
          </cell>
        </row>
        <row r="451">
          <cell r="A451" t="str">
            <v>DM00C01LG02A (SAMPLE PRICE</v>
          </cell>
          <cell r="B451">
            <v>270.57</v>
          </cell>
        </row>
        <row r="452">
          <cell r="A452" t="str">
            <v>DM00R380G01 (MASS PRO)
83,000 PCS/MONTH</v>
          </cell>
          <cell r="B452">
            <v>27.14</v>
          </cell>
        </row>
        <row r="453">
          <cell r="A453" t="str">
            <v>DM00R380G01 (SAMPLE)
83,000 PCS/MONTH</v>
          </cell>
          <cell r="B453">
            <v>81.42</v>
          </cell>
        </row>
        <row r="454">
          <cell r="A454" t="str">
            <v>DM00R380G01 (MASS PRO)
41,000 PCS/MONTH</v>
          </cell>
          <cell r="B454">
            <v>27.45</v>
          </cell>
        </row>
        <row r="455">
          <cell r="A455" t="str">
            <v>DM00R380G01 (SAMPLE)
41,000 PCS/MONTH</v>
          </cell>
          <cell r="B455">
            <v>82.35</v>
          </cell>
        </row>
        <row r="456">
          <cell r="A456" t="str">
            <v>DM00R380G01 (MASS PRO)
16,000 PCS/MONTH</v>
          </cell>
          <cell r="B456">
            <v>28.08</v>
          </cell>
        </row>
        <row r="457">
          <cell r="A457" t="str">
            <v>DM00R380G01 (SAMPLE)
16,000 PCS/MONTH</v>
          </cell>
          <cell r="B457">
            <v>84.24</v>
          </cell>
        </row>
        <row r="458">
          <cell r="A458" t="str">
            <v>DM00R380G11 (25,000 PCS/YEAR)
MASS PRODUCTION PRICE)</v>
          </cell>
          <cell r="B458">
            <v>30.58</v>
          </cell>
        </row>
        <row r="459">
          <cell r="A459" t="str">
            <v>DM00R380G11 (25,000 PCS/YEAR)
SAMPLE PRICE)</v>
          </cell>
          <cell r="B459">
            <v>91.74</v>
          </cell>
        </row>
        <row r="460">
          <cell r="A460" t="str">
            <v>DM00R380G11 (33,000 PCS/YEAR)
MASS PRODUCTION PRICE)</v>
          </cell>
          <cell r="B460">
            <v>27.88</v>
          </cell>
        </row>
        <row r="461">
          <cell r="A461" t="str">
            <v>DM00R380G11 (33,000 PCS/YEAR)
SAMPLE PRICE)</v>
          </cell>
          <cell r="B461">
            <v>83.64</v>
          </cell>
        </row>
        <row r="462">
          <cell r="A462" t="str">
            <v>DM00R380G11 (83,000 PCS/YEAR)
MASS PRODUCTION PRICE)</v>
          </cell>
          <cell r="B462">
            <v>30.29</v>
          </cell>
        </row>
        <row r="463">
          <cell r="A463" t="str">
            <v>DM00R380G11 (83,000 PCS/YEAR)
SAMPLE PRICE)</v>
          </cell>
          <cell r="B463">
            <v>90.87</v>
          </cell>
        </row>
        <row r="464">
          <cell r="A464" t="str">
            <v>DM00R380G11 (166,000 PCS/YEAR)
MASS PRODUCTION PRICE)</v>
          </cell>
          <cell r="B464">
            <v>28.96</v>
          </cell>
        </row>
        <row r="465">
          <cell r="A465" t="str">
            <v>DM00R380G11 (166,000 PCS/YEAR)
SAMPLE PRICE)</v>
          </cell>
          <cell r="B465">
            <v>86.88</v>
          </cell>
        </row>
        <row r="466">
          <cell r="A466" t="str">
            <v>DM00R380G11 (234,000 PCS/YEAR)
MASS PRODUCTION PRICE)</v>
          </cell>
          <cell r="B466">
            <v>32.08</v>
          </cell>
        </row>
        <row r="467">
          <cell r="A467" t="str">
            <v>DM00R380G11 (234,000 PCS/YEAR)
SAMPLE PRICE)</v>
          </cell>
          <cell r="B467">
            <v>96.24</v>
          </cell>
        </row>
        <row r="468">
          <cell r="A468" t="str">
            <v>DM00R380G11 (241,000 PCS/YEAR)
MASS PRODUCTION PRICE)</v>
          </cell>
          <cell r="B468">
            <v>28.43</v>
          </cell>
        </row>
        <row r="469">
          <cell r="A469" t="str">
            <v>DM00R380G11 (241,000 PCS/YEAR)
SAMPLE PRICE)</v>
          </cell>
          <cell r="B469">
            <v>85.29</v>
          </cell>
        </row>
        <row r="470">
          <cell r="A470" t="str">
            <v>DM00R380G11 (330,000 PCS/YEAR)
MASS PRODUCTION PRICE)</v>
          </cell>
          <cell r="B470">
            <v>28.14</v>
          </cell>
        </row>
        <row r="471">
          <cell r="A471" t="str">
            <v>DM00R380G11 (330,000 PCS/YEAR)
SAMPLE PRICE)</v>
          </cell>
          <cell r="B471">
            <v>84.42</v>
          </cell>
        </row>
        <row r="472">
          <cell r="A472" t="str">
            <v>DM00R380G11 (469,000 PCS/YEAR)
MASS PRODUCTION PRICE)</v>
          </cell>
          <cell r="B472">
            <v>29.29</v>
          </cell>
        </row>
        <row r="473">
          <cell r="A473" t="str">
            <v>DM00R380G11 (469,000 PCS/YEAR)
SAMPLE PRICE)</v>
          </cell>
          <cell r="B473">
            <v>87.87</v>
          </cell>
        </row>
        <row r="474">
          <cell r="A474" t="str">
            <v>DM00R380G11 (703,000 PCS/YEAR)
MASS PRODUCTION PRICE)</v>
          </cell>
          <cell r="B474">
            <v>27.86</v>
          </cell>
        </row>
        <row r="475">
          <cell r="A475" t="str">
            <v>DM00R380G11 (703,000 PCS/YEAR)
SAMPLE PRICE)</v>
          </cell>
          <cell r="B475">
            <v>83.58</v>
          </cell>
        </row>
        <row r="476">
          <cell r="A476" t="str">
            <v>E309C01771Q1</v>
          </cell>
          <cell r="B476">
            <v>122.18</v>
          </cell>
        </row>
        <row r="477">
          <cell r="A477" t="str">
            <v>E309C05173S</v>
          </cell>
          <cell r="B477">
            <v>65.17</v>
          </cell>
        </row>
        <row r="478">
          <cell r="A478" t="str">
            <v>E309C05174S</v>
          </cell>
          <cell r="B478">
            <v>74.37</v>
          </cell>
        </row>
        <row r="479">
          <cell r="A479" t="str">
            <v>E309C07271G</v>
          </cell>
          <cell r="B479">
            <v>42.85</v>
          </cell>
        </row>
        <row r="480">
          <cell r="A480" t="str">
            <v>E309C09072F</v>
          </cell>
          <cell r="B480">
            <v>76.28</v>
          </cell>
        </row>
        <row r="481">
          <cell r="A481" t="str">
            <v>E309C09372D1</v>
          </cell>
          <cell r="B481">
            <v>47.97</v>
          </cell>
        </row>
        <row r="482">
          <cell r="A482" t="str">
            <v>E309C09372D2</v>
          </cell>
          <cell r="B482">
            <v>48.24</v>
          </cell>
        </row>
        <row r="483">
          <cell r="A483" t="str">
            <v>E309C09373D2</v>
          </cell>
          <cell r="B483">
            <v>48.04</v>
          </cell>
        </row>
        <row r="484">
          <cell r="A484" t="str">
            <v>E309C09374D2</v>
          </cell>
          <cell r="B484">
            <v>58.1</v>
          </cell>
        </row>
        <row r="485">
          <cell r="A485" t="str">
            <v>E309C09375D2</v>
          </cell>
          <cell r="B485">
            <v>51.26</v>
          </cell>
        </row>
        <row r="486">
          <cell r="A486" t="str">
            <v>E309C09672E</v>
          </cell>
          <cell r="B486">
            <v>66.77</v>
          </cell>
        </row>
        <row r="487">
          <cell r="A487" t="str">
            <v>E309C09971E1</v>
          </cell>
          <cell r="B487">
            <v>62.27</v>
          </cell>
        </row>
        <row r="488">
          <cell r="A488" t="str">
            <v>E309C09971E2</v>
          </cell>
          <cell r="B488">
            <v>62.65</v>
          </cell>
        </row>
        <row r="489">
          <cell r="A489" t="str">
            <v>E309C09972E1</v>
          </cell>
          <cell r="B489">
            <v>47.36</v>
          </cell>
        </row>
        <row r="490">
          <cell r="A490" t="str">
            <v>E309C09972E2</v>
          </cell>
          <cell r="B490">
            <v>47.73</v>
          </cell>
        </row>
        <row r="491">
          <cell r="A491" t="str">
            <v>E309C09973F</v>
          </cell>
          <cell r="B491">
            <v>90.5</v>
          </cell>
        </row>
        <row r="492">
          <cell r="A492" t="str">
            <v>E309C09974F</v>
          </cell>
          <cell r="B492">
            <v>67.14</v>
          </cell>
        </row>
        <row r="493">
          <cell r="A493" t="str">
            <v>E309C09973F (change tape)</v>
          </cell>
          <cell r="B493">
            <v>69.010000000000005</v>
          </cell>
        </row>
        <row r="494">
          <cell r="A494" t="str">
            <v>E309C09974F (change tape)</v>
          </cell>
          <cell r="B494">
            <v>52.29</v>
          </cell>
        </row>
        <row r="495">
          <cell r="A495" t="str">
            <v>E309C10871B</v>
          </cell>
          <cell r="B495">
            <v>91.2</v>
          </cell>
        </row>
        <row r="496">
          <cell r="A496" t="str">
            <v>E309C10981B2</v>
          </cell>
          <cell r="B496">
            <v>106.06</v>
          </cell>
        </row>
        <row r="497">
          <cell r="A497" t="str">
            <v>E309C10982B2</v>
          </cell>
          <cell r="B497">
            <v>74.75</v>
          </cell>
        </row>
        <row r="498">
          <cell r="A498" t="str">
            <v>E309C10983B1</v>
          </cell>
          <cell r="B498">
            <v>82.97</v>
          </cell>
        </row>
        <row r="499">
          <cell r="A499" t="str">
            <v>E309C10984B2</v>
          </cell>
          <cell r="B499">
            <v>110.69</v>
          </cell>
        </row>
        <row r="500">
          <cell r="A500" t="str">
            <v>E309C10985B2</v>
          </cell>
          <cell r="B500">
            <v>101.25</v>
          </cell>
        </row>
        <row r="501">
          <cell r="A501" t="str">
            <v>E309C10986B1</v>
          </cell>
          <cell r="B501">
            <v>78.27</v>
          </cell>
        </row>
        <row r="502">
          <cell r="A502" t="str">
            <v>E309C10987B1</v>
          </cell>
          <cell r="B502">
            <v>80.819999999999993</v>
          </cell>
        </row>
        <row r="503">
          <cell r="A503" t="str">
            <v>E309C10988B1</v>
          </cell>
          <cell r="B503">
            <v>74.83</v>
          </cell>
        </row>
        <row r="504">
          <cell r="A504" t="str">
            <v>E309C11079B2</v>
          </cell>
          <cell r="B504">
            <v>106.96</v>
          </cell>
        </row>
        <row r="505">
          <cell r="A505" t="str">
            <v>E309C11080B1</v>
          </cell>
          <cell r="B505">
            <v>96.64</v>
          </cell>
        </row>
        <row r="506">
          <cell r="A506" t="str">
            <v>E309C11080B2</v>
          </cell>
          <cell r="B506">
            <v>89.17</v>
          </cell>
        </row>
        <row r="507">
          <cell r="A507" t="str">
            <v>E309C11081B2</v>
          </cell>
          <cell r="B507">
            <v>111.64</v>
          </cell>
        </row>
        <row r="508">
          <cell r="A508" t="str">
            <v>E309C11081B2 w/o accessory</v>
          </cell>
          <cell r="B508">
            <v>76.930000000000007</v>
          </cell>
        </row>
        <row r="509">
          <cell r="A509" t="str">
            <v>E309C11082B2</v>
          </cell>
          <cell r="B509">
            <v>118.98</v>
          </cell>
        </row>
        <row r="510">
          <cell r="A510" t="str">
            <v>E309C11083B2</v>
          </cell>
          <cell r="B510">
            <v>104.17</v>
          </cell>
        </row>
        <row r="511">
          <cell r="A511" t="str">
            <v>E309C11084B2</v>
          </cell>
          <cell r="B511">
            <v>111.92</v>
          </cell>
        </row>
        <row r="512">
          <cell r="A512" t="str">
            <v>E309C11085B1</v>
          </cell>
          <cell r="B512">
            <v>83.87</v>
          </cell>
        </row>
        <row r="513">
          <cell r="A513" t="str">
            <v>E309C11171C</v>
          </cell>
          <cell r="B513">
            <v>59.31</v>
          </cell>
        </row>
        <row r="514">
          <cell r="A514" t="str">
            <v>E309C11271C</v>
          </cell>
          <cell r="B514">
            <v>67.13</v>
          </cell>
        </row>
        <row r="515">
          <cell r="A515" t="str">
            <v>E309C11471A</v>
          </cell>
          <cell r="B515">
            <v>37.950000000000003</v>
          </cell>
        </row>
        <row r="516">
          <cell r="A516" t="str">
            <v>E309C11472B</v>
          </cell>
          <cell r="B516">
            <v>54.15</v>
          </cell>
        </row>
        <row r="517">
          <cell r="A517" t="str">
            <v>E832C01871C</v>
          </cell>
          <cell r="B517">
            <v>162.9</v>
          </cell>
        </row>
        <row r="518">
          <cell r="A518" t="str">
            <v>E832D01471K2</v>
          </cell>
          <cell r="B518">
            <v>74.349999999999994</v>
          </cell>
        </row>
        <row r="519">
          <cell r="A519" t="str">
            <v>E832D01471K3</v>
          </cell>
          <cell r="B519">
            <v>74.349999999999994</v>
          </cell>
        </row>
        <row r="520">
          <cell r="A520" t="str">
            <v>E832D01473K2</v>
          </cell>
          <cell r="B520">
            <v>82.12</v>
          </cell>
        </row>
        <row r="521">
          <cell r="A521" t="str">
            <v>E832D01473K3</v>
          </cell>
          <cell r="B521">
            <v>85.66</v>
          </cell>
        </row>
        <row r="522">
          <cell r="A522" t="str">
            <v>E832D01474K3</v>
          </cell>
          <cell r="B522">
            <v>89.02</v>
          </cell>
        </row>
        <row r="523">
          <cell r="A523" t="str">
            <v>E832D01475K3</v>
          </cell>
          <cell r="B523">
            <v>101.04</v>
          </cell>
        </row>
        <row r="524">
          <cell r="A524" t="str">
            <v>EMR-J2280-2000-KS (MASS PRO) (500,000 / 2 YEARS)</v>
          </cell>
          <cell r="B524">
            <v>102.3</v>
          </cell>
        </row>
        <row r="525">
          <cell r="A525" t="str">
            <v>EMR-J2280-2000-KS (SAMPLE) (500,000 / 2 YEARS)</v>
          </cell>
          <cell r="B525">
            <v>306.89999999999998</v>
          </cell>
        </row>
        <row r="526">
          <cell r="A526" t="str">
            <v>EMR-J2280-2000-KS (MASS PRO) (200,000 / 2 YEARS)</v>
          </cell>
          <cell r="B526">
            <v>116.42</v>
          </cell>
        </row>
        <row r="527">
          <cell r="A527" t="str">
            <v>EMR-J2280-2000-KS (SAMPLE) (200,000 / 2 YEARS)</v>
          </cell>
          <cell r="B527">
            <v>349.26</v>
          </cell>
        </row>
        <row r="528">
          <cell r="A528" t="str">
            <v>EMR-J2280-2000-KS (MASS PRO) (5,000,000 / 2 YEARS)</v>
          </cell>
          <cell r="B528">
            <v>94.01</v>
          </cell>
        </row>
        <row r="529">
          <cell r="A529" t="str">
            <v>EMR-J2280-2000-KS (SAMPLE) (5,000,000 / 2 YEARS)</v>
          </cell>
          <cell r="B529">
            <v>282.02999999999997</v>
          </cell>
        </row>
        <row r="530">
          <cell r="A530" t="str">
            <v>EMR-J2280-2000-KS (MASS PRO) (3,500,000 / 2 YEARS)</v>
          </cell>
          <cell r="B530">
            <v>94.36</v>
          </cell>
        </row>
        <row r="531">
          <cell r="A531" t="str">
            <v>EMR-J2280-2000-KS (SAMPLE) (3,500,000 / 2 YEARS)</v>
          </cell>
          <cell r="B531">
            <v>283.08</v>
          </cell>
        </row>
        <row r="532">
          <cell r="A532" t="str">
            <v>EMR-J2280-2000-KS (MASS PRO) (2,000,000 / 2 YEARS)</v>
          </cell>
          <cell r="B532">
            <v>95.36</v>
          </cell>
        </row>
        <row r="533">
          <cell r="A533" t="str">
            <v>EMR-J2280-2000-KS (SAMPLE) (2,000,000 / 2 YEARS)</v>
          </cell>
          <cell r="B533">
            <v>286.08</v>
          </cell>
        </row>
        <row r="534">
          <cell r="A534" t="str">
            <v>EMR-J2280-2000-KS (MASS PRO) (1,000,000 / 2 YEARS)</v>
          </cell>
          <cell r="B534">
            <v>97.81</v>
          </cell>
        </row>
        <row r="535">
          <cell r="A535" t="str">
            <v>EMR-J2280-2000-KS (SAMPLE) (1,000,000 / 2 YEARS)</v>
          </cell>
          <cell r="B535">
            <v>293.43</v>
          </cell>
        </row>
        <row r="536">
          <cell r="A536" t="str">
            <v>F297B67871D2</v>
          </cell>
          <cell r="B536">
            <v>100</v>
          </cell>
        </row>
        <row r="537">
          <cell r="A537" t="str">
            <v>F297B67872D2</v>
          </cell>
          <cell r="B537">
            <v>100</v>
          </cell>
        </row>
        <row r="538">
          <cell r="A538" t="str">
            <v>F302C01771K</v>
          </cell>
          <cell r="B538">
            <v>100</v>
          </cell>
        </row>
        <row r="539">
          <cell r="A539" t="str">
            <v>F302C01772K</v>
          </cell>
          <cell r="B539">
            <v>100</v>
          </cell>
        </row>
        <row r="540">
          <cell r="A540" t="str">
            <v>F470D01101</v>
          </cell>
          <cell r="B540">
            <v>2.14</v>
          </cell>
        </row>
        <row r="541">
          <cell r="A541" t="str">
            <v>F470D03535</v>
          </cell>
          <cell r="B541">
            <v>5.43</v>
          </cell>
        </row>
        <row r="542">
          <cell r="A542" t="str">
            <v>F602B10172N</v>
          </cell>
          <cell r="B542">
            <v>142.80000000000001</v>
          </cell>
        </row>
        <row r="543">
          <cell r="A543" t="str">
            <v>F602B10175M</v>
          </cell>
          <cell r="B543">
            <v>111.99</v>
          </cell>
        </row>
        <row r="544">
          <cell r="A544" t="str">
            <v>F602B10176N</v>
          </cell>
          <cell r="B544">
            <v>224.99</v>
          </cell>
        </row>
        <row r="545">
          <cell r="A545" t="str">
            <v>F602B10180N</v>
          </cell>
          <cell r="B545">
            <v>150.12</v>
          </cell>
        </row>
        <row r="546">
          <cell r="A546" t="str">
            <v>F602B10182N</v>
          </cell>
          <cell r="B546">
            <v>156.36000000000001</v>
          </cell>
        </row>
        <row r="547">
          <cell r="A547" t="str">
            <v>F602B10194M</v>
          </cell>
          <cell r="B547">
            <v>110.11</v>
          </cell>
        </row>
        <row r="548">
          <cell r="A548" t="str">
            <v>F602B10197N</v>
          </cell>
          <cell r="B548">
            <v>139.83000000000001</v>
          </cell>
        </row>
        <row r="549">
          <cell r="A549" t="str">
            <v>F602B10271R</v>
          </cell>
          <cell r="B549">
            <v>145.52000000000001</v>
          </cell>
        </row>
        <row r="550">
          <cell r="A550" t="str">
            <v>F602B10272R</v>
          </cell>
          <cell r="B550">
            <v>151.04</v>
          </cell>
        </row>
        <row r="551">
          <cell r="A551" t="str">
            <v>F602B10273R</v>
          </cell>
          <cell r="B551">
            <v>151.19999999999999</v>
          </cell>
        </row>
        <row r="552">
          <cell r="A552" t="str">
            <v>F602B10274R</v>
          </cell>
          <cell r="B552">
            <v>164.68</v>
          </cell>
        </row>
        <row r="553">
          <cell r="A553" t="str">
            <v>F602B10278R</v>
          </cell>
          <cell r="B553">
            <v>159.04</v>
          </cell>
        </row>
        <row r="554">
          <cell r="A554" t="str">
            <v>F602B10279R</v>
          </cell>
          <cell r="B554">
            <v>155.04</v>
          </cell>
        </row>
        <row r="555">
          <cell r="A555" t="str">
            <v>F602B10280R</v>
          </cell>
          <cell r="B555">
            <v>152.83000000000001</v>
          </cell>
        </row>
        <row r="556">
          <cell r="A556" t="str">
            <v>F602B10375M1</v>
          </cell>
          <cell r="B556">
            <v>687.6</v>
          </cell>
        </row>
        <row r="557">
          <cell r="A557" t="str">
            <v>F602B10376M1</v>
          </cell>
          <cell r="B557">
            <v>567.73</v>
          </cell>
        </row>
        <row r="558">
          <cell r="A558" t="str">
            <v>F602B10378M</v>
          </cell>
          <cell r="B558">
            <v>507.44</v>
          </cell>
        </row>
        <row r="559">
          <cell r="A559" t="str">
            <v>F602B103JPM1</v>
          </cell>
          <cell r="B559">
            <v>355.12</v>
          </cell>
        </row>
        <row r="560">
          <cell r="A560" t="str">
            <v>F602B10474Q1</v>
          </cell>
          <cell r="B560">
            <v>243.23</v>
          </cell>
        </row>
        <row r="561">
          <cell r="A561" t="str">
            <v>F602B10475Q1</v>
          </cell>
          <cell r="B561">
            <v>368.23</v>
          </cell>
        </row>
        <row r="562">
          <cell r="A562" t="str">
            <v>F602B10490Q1</v>
          </cell>
          <cell r="B562">
            <v>432.04</v>
          </cell>
        </row>
        <row r="563">
          <cell r="A563" t="str">
            <v>F602B10491Q1</v>
          </cell>
          <cell r="B563">
            <v>176.35</v>
          </cell>
        </row>
        <row r="564">
          <cell r="A564" t="str">
            <v>F602B10494Q1</v>
          </cell>
          <cell r="B564">
            <v>328.53</v>
          </cell>
        </row>
        <row r="565">
          <cell r="A565" t="str">
            <v>F602B10495Q1</v>
          </cell>
          <cell r="B565">
            <v>349.53</v>
          </cell>
        </row>
        <row r="566">
          <cell r="A566" t="str">
            <v>F602B10496Q1</v>
          </cell>
          <cell r="B566">
            <v>567.35</v>
          </cell>
        </row>
        <row r="567">
          <cell r="A567" t="str">
            <v>F602B10497Q1</v>
          </cell>
          <cell r="B567">
            <v>286.45</v>
          </cell>
        </row>
        <row r="568">
          <cell r="A568" t="str">
            <v>F602B10577Z</v>
          </cell>
          <cell r="B568">
            <v>248.58</v>
          </cell>
        </row>
        <row r="569">
          <cell r="A569" t="str">
            <v>F602B10580Z1</v>
          </cell>
          <cell r="B569">
            <v>181.18</v>
          </cell>
        </row>
        <row r="570">
          <cell r="A570" t="str">
            <v>F602B10581Y</v>
          </cell>
          <cell r="B570">
            <v>121.89</v>
          </cell>
        </row>
        <row r="571">
          <cell r="A571" t="str">
            <v>F602B10582Y</v>
          </cell>
          <cell r="B571">
            <v>229.76</v>
          </cell>
        </row>
        <row r="572">
          <cell r="A572" t="str">
            <v>F602B10583Y</v>
          </cell>
          <cell r="B572">
            <v>248.37</v>
          </cell>
        </row>
        <row r="573">
          <cell r="A573" t="str">
            <v>F602B10584Z1</v>
          </cell>
          <cell r="B573">
            <v>286.07</v>
          </cell>
        </row>
        <row r="574">
          <cell r="A574" t="str">
            <v>F602B10589Y</v>
          </cell>
          <cell r="B574">
            <v>446.52</v>
          </cell>
        </row>
        <row r="575">
          <cell r="A575" t="str">
            <v>F602B10593Z1</v>
          </cell>
          <cell r="B575">
            <v>572.14</v>
          </cell>
        </row>
        <row r="576">
          <cell r="A576" t="str">
            <v>F602B10594Z1</v>
          </cell>
          <cell r="B576">
            <v>381.77</v>
          </cell>
        </row>
        <row r="577">
          <cell r="A577" t="str">
            <v>F602B10595Z1</v>
          </cell>
          <cell r="B577">
            <v>274.95999999999998</v>
          </cell>
        </row>
        <row r="578">
          <cell r="A578" t="str">
            <v>F602B10597Y</v>
          </cell>
          <cell r="B578">
            <v>371.94</v>
          </cell>
        </row>
        <row r="579">
          <cell r="A579" t="str">
            <v>F602B10598Z1</v>
          </cell>
          <cell r="B579">
            <v>274.99</v>
          </cell>
        </row>
        <row r="580">
          <cell r="A580" t="str">
            <v>F602B10599Z1</v>
          </cell>
          <cell r="B580">
            <v>438.68</v>
          </cell>
        </row>
        <row r="581">
          <cell r="A581" t="str">
            <v>F602B10672N</v>
          </cell>
          <cell r="B581">
            <v>471.56</v>
          </cell>
        </row>
        <row r="582">
          <cell r="A582" t="str">
            <v>F602B10673L</v>
          </cell>
          <cell r="B582">
            <v>470.45</v>
          </cell>
        </row>
        <row r="583">
          <cell r="A583" t="str">
            <v>F602B10677M</v>
          </cell>
          <cell r="B583">
            <v>441.33</v>
          </cell>
        </row>
        <row r="584">
          <cell r="A584" t="str">
            <v>F602B10678M</v>
          </cell>
          <cell r="B584">
            <v>608.63</v>
          </cell>
        </row>
        <row r="585">
          <cell r="A585" t="str">
            <v>F602B10679N</v>
          </cell>
          <cell r="B585">
            <v>463</v>
          </cell>
        </row>
        <row r="586">
          <cell r="A586" t="str">
            <v>F602B10682N</v>
          </cell>
          <cell r="B586">
            <v>443.04</v>
          </cell>
        </row>
        <row r="587">
          <cell r="A587" t="str">
            <v>F602B10684M1</v>
          </cell>
          <cell r="B587">
            <v>315.82</v>
          </cell>
        </row>
        <row r="588">
          <cell r="A588" t="str">
            <v>F602B10685N</v>
          </cell>
          <cell r="B588">
            <v>581.11</v>
          </cell>
        </row>
        <row r="589">
          <cell r="A589" t="str">
            <v>F602B10687L</v>
          </cell>
          <cell r="B589">
            <v>626.62</v>
          </cell>
        </row>
        <row r="590">
          <cell r="A590" t="str">
            <v>F602B10688N</v>
          </cell>
          <cell r="B590">
            <v>907.06</v>
          </cell>
        </row>
        <row r="591">
          <cell r="A591" t="str">
            <v>F602B10692M</v>
          </cell>
          <cell r="B591">
            <v>295.87</v>
          </cell>
        </row>
        <row r="592">
          <cell r="A592" t="str">
            <v>F602B10695M</v>
          </cell>
          <cell r="B592">
            <v>387.53</v>
          </cell>
        </row>
        <row r="593">
          <cell r="A593" t="str">
            <v>F602B10697N</v>
          </cell>
          <cell r="B593">
            <v>929.31</v>
          </cell>
        </row>
        <row r="594">
          <cell r="A594" t="str">
            <v>F602B10699N</v>
          </cell>
          <cell r="B594">
            <v>305.19</v>
          </cell>
        </row>
        <row r="595">
          <cell r="A595" t="str">
            <v>F602B10773K2</v>
          </cell>
          <cell r="B595">
            <v>398.88</v>
          </cell>
        </row>
        <row r="596">
          <cell r="A596" t="str">
            <v>F602B10774K2</v>
          </cell>
          <cell r="B596">
            <v>768.75</v>
          </cell>
        </row>
        <row r="597">
          <cell r="A597" t="str">
            <v>F602B10775K2</v>
          </cell>
          <cell r="B597">
            <v>398.99</v>
          </cell>
        </row>
        <row r="598">
          <cell r="A598" t="str">
            <v>F602B10779K2</v>
          </cell>
          <cell r="B598">
            <v>396.03</v>
          </cell>
        </row>
        <row r="599">
          <cell r="A599" t="str">
            <v>F602B10780K2</v>
          </cell>
          <cell r="B599">
            <v>709.61</v>
          </cell>
        </row>
        <row r="600">
          <cell r="A600" t="str">
            <v>F602B10784K2</v>
          </cell>
          <cell r="B600">
            <v>509.02</v>
          </cell>
        </row>
        <row r="601">
          <cell r="A601" t="str">
            <v>F602B10792K2</v>
          </cell>
          <cell r="B601">
            <v>526.67999999999995</v>
          </cell>
        </row>
        <row r="602">
          <cell r="A602" t="str">
            <v>F602B10796K2</v>
          </cell>
          <cell r="B602">
            <v>471.89</v>
          </cell>
        </row>
        <row r="603">
          <cell r="A603" t="str">
            <v>F602B107SPK2</v>
          </cell>
          <cell r="B603">
            <v>501.45</v>
          </cell>
        </row>
        <row r="604">
          <cell r="A604" t="str">
            <v>F602B107TPK2</v>
          </cell>
          <cell r="B604">
            <v>512.73</v>
          </cell>
        </row>
        <row r="605">
          <cell r="A605" t="str">
            <v>F602B107WPK2</v>
          </cell>
          <cell r="B605">
            <v>358.73</v>
          </cell>
        </row>
        <row r="606">
          <cell r="A606" t="str">
            <v>F602B10871H4</v>
          </cell>
          <cell r="B606">
            <v>257.12</v>
          </cell>
        </row>
        <row r="607">
          <cell r="A607" t="str">
            <v>F602B10872H4</v>
          </cell>
          <cell r="B607">
            <v>300.72000000000003</v>
          </cell>
        </row>
        <row r="608">
          <cell r="A608" t="str">
            <v>F602B10874H4</v>
          </cell>
          <cell r="B608">
            <v>514.13</v>
          </cell>
        </row>
        <row r="609">
          <cell r="A609" t="str">
            <v>F602B10875H4</v>
          </cell>
          <cell r="B609">
            <v>625.44000000000005</v>
          </cell>
        </row>
        <row r="610">
          <cell r="A610" t="str">
            <v>F602B10878H4</v>
          </cell>
          <cell r="B610">
            <v>448.2</v>
          </cell>
        </row>
        <row r="611">
          <cell r="A611" t="str">
            <v xml:space="preserve">F602B108LPH4 </v>
          </cell>
          <cell r="B611">
            <v>620.27</v>
          </cell>
        </row>
        <row r="612">
          <cell r="A612" t="str">
            <v>F602B108QPH4</v>
          </cell>
          <cell r="B612">
            <v>505.87</v>
          </cell>
        </row>
        <row r="613">
          <cell r="A613" t="str">
            <v xml:space="preserve">F602B108SPH4 </v>
          </cell>
          <cell r="B613">
            <v>450.5</v>
          </cell>
        </row>
        <row r="614">
          <cell r="A614" t="str">
            <v>F602B10971F1</v>
          </cell>
          <cell r="B614">
            <v>144.11000000000001</v>
          </cell>
        </row>
        <row r="615">
          <cell r="A615" t="str">
            <v>F602B10972F1</v>
          </cell>
          <cell r="B615">
            <v>458.79</v>
          </cell>
        </row>
        <row r="616">
          <cell r="A616" t="str">
            <v>F602B109JPE</v>
          </cell>
          <cell r="B616">
            <v>169.23</v>
          </cell>
        </row>
        <row r="617">
          <cell r="A617" t="str">
            <v>F602B11178M1</v>
          </cell>
          <cell r="B617">
            <v>552.84</v>
          </cell>
        </row>
        <row r="618">
          <cell r="A618" t="str">
            <v>F602B11179M1</v>
          </cell>
          <cell r="B618">
            <v>502.51</v>
          </cell>
        </row>
        <row r="619">
          <cell r="A619" t="str">
            <v>F602B11183M1</v>
          </cell>
          <cell r="B619">
            <v>424.92</v>
          </cell>
        </row>
        <row r="620">
          <cell r="A620" t="str">
            <v>F602B11184M1</v>
          </cell>
          <cell r="B620">
            <v>348.5</v>
          </cell>
        </row>
        <row r="621">
          <cell r="A621" t="str">
            <v>F602B111CPM1</v>
          </cell>
          <cell r="B621">
            <v>261.47000000000003</v>
          </cell>
        </row>
        <row r="622">
          <cell r="A622" t="str">
            <v>F602B111SPM1</v>
          </cell>
          <cell r="B622">
            <v>559.11</v>
          </cell>
        </row>
        <row r="623">
          <cell r="A623" t="str">
            <v>F602B111UPM1</v>
          </cell>
          <cell r="B623">
            <v>522.37</v>
          </cell>
        </row>
        <row r="624">
          <cell r="A624" t="str">
            <v>F602B111VPM1</v>
          </cell>
          <cell r="B624">
            <v>596.66999999999996</v>
          </cell>
        </row>
        <row r="625">
          <cell r="A625" t="str">
            <v>F602B111ZPM1</v>
          </cell>
          <cell r="B625">
            <v>568.84</v>
          </cell>
        </row>
        <row r="626">
          <cell r="A626" t="str">
            <v>F602B12772A1</v>
          </cell>
          <cell r="B626">
            <v>590.37</v>
          </cell>
        </row>
        <row r="627">
          <cell r="A627" t="str">
            <v>F602B12773A1</v>
          </cell>
          <cell r="B627">
            <v>558.57000000000005</v>
          </cell>
        </row>
        <row r="628">
          <cell r="A628" t="str">
            <v>F602B12775A1</v>
          </cell>
          <cell r="B628">
            <v>491.64</v>
          </cell>
        </row>
        <row r="629">
          <cell r="A629" t="str">
            <v>F602B12776A1</v>
          </cell>
          <cell r="B629">
            <v>624.77</v>
          </cell>
        </row>
        <row r="630">
          <cell r="A630" t="str">
            <v>F602B12777A1</v>
          </cell>
          <cell r="B630">
            <v>586.45000000000005</v>
          </cell>
        </row>
        <row r="631">
          <cell r="A631" t="str">
            <v>F602B11589K4</v>
          </cell>
          <cell r="B631">
            <v>530.95000000000005</v>
          </cell>
        </row>
        <row r="632">
          <cell r="A632" t="str">
            <v>F602B11593K3</v>
          </cell>
          <cell r="B632">
            <v>600</v>
          </cell>
        </row>
        <row r="633">
          <cell r="A633" t="str">
            <v>F602B115DPK3</v>
          </cell>
          <cell r="B633">
            <v>422.79</v>
          </cell>
        </row>
        <row r="634">
          <cell r="A634" t="str">
            <v>F602B115FPK4</v>
          </cell>
          <cell r="B634">
            <v>428.29</v>
          </cell>
        </row>
        <row r="635">
          <cell r="A635" t="str">
            <v>F602B115LPK4</v>
          </cell>
          <cell r="B635">
            <v>167.41</v>
          </cell>
        </row>
        <row r="636">
          <cell r="A636" t="str">
            <v>F602B115UPK4</v>
          </cell>
          <cell r="B636">
            <v>472.08</v>
          </cell>
        </row>
        <row r="637">
          <cell r="A637" t="str">
            <v>F602B115VPK4</v>
          </cell>
          <cell r="B637">
            <v>558.70000000000005</v>
          </cell>
        </row>
        <row r="638">
          <cell r="A638" t="str">
            <v>F602B115XPK4</v>
          </cell>
          <cell r="B638">
            <v>491.64</v>
          </cell>
        </row>
        <row r="639">
          <cell r="A639" t="str">
            <v>F602B115YPK4</v>
          </cell>
          <cell r="B639">
            <v>624.77</v>
          </cell>
        </row>
        <row r="640">
          <cell r="A640" t="str">
            <v>F602B115ZPK4</v>
          </cell>
          <cell r="B640">
            <v>586.45000000000005</v>
          </cell>
        </row>
        <row r="641">
          <cell r="A641" t="str">
            <v>F602B11971H11</v>
          </cell>
          <cell r="B641">
            <v>850.11</v>
          </cell>
        </row>
        <row r="642">
          <cell r="A642" t="str">
            <v>F602B11972H11</v>
          </cell>
          <cell r="B642">
            <v>783.13</v>
          </cell>
        </row>
        <row r="643">
          <cell r="A643" t="str">
            <v>F602B12072H6</v>
          </cell>
          <cell r="B643">
            <v>1141.8399999999999</v>
          </cell>
        </row>
        <row r="644">
          <cell r="A644" t="str">
            <v>F602B12083H</v>
          </cell>
          <cell r="B644">
            <v>300</v>
          </cell>
        </row>
        <row r="645">
          <cell r="A645" t="str">
            <v>F602B50171C</v>
          </cell>
          <cell r="B645">
            <v>1134.56</v>
          </cell>
        </row>
        <row r="646">
          <cell r="A646" t="str">
            <v>F602B50172C</v>
          </cell>
          <cell r="B646">
            <v>877.12</v>
          </cell>
        </row>
        <row r="647">
          <cell r="A647" t="str">
            <v>F602B50271C</v>
          </cell>
          <cell r="B647">
            <v>344.34</v>
          </cell>
        </row>
        <row r="648">
          <cell r="A648" t="str">
            <v>F602B50471F</v>
          </cell>
          <cell r="B648">
            <v>286.62</v>
          </cell>
        </row>
        <row r="649">
          <cell r="A649" t="str">
            <v>F602B50571D.</v>
          </cell>
          <cell r="B649">
            <v>264.43</v>
          </cell>
        </row>
        <row r="650">
          <cell r="A650" t="str">
            <v>F602B50571E.</v>
          </cell>
          <cell r="B650">
            <v>262.38</v>
          </cell>
        </row>
        <row r="651">
          <cell r="A651" t="str">
            <v>F602B50671C</v>
          </cell>
          <cell r="B651">
            <v>958.97</v>
          </cell>
        </row>
        <row r="652">
          <cell r="A652" t="str">
            <v>F602B91771C6</v>
          </cell>
          <cell r="B652">
            <v>200</v>
          </cell>
        </row>
        <row r="653">
          <cell r="A653" t="str">
            <v>F602B91772C6</v>
          </cell>
          <cell r="B653">
            <v>400</v>
          </cell>
        </row>
        <row r="654">
          <cell r="A654" t="str">
            <v>F602B91774C6</v>
          </cell>
          <cell r="B654">
            <v>400</v>
          </cell>
        </row>
        <row r="655">
          <cell r="A655" t="str">
            <v>F602B91775C6</v>
          </cell>
          <cell r="B655">
            <v>300</v>
          </cell>
        </row>
        <row r="656">
          <cell r="A656" t="str">
            <v>F602C12471B</v>
          </cell>
          <cell r="B656">
            <v>269.89</v>
          </cell>
        </row>
        <row r="657">
          <cell r="A657" t="str">
            <v>F602C12472B</v>
          </cell>
          <cell r="B657">
            <v>266.89</v>
          </cell>
        </row>
        <row r="658">
          <cell r="A658" t="str">
            <v>F602C12473B</v>
          </cell>
          <cell r="B658">
            <v>267</v>
          </cell>
        </row>
        <row r="659">
          <cell r="A659" t="str">
            <v>F602C50371C</v>
          </cell>
          <cell r="B659">
            <v>267.75</v>
          </cell>
        </row>
        <row r="660">
          <cell r="A660" t="str">
            <v>F602C50372C</v>
          </cell>
          <cell r="B660">
            <v>272.27999999999997</v>
          </cell>
        </row>
        <row r="661">
          <cell r="A661" t="str">
            <v>F602C50771C</v>
          </cell>
          <cell r="B661">
            <v>319.56</v>
          </cell>
        </row>
        <row r="662">
          <cell r="A662" t="str">
            <v>F603C11171</v>
          </cell>
          <cell r="B662">
            <v>300</v>
          </cell>
        </row>
        <row r="663">
          <cell r="A663" t="str">
            <v>F603C11173</v>
          </cell>
          <cell r="B663">
            <v>150</v>
          </cell>
        </row>
        <row r="664">
          <cell r="A664" t="str">
            <v>F603C11175</v>
          </cell>
          <cell r="B664">
            <v>300</v>
          </cell>
        </row>
        <row r="665">
          <cell r="A665" t="str">
            <v>F710C01071</v>
          </cell>
          <cell r="B665">
            <v>86.88</v>
          </cell>
        </row>
        <row r="666">
          <cell r="A666" t="str">
            <v>F832C28671J1</v>
          </cell>
          <cell r="B666">
            <v>92.2</v>
          </cell>
        </row>
        <row r="667">
          <cell r="A667" t="str">
            <v>F832C33471G</v>
          </cell>
          <cell r="B667">
            <v>78.87</v>
          </cell>
        </row>
        <row r="668">
          <cell r="A668" t="str">
            <v>F832C41372M</v>
          </cell>
          <cell r="B668">
            <v>112.79</v>
          </cell>
        </row>
        <row r="669">
          <cell r="A669" t="str">
            <v>F832C51172S</v>
          </cell>
          <cell r="B669">
            <v>235.55</v>
          </cell>
        </row>
        <row r="670">
          <cell r="A670" t="str">
            <v>F832C60771L</v>
          </cell>
          <cell r="B670">
            <v>177.15</v>
          </cell>
        </row>
        <row r="671">
          <cell r="A671" t="str">
            <v>F832C610771L</v>
          </cell>
          <cell r="B671">
            <v>170.18</v>
          </cell>
        </row>
        <row r="672">
          <cell r="A672" t="str">
            <v>F832C69171D</v>
          </cell>
          <cell r="B672">
            <v>134.15</v>
          </cell>
        </row>
        <row r="673">
          <cell r="A673" t="str">
            <v>F832C75971J</v>
          </cell>
          <cell r="B673">
            <v>202.49</v>
          </cell>
        </row>
        <row r="674">
          <cell r="A674" t="str">
            <v>F832C76072H</v>
          </cell>
          <cell r="B674">
            <v>151.44</v>
          </cell>
        </row>
        <row r="675">
          <cell r="A675" t="str">
            <v>F832C88672J1</v>
          </cell>
          <cell r="B675">
            <v>233.02</v>
          </cell>
        </row>
        <row r="676">
          <cell r="A676" t="str">
            <v>F832C89371H</v>
          </cell>
          <cell r="B676">
            <v>48.38</v>
          </cell>
        </row>
        <row r="677">
          <cell r="A677" t="str">
            <v>F832C94171B</v>
          </cell>
          <cell r="B677">
            <v>26.69</v>
          </cell>
        </row>
        <row r="678">
          <cell r="A678" t="str">
            <v>F832D52971F</v>
          </cell>
          <cell r="B678">
            <v>38.71</v>
          </cell>
        </row>
        <row r="679">
          <cell r="A679" t="str">
            <v>F832D87971E</v>
          </cell>
          <cell r="B679">
            <v>46.62</v>
          </cell>
        </row>
        <row r="680">
          <cell r="A680" t="str">
            <v>F832D93271J</v>
          </cell>
          <cell r="B680">
            <v>39.200000000000003</v>
          </cell>
        </row>
        <row r="681">
          <cell r="A681" t="str">
            <v>F832D93371D</v>
          </cell>
          <cell r="B681">
            <v>29.05</v>
          </cell>
        </row>
        <row r="682">
          <cell r="A682" t="str">
            <v>F832B97371H</v>
          </cell>
          <cell r="B682">
            <v>201.83</v>
          </cell>
        </row>
        <row r="683">
          <cell r="A683" t="str">
            <v>F833B19074</v>
          </cell>
          <cell r="B683">
            <v>9.64</v>
          </cell>
        </row>
        <row r="684">
          <cell r="A684" t="str">
            <v>F833C13874</v>
          </cell>
          <cell r="B684">
            <v>8.3699999999999992</v>
          </cell>
        </row>
        <row r="685">
          <cell r="A685" t="str">
            <v>F833D14271N</v>
          </cell>
          <cell r="B685">
            <v>16.73</v>
          </cell>
        </row>
        <row r="686">
          <cell r="A686" t="str">
            <v>F833D14272N</v>
          </cell>
          <cell r="B686">
            <v>14.29</v>
          </cell>
        </row>
        <row r="687">
          <cell r="A687" t="str">
            <v>F833D14273L</v>
          </cell>
          <cell r="B687">
            <v>11.06</v>
          </cell>
        </row>
        <row r="688">
          <cell r="A688" t="str">
            <v>F833D14277N</v>
          </cell>
          <cell r="B688">
            <v>17.97</v>
          </cell>
        </row>
        <row r="689">
          <cell r="A689" t="str">
            <v>F833D14278N</v>
          </cell>
          <cell r="B689">
            <v>16.940000000000001</v>
          </cell>
        </row>
        <row r="690">
          <cell r="A690" t="str">
            <v>F833D14279N</v>
          </cell>
          <cell r="B690">
            <v>10.82</v>
          </cell>
        </row>
        <row r="691">
          <cell r="A691" t="str">
            <v>F833D14281N</v>
          </cell>
          <cell r="B691">
            <v>19.559999999999999</v>
          </cell>
        </row>
        <row r="692">
          <cell r="A692" t="str">
            <v>F833D14282N</v>
          </cell>
          <cell r="B692">
            <v>17.86</v>
          </cell>
        </row>
        <row r="693">
          <cell r="A693" t="str">
            <v>F833D14371G</v>
          </cell>
          <cell r="B693">
            <v>21.47</v>
          </cell>
        </row>
        <row r="694">
          <cell r="A694" t="str">
            <v>F833D14372G</v>
          </cell>
          <cell r="B694">
            <v>21.43</v>
          </cell>
        </row>
        <row r="695">
          <cell r="A695" t="str">
            <v>F833D14373G</v>
          </cell>
          <cell r="B695">
            <v>14.85</v>
          </cell>
        </row>
        <row r="696">
          <cell r="A696" t="str">
            <v>F833D15472E</v>
          </cell>
          <cell r="B696">
            <v>24.37</v>
          </cell>
        </row>
        <row r="697">
          <cell r="A697" t="str">
            <v>F833D15473E</v>
          </cell>
          <cell r="B697">
            <v>26.49</v>
          </cell>
        </row>
        <row r="698">
          <cell r="A698" t="str">
            <v>F833D15475E</v>
          </cell>
          <cell r="B698">
            <v>25.73</v>
          </cell>
        </row>
        <row r="699">
          <cell r="A699" t="str">
            <v>F833D15476E</v>
          </cell>
          <cell r="B699">
            <v>25.73</v>
          </cell>
        </row>
        <row r="700">
          <cell r="A700" t="str">
            <v>F833D15477E</v>
          </cell>
          <cell r="B700">
            <v>22.07</v>
          </cell>
        </row>
        <row r="701">
          <cell r="A701" t="str">
            <v>F833D15479E</v>
          </cell>
          <cell r="B701">
            <v>26.49</v>
          </cell>
        </row>
        <row r="702">
          <cell r="A702" t="str">
            <v>F833D15480E</v>
          </cell>
          <cell r="B702">
            <v>22.38</v>
          </cell>
        </row>
        <row r="703">
          <cell r="A703" t="str">
            <v>F833D15485E</v>
          </cell>
          <cell r="B703">
            <v>23.04</v>
          </cell>
        </row>
        <row r="704">
          <cell r="A704" t="str">
            <v>F833D15481E</v>
          </cell>
          <cell r="B704">
            <v>15.06</v>
          </cell>
        </row>
        <row r="705">
          <cell r="A705" t="str">
            <v>F833D15482E</v>
          </cell>
          <cell r="B705">
            <v>13.8</v>
          </cell>
        </row>
        <row r="706">
          <cell r="A706" t="str">
            <v>F833D15483E</v>
          </cell>
          <cell r="B706">
            <v>18.489999999999998</v>
          </cell>
        </row>
        <row r="707">
          <cell r="A707" t="str">
            <v>F833D15484E</v>
          </cell>
          <cell r="B707">
            <v>10.08</v>
          </cell>
        </row>
        <row r="708">
          <cell r="A708" t="str">
            <v>F833D16371E</v>
          </cell>
          <cell r="B708">
            <v>15.26</v>
          </cell>
        </row>
        <row r="709">
          <cell r="A709" t="str">
            <v>F833D16375E</v>
          </cell>
          <cell r="B709">
            <v>15.26</v>
          </cell>
        </row>
        <row r="710">
          <cell r="A710" t="str">
            <v>F833D16771D1</v>
          </cell>
          <cell r="B710">
            <v>20.63</v>
          </cell>
        </row>
        <row r="711">
          <cell r="A711" t="str">
            <v>F833D17471B</v>
          </cell>
          <cell r="B711">
            <v>17.16</v>
          </cell>
        </row>
        <row r="712">
          <cell r="A712" t="str">
            <v>F833D17473B</v>
          </cell>
          <cell r="B712">
            <v>19.79</v>
          </cell>
        </row>
        <row r="713">
          <cell r="A713" t="str">
            <v>F833D18371B</v>
          </cell>
          <cell r="B713">
            <v>17.57</v>
          </cell>
        </row>
        <row r="714">
          <cell r="A714" t="str">
            <v>F833D19087</v>
          </cell>
          <cell r="B714">
            <v>3.53</v>
          </cell>
        </row>
        <row r="715">
          <cell r="A715" t="str">
            <v>F833D19172</v>
          </cell>
          <cell r="B715">
            <v>7.89</v>
          </cell>
        </row>
        <row r="716">
          <cell r="A716" t="str">
            <v>F833D20101C</v>
          </cell>
          <cell r="B716">
            <v>3.67</v>
          </cell>
        </row>
        <row r="717">
          <cell r="A717" t="str">
            <v>F833D20707B</v>
          </cell>
          <cell r="B717">
            <v>6.84</v>
          </cell>
        </row>
        <row r="718">
          <cell r="A718" t="str">
            <v>F833D21271C</v>
          </cell>
          <cell r="B718">
            <v>144.71</v>
          </cell>
        </row>
        <row r="719">
          <cell r="A719" t="str">
            <v>F833D22071D2</v>
          </cell>
          <cell r="B719">
            <v>6.53</v>
          </cell>
        </row>
        <row r="720">
          <cell r="A720" t="str">
            <v>F833D22671B</v>
          </cell>
          <cell r="B720">
            <v>13.32</v>
          </cell>
        </row>
        <row r="721">
          <cell r="A721" t="str">
            <v>F833D22672A1</v>
          </cell>
          <cell r="B721">
            <v>10.35</v>
          </cell>
        </row>
        <row r="722">
          <cell r="A722" t="str">
            <v>F833D22871B</v>
          </cell>
          <cell r="B722">
            <v>12.05</v>
          </cell>
        </row>
        <row r="723">
          <cell r="A723" t="str">
            <v>F833D23473A3</v>
          </cell>
          <cell r="B723">
            <v>59.63</v>
          </cell>
        </row>
        <row r="724">
          <cell r="A724" t="str">
            <v>F833D23474C</v>
          </cell>
          <cell r="B724">
            <v>60.97</v>
          </cell>
        </row>
        <row r="725">
          <cell r="A725" t="str">
            <v>F833D23971B</v>
          </cell>
          <cell r="B725">
            <v>31.61</v>
          </cell>
        </row>
        <row r="726">
          <cell r="A726" t="str">
            <v>F839A37671C</v>
          </cell>
          <cell r="B726">
            <v>324.70999999999998</v>
          </cell>
        </row>
        <row r="727">
          <cell r="A727" t="str">
            <v>F839A37771A</v>
          </cell>
          <cell r="B727">
            <v>604.95000000000005</v>
          </cell>
        </row>
        <row r="728">
          <cell r="A728" t="str">
            <v>F839A39571A</v>
          </cell>
          <cell r="B728">
            <v>407.19</v>
          </cell>
        </row>
        <row r="729">
          <cell r="A729" t="str">
            <v>F839A39671C (MASS PRO)</v>
          </cell>
          <cell r="B729">
            <v>683.13</v>
          </cell>
        </row>
        <row r="730">
          <cell r="A730" t="str">
            <v>F839A39671C (RE ORDER)</v>
          </cell>
          <cell r="B730">
            <v>2056.48</v>
          </cell>
        </row>
        <row r="731">
          <cell r="A731" t="str">
            <v>F839A41171B</v>
          </cell>
          <cell r="B731">
            <v>407</v>
          </cell>
        </row>
        <row r="732">
          <cell r="A732" t="str">
            <v>F839A41371E</v>
          </cell>
          <cell r="B732">
            <v>407.01</v>
          </cell>
        </row>
        <row r="733">
          <cell r="A733" t="str">
            <v>F839B02571F1</v>
          </cell>
          <cell r="B733">
            <v>165.67</v>
          </cell>
        </row>
        <row r="734">
          <cell r="A734" t="str">
            <v>F839B41571B</v>
          </cell>
          <cell r="B734">
            <v>499.63</v>
          </cell>
        </row>
        <row r="735">
          <cell r="A735" t="str">
            <v>F839B41671C</v>
          </cell>
          <cell r="B735">
            <v>657.06</v>
          </cell>
        </row>
        <row r="736">
          <cell r="A736" t="str">
            <v>F839B41771D (not added polybag)</v>
          </cell>
          <cell r="B736">
            <v>625.08000000000004</v>
          </cell>
        </row>
        <row r="737">
          <cell r="A737" t="str">
            <v>F839B41771D (Added Polybag)</v>
          </cell>
          <cell r="B737">
            <v>622.80999999999995</v>
          </cell>
        </row>
        <row r="738">
          <cell r="A738" t="str">
            <v>F839B41271F</v>
          </cell>
          <cell r="B738">
            <v>653.15</v>
          </cell>
        </row>
        <row r="739">
          <cell r="A739" t="str">
            <v>F839B07371P</v>
          </cell>
          <cell r="B739">
            <v>482.95</v>
          </cell>
        </row>
        <row r="740">
          <cell r="A740" t="str">
            <v>F839B07371P</v>
          </cell>
          <cell r="B740">
            <v>587.35</v>
          </cell>
        </row>
        <row r="741">
          <cell r="A741" t="str">
            <v>F839B08772S</v>
          </cell>
          <cell r="B741">
            <v>689.92</v>
          </cell>
        </row>
        <row r="742">
          <cell r="A742" t="str">
            <v>F839B08971H</v>
          </cell>
          <cell r="B742">
            <v>232.71</v>
          </cell>
        </row>
        <row r="743">
          <cell r="A743" t="str">
            <v>F839B08971J</v>
          </cell>
          <cell r="B743">
            <v>232.71</v>
          </cell>
        </row>
        <row r="744">
          <cell r="A744" t="str">
            <v>F839B16871E</v>
          </cell>
          <cell r="B744">
            <v>288.24</v>
          </cell>
        </row>
        <row r="745">
          <cell r="A745" t="str">
            <v>F839B18871K3</v>
          </cell>
          <cell r="B745">
            <v>365.34</v>
          </cell>
        </row>
        <row r="746">
          <cell r="A746" t="str">
            <v>F839B18871M</v>
          </cell>
          <cell r="B746">
            <v>365.34</v>
          </cell>
        </row>
        <row r="747">
          <cell r="A747" t="str">
            <v>F839B19571J</v>
          </cell>
          <cell r="B747">
            <v>448.2</v>
          </cell>
        </row>
        <row r="748">
          <cell r="A748" t="str">
            <v>F839B19671H1</v>
          </cell>
          <cell r="B748">
            <v>232.05</v>
          </cell>
        </row>
        <row r="749">
          <cell r="A749" t="str">
            <v>F839B19771E1</v>
          </cell>
          <cell r="B749">
            <v>132.94999999999999</v>
          </cell>
        </row>
        <row r="750">
          <cell r="A750" t="str">
            <v>F839B210BPG1</v>
          </cell>
          <cell r="B750">
            <v>347.25</v>
          </cell>
        </row>
        <row r="751">
          <cell r="A751" t="str">
            <v>F839B21671F1</v>
          </cell>
          <cell r="B751">
            <v>418.49</v>
          </cell>
        </row>
        <row r="752">
          <cell r="A752" t="str">
            <v>F839B24471G</v>
          </cell>
          <cell r="B752">
            <v>131.11000000000001</v>
          </cell>
        </row>
        <row r="753">
          <cell r="A753" t="str">
            <v>F839B24971F</v>
          </cell>
          <cell r="B753">
            <v>308.83999999999997</v>
          </cell>
        </row>
        <row r="754">
          <cell r="A754" t="str">
            <v>F839B26071E1</v>
          </cell>
          <cell r="B754">
            <v>179.79</v>
          </cell>
        </row>
        <row r="755">
          <cell r="A755" t="str">
            <v>F839B26371D2</v>
          </cell>
          <cell r="B755">
            <v>613.62</v>
          </cell>
        </row>
        <row r="756">
          <cell r="A756" t="str">
            <v>F839B26471C</v>
          </cell>
          <cell r="B756">
            <v>298.08</v>
          </cell>
        </row>
        <row r="757">
          <cell r="A757" t="str">
            <v>F839B266BPE</v>
          </cell>
          <cell r="B757">
            <v>179.01</v>
          </cell>
        </row>
        <row r="758">
          <cell r="A758" t="str">
            <v>F839B27072Q1</v>
          </cell>
          <cell r="B758">
            <v>685.23</v>
          </cell>
        </row>
        <row r="759">
          <cell r="A759" t="str">
            <v>F839B27073Q1</v>
          </cell>
          <cell r="B759">
            <v>885.74</v>
          </cell>
        </row>
        <row r="760">
          <cell r="A760" t="str">
            <v>F839B27171F1</v>
          </cell>
          <cell r="B760">
            <v>408.06</v>
          </cell>
        </row>
        <row r="761">
          <cell r="A761" t="str">
            <v>F839B27571G2</v>
          </cell>
          <cell r="B761">
            <v>1017.62</v>
          </cell>
        </row>
        <row r="762">
          <cell r="A762" t="str">
            <v>F839B27571H</v>
          </cell>
          <cell r="B762">
            <v>1017.62</v>
          </cell>
        </row>
        <row r="763">
          <cell r="A763" t="str">
            <v>F839B27671E1</v>
          </cell>
          <cell r="B763">
            <v>357.99</v>
          </cell>
        </row>
        <row r="764">
          <cell r="A764" t="str">
            <v>F839B27871F</v>
          </cell>
          <cell r="B764">
            <v>685.82</v>
          </cell>
        </row>
        <row r="765">
          <cell r="A765" t="str">
            <v>F839B27881E2</v>
          </cell>
          <cell r="B765">
            <v>462.62</v>
          </cell>
        </row>
        <row r="766">
          <cell r="A766" t="str">
            <v>F839B28571F</v>
          </cell>
          <cell r="B766">
            <v>1350.46</v>
          </cell>
        </row>
        <row r="767">
          <cell r="A767" t="str">
            <v>F839B28871C1</v>
          </cell>
          <cell r="B767">
            <v>641.4</v>
          </cell>
        </row>
        <row r="768">
          <cell r="A768" t="str">
            <v>F839B28971D</v>
          </cell>
          <cell r="B768">
            <v>1484.42</v>
          </cell>
        </row>
        <row r="769">
          <cell r="A769" t="str">
            <v>F839B29171L</v>
          </cell>
          <cell r="B769">
            <v>739.47</v>
          </cell>
        </row>
        <row r="770">
          <cell r="A770" t="str">
            <v>F839B29971L</v>
          </cell>
          <cell r="B770">
            <v>895.01</v>
          </cell>
        </row>
        <row r="771">
          <cell r="A771" t="str">
            <v>F839B30271C1</v>
          </cell>
          <cell r="B771">
            <v>302.45999999999998</v>
          </cell>
        </row>
        <row r="772">
          <cell r="A772" t="str">
            <v>F839B30371D</v>
          </cell>
          <cell r="B772">
            <v>513.44000000000005</v>
          </cell>
        </row>
        <row r="773">
          <cell r="A773" t="str">
            <v>F839B31071B2</v>
          </cell>
          <cell r="B773">
            <v>369.76</v>
          </cell>
        </row>
        <row r="774">
          <cell r="A774" t="str">
            <v>F839B31771F</v>
          </cell>
          <cell r="B774">
            <v>532.85</v>
          </cell>
        </row>
        <row r="775">
          <cell r="A775" t="str">
            <v>F839B31771H</v>
          </cell>
          <cell r="B775">
            <v>532.85</v>
          </cell>
        </row>
        <row r="776">
          <cell r="A776" t="str">
            <v>F839B32271F1</v>
          </cell>
          <cell r="B776">
            <v>884.09</v>
          </cell>
        </row>
        <row r="777">
          <cell r="A777" t="str">
            <v>F839B32471E</v>
          </cell>
          <cell r="B777">
            <v>200.49</v>
          </cell>
        </row>
        <row r="778">
          <cell r="A778" t="str">
            <v>F839B32671F1</v>
          </cell>
          <cell r="B778">
            <v>418.86</v>
          </cell>
        </row>
        <row r="779">
          <cell r="A779" t="str">
            <v>F839B32771J</v>
          </cell>
          <cell r="B779">
            <v>363.85</v>
          </cell>
        </row>
        <row r="780">
          <cell r="A780" t="str">
            <v>F839B32971C</v>
          </cell>
          <cell r="B780">
            <v>269.38</v>
          </cell>
        </row>
        <row r="781">
          <cell r="A781" t="str">
            <v>F839B32972C</v>
          </cell>
          <cell r="B781">
            <v>172.53</v>
          </cell>
        </row>
        <row r="782">
          <cell r="A782" t="str">
            <v>F839B33071E</v>
          </cell>
          <cell r="B782">
            <v>908.25</v>
          </cell>
        </row>
        <row r="783">
          <cell r="A783" t="str">
            <v>F839B33071F</v>
          </cell>
          <cell r="B783">
            <v>908.25</v>
          </cell>
        </row>
        <row r="784">
          <cell r="A784" t="str">
            <v>F839B33271B</v>
          </cell>
          <cell r="B784">
            <v>205</v>
          </cell>
        </row>
        <row r="785">
          <cell r="A785" t="str">
            <v>F839B33671D</v>
          </cell>
          <cell r="B785">
            <v>528.48</v>
          </cell>
        </row>
        <row r="786">
          <cell r="A786" t="str">
            <v>F839B33671E</v>
          </cell>
          <cell r="B786">
            <v>528.48</v>
          </cell>
        </row>
        <row r="787">
          <cell r="A787" t="str">
            <v>F839B33771F</v>
          </cell>
          <cell r="B787">
            <v>611.66</v>
          </cell>
        </row>
        <row r="788">
          <cell r="A788" t="str">
            <v>F839B33871E</v>
          </cell>
          <cell r="B788">
            <v>680.98</v>
          </cell>
        </row>
        <row r="789">
          <cell r="A789" t="str">
            <v>F839B33871F</v>
          </cell>
          <cell r="B789">
            <v>680.98</v>
          </cell>
        </row>
        <row r="790">
          <cell r="A790" t="str">
            <v>F839B34272C2</v>
          </cell>
          <cell r="B790">
            <v>207.45</v>
          </cell>
        </row>
        <row r="791">
          <cell r="A791" t="str">
            <v>F839B34571A1</v>
          </cell>
          <cell r="B791">
            <v>884.22</v>
          </cell>
        </row>
        <row r="792">
          <cell r="A792" t="str">
            <v>F839B34571B</v>
          </cell>
          <cell r="B792">
            <v>884.22</v>
          </cell>
        </row>
        <row r="793">
          <cell r="A793" t="str">
            <v>F839B34671F</v>
          </cell>
          <cell r="B793">
            <v>262.49</v>
          </cell>
        </row>
        <row r="794">
          <cell r="A794" t="str">
            <v>F839B34671G</v>
          </cell>
          <cell r="B794">
            <v>271.54000000000002</v>
          </cell>
        </row>
        <row r="795">
          <cell r="A795" t="str">
            <v>F839B35271D</v>
          </cell>
          <cell r="B795">
            <v>1054.6400000000001</v>
          </cell>
        </row>
        <row r="796">
          <cell r="A796" t="str">
            <v>F839B35671B</v>
          </cell>
          <cell r="B796">
            <v>279.92</v>
          </cell>
        </row>
        <row r="797">
          <cell r="A797" t="str">
            <v>F839B35871F</v>
          </cell>
          <cell r="B797">
            <v>828.91</v>
          </cell>
        </row>
        <row r="798">
          <cell r="A798" t="str">
            <v>F839B35971D</v>
          </cell>
          <cell r="B798">
            <v>484.66</v>
          </cell>
        </row>
        <row r="799">
          <cell r="A799" t="str">
            <v>F839B36271C.</v>
          </cell>
          <cell r="B799">
            <v>611.91999999999996</v>
          </cell>
        </row>
        <row r="800">
          <cell r="A800" t="str">
            <v>F839B36271D.</v>
          </cell>
          <cell r="B800">
            <v>611.91999999999996</v>
          </cell>
        </row>
        <row r="801">
          <cell r="A801" t="str">
            <v>F839B36871C</v>
          </cell>
          <cell r="B801">
            <v>138.87</v>
          </cell>
        </row>
        <row r="802">
          <cell r="A802" t="str">
            <v>F839B36872C2</v>
          </cell>
          <cell r="B802">
            <v>181.35</v>
          </cell>
        </row>
        <row r="803">
          <cell r="A803" t="str">
            <v>F839B36971E</v>
          </cell>
          <cell r="B803">
            <v>506.53</v>
          </cell>
        </row>
        <row r="804">
          <cell r="A804" t="str">
            <v>F839B37571A (MASS PRO)</v>
          </cell>
          <cell r="B804">
            <v>598.36</v>
          </cell>
        </row>
        <row r="805">
          <cell r="A805" t="str">
            <v>F839B37571A (SERVICE PARTS)</v>
          </cell>
          <cell r="B805">
            <v>1795.08</v>
          </cell>
        </row>
        <row r="806">
          <cell r="A806" t="str">
            <v>F839B38171K</v>
          </cell>
          <cell r="B806">
            <v>361.77</v>
          </cell>
        </row>
        <row r="807">
          <cell r="A807" t="str">
            <v>F839B38271D (no polybag)</v>
          </cell>
          <cell r="B807">
            <v>229.93</v>
          </cell>
        </row>
        <row r="808">
          <cell r="A808" t="str">
            <v>F839B38271D (added polybag)</v>
          </cell>
          <cell r="B808">
            <v>231.93</v>
          </cell>
        </row>
        <row r="809">
          <cell r="A809" t="str">
            <v>F839B38371C</v>
          </cell>
          <cell r="B809">
            <v>577.92999999999995</v>
          </cell>
        </row>
        <row r="810">
          <cell r="A810" t="str">
            <v>F839B38571D</v>
          </cell>
          <cell r="B810">
            <v>1294.5</v>
          </cell>
        </row>
        <row r="811">
          <cell r="A811" t="str">
            <v>F839B38572D</v>
          </cell>
          <cell r="B811">
            <v>1159.19</v>
          </cell>
        </row>
        <row r="812">
          <cell r="A812" t="str">
            <v>F839B38671F</v>
          </cell>
          <cell r="B812">
            <v>379.45</v>
          </cell>
        </row>
        <row r="813">
          <cell r="A813" t="str">
            <v>F839B38871A1</v>
          </cell>
          <cell r="B813">
            <v>227.7</v>
          </cell>
        </row>
        <row r="814">
          <cell r="A814" t="str">
            <v>F839B39471C</v>
          </cell>
          <cell r="B814">
            <v>659.95</v>
          </cell>
        </row>
        <row r="815">
          <cell r="A815" t="str">
            <v xml:space="preserve">F839B39771A </v>
          </cell>
          <cell r="B815">
            <v>433.16</v>
          </cell>
        </row>
        <row r="816">
          <cell r="A816" t="str">
            <v>F839B39871D</v>
          </cell>
          <cell r="B816">
            <v>501.1</v>
          </cell>
        </row>
        <row r="817">
          <cell r="A817" t="str">
            <v>F839B39872D</v>
          </cell>
          <cell r="B817">
            <v>583.16</v>
          </cell>
        </row>
        <row r="818">
          <cell r="A818" t="str">
            <v>F839B39971D</v>
          </cell>
          <cell r="B818">
            <v>523.04999999999995</v>
          </cell>
        </row>
        <row r="819">
          <cell r="A819" t="str">
            <v>F839B40171F (not added polybag)</v>
          </cell>
          <cell r="B819">
            <v>625.66999999999996</v>
          </cell>
        </row>
        <row r="820">
          <cell r="A820" t="str">
            <v>F839B40171F (Added polybag)</v>
          </cell>
          <cell r="B820">
            <v>629.57000000000005</v>
          </cell>
        </row>
        <row r="821">
          <cell r="A821" t="str">
            <v>F839B40172F</v>
          </cell>
          <cell r="B821">
            <v>689.82</v>
          </cell>
        </row>
        <row r="822">
          <cell r="A822" t="str">
            <v>F839B40173F</v>
          </cell>
          <cell r="B822">
            <v>833.25</v>
          </cell>
        </row>
        <row r="823">
          <cell r="A823" t="str">
            <v>F839B40271D</v>
          </cell>
          <cell r="B823">
            <v>1186.24</v>
          </cell>
        </row>
        <row r="824">
          <cell r="A824" t="str">
            <v>F839B40571D (USE OF VTTE)</v>
          </cell>
          <cell r="B824">
            <v>653.72</v>
          </cell>
        </row>
        <row r="825">
          <cell r="A825" t="str">
            <v>F839B40571F (USE OF VTTE)</v>
          </cell>
          <cell r="B825">
            <v>653.72</v>
          </cell>
        </row>
        <row r="826">
          <cell r="A826" t="str">
            <v>F839B40671E2</v>
          </cell>
          <cell r="B826">
            <v>852.03</v>
          </cell>
        </row>
        <row r="827">
          <cell r="A827" t="str">
            <v>F839B40671F</v>
          </cell>
          <cell r="B827">
            <v>852.03</v>
          </cell>
        </row>
        <row r="828">
          <cell r="A828" t="str">
            <v>F839C00571F</v>
          </cell>
          <cell r="B828">
            <v>70.83</v>
          </cell>
        </row>
        <row r="829">
          <cell r="A829" t="str">
            <v>F839C01971C</v>
          </cell>
          <cell r="B829">
            <v>107.79</v>
          </cell>
        </row>
        <row r="830">
          <cell r="A830" t="str">
            <v>F839C40871F</v>
          </cell>
          <cell r="B830">
            <v>489.57</v>
          </cell>
        </row>
        <row r="831">
          <cell r="A831" t="str">
            <v>F839C40971D</v>
          </cell>
          <cell r="B831">
            <v>721.54</v>
          </cell>
        </row>
        <row r="832">
          <cell r="A832" t="str">
            <v>F839C41471C</v>
          </cell>
          <cell r="B832">
            <v>187.35</v>
          </cell>
        </row>
        <row r="833">
          <cell r="A833" t="str">
            <v>F839C03771D1</v>
          </cell>
          <cell r="B833">
            <v>242.76</v>
          </cell>
        </row>
        <row r="834">
          <cell r="A834" t="str">
            <v>F839C08371F</v>
          </cell>
          <cell r="B834">
            <v>87.71</v>
          </cell>
        </row>
        <row r="835">
          <cell r="A835" t="str">
            <v>F839C08371G</v>
          </cell>
          <cell r="B835">
            <v>87.71</v>
          </cell>
        </row>
        <row r="836">
          <cell r="A836" t="str">
            <v>F839C08471B</v>
          </cell>
          <cell r="B836">
            <v>163.81</v>
          </cell>
        </row>
        <row r="837">
          <cell r="A837" t="str">
            <v>F839C09872B1</v>
          </cell>
          <cell r="B837">
            <v>85.31</v>
          </cell>
        </row>
        <row r="838">
          <cell r="A838" t="str">
            <v>F839C13071J</v>
          </cell>
          <cell r="B838">
            <v>234.05</v>
          </cell>
        </row>
        <row r="839">
          <cell r="A839" t="str">
            <v>F839C13171F</v>
          </cell>
          <cell r="B839">
            <v>87.23</v>
          </cell>
        </row>
        <row r="840">
          <cell r="A840" t="str">
            <v>F839C22171F1</v>
          </cell>
          <cell r="B840">
            <v>244.62</v>
          </cell>
        </row>
        <row r="841">
          <cell r="A841" t="str">
            <v>F839C22173F1</v>
          </cell>
          <cell r="B841">
            <v>243.46</v>
          </cell>
        </row>
        <row r="842">
          <cell r="A842" t="str">
            <v>F839C23071D</v>
          </cell>
          <cell r="B842">
            <v>195.99</v>
          </cell>
        </row>
        <row r="843">
          <cell r="A843" t="str">
            <v>F839C23072D</v>
          </cell>
          <cell r="B843">
            <v>194.97</v>
          </cell>
        </row>
        <row r="844">
          <cell r="A844" t="str">
            <v>F839C23271C2</v>
          </cell>
          <cell r="B844">
            <v>73.94</v>
          </cell>
        </row>
        <row r="845">
          <cell r="A845" t="str">
            <v>F839C24771C</v>
          </cell>
          <cell r="B845">
            <v>308.01</v>
          </cell>
        </row>
        <row r="846">
          <cell r="A846" t="str">
            <v>F839C26571F1</v>
          </cell>
          <cell r="B846">
            <v>395.48</v>
          </cell>
        </row>
        <row r="847">
          <cell r="A847" t="str">
            <v>F839C27371C</v>
          </cell>
          <cell r="B847">
            <v>393.82</v>
          </cell>
        </row>
        <row r="848">
          <cell r="A848" t="str">
            <v>F839C27471P</v>
          </cell>
          <cell r="B848">
            <v>308.54000000000002</v>
          </cell>
        </row>
        <row r="849">
          <cell r="A849" t="str">
            <v>F839C27472Q</v>
          </cell>
          <cell r="B849">
            <v>319.48</v>
          </cell>
        </row>
        <row r="850">
          <cell r="A850" t="str">
            <v>F839C31371C</v>
          </cell>
          <cell r="B850">
            <v>201.8</v>
          </cell>
        </row>
        <row r="851">
          <cell r="A851" t="str">
            <v>F839C31471F</v>
          </cell>
          <cell r="B851">
            <v>188.43</v>
          </cell>
        </row>
        <row r="852">
          <cell r="A852" t="str">
            <v>F839C31971C</v>
          </cell>
          <cell r="B852">
            <v>399.57</v>
          </cell>
        </row>
        <row r="853">
          <cell r="A853" t="str">
            <v>F839C33471D</v>
          </cell>
          <cell r="B853">
            <v>187.72</v>
          </cell>
        </row>
        <row r="854">
          <cell r="A854" t="str">
            <v>F839C33472D</v>
          </cell>
          <cell r="B854">
            <v>226.88</v>
          </cell>
        </row>
        <row r="855">
          <cell r="A855" t="str">
            <v>F839C33472E</v>
          </cell>
          <cell r="B855">
            <v>213.5</v>
          </cell>
        </row>
        <row r="856">
          <cell r="A856" t="str">
            <v>F839C33571D</v>
          </cell>
          <cell r="B856">
            <v>217.88</v>
          </cell>
        </row>
        <row r="857">
          <cell r="A857" t="str">
            <v>F839C34171B</v>
          </cell>
          <cell r="B857">
            <v>371.7</v>
          </cell>
        </row>
        <row r="858">
          <cell r="A858" t="str">
            <v>F839C34971C</v>
          </cell>
          <cell r="B858">
            <v>167.22</v>
          </cell>
        </row>
        <row r="859">
          <cell r="A859" t="str">
            <v>F839C35071E (USE OF VTTE)</v>
          </cell>
          <cell r="B859">
            <v>184.21</v>
          </cell>
        </row>
        <row r="860">
          <cell r="A860" t="str">
            <v>F839C35471F</v>
          </cell>
          <cell r="B860">
            <v>420.49</v>
          </cell>
        </row>
        <row r="861">
          <cell r="A861" t="str">
            <v>F839C35571F</v>
          </cell>
          <cell r="B861">
            <v>581.17999999999995</v>
          </cell>
        </row>
        <row r="862">
          <cell r="A862" t="str">
            <v>F839C35771E</v>
          </cell>
          <cell r="B862">
            <v>182.07</v>
          </cell>
        </row>
        <row r="863">
          <cell r="A863" t="str">
            <v>F839C36071E</v>
          </cell>
          <cell r="B863">
            <v>280.08999999999997</v>
          </cell>
        </row>
        <row r="864">
          <cell r="A864" t="str">
            <v>F839C36371E4</v>
          </cell>
          <cell r="B864">
            <v>188.01</v>
          </cell>
        </row>
        <row r="865">
          <cell r="A865" t="str">
            <v>F839C36372F</v>
          </cell>
          <cell r="B865">
            <v>267.54000000000002</v>
          </cell>
        </row>
        <row r="866">
          <cell r="A866" t="str">
            <v>F839C36382E3</v>
          </cell>
          <cell r="B866">
            <v>180.72</v>
          </cell>
        </row>
        <row r="867">
          <cell r="A867" t="str">
            <v>F839C36671B</v>
          </cell>
          <cell r="B867">
            <v>354.78</v>
          </cell>
        </row>
        <row r="868">
          <cell r="A868" t="str">
            <v>F839C36771C1</v>
          </cell>
          <cell r="B868">
            <v>54.16</v>
          </cell>
        </row>
        <row r="869">
          <cell r="A869" t="str">
            <v>F839C36772C</v>
          </cell>
          <cell r="B869">
            <v>38.94</v>
          </cell>
        </row>
        <row r="870">
          <cell r="A870" t="str">
            <v>F839C37071B</v>
          </cell>
          <cell r="B870">
            <v>249.96</v>
          </cell>
        </row>
        <row r="871">
          <cell r="A871" t="str">
            <v>F839C37271E</v>
          </cell>
          <cell r="B871">
            <v>290.62</v>
          </cell>
        </row>
        <row r="872">
          <cell r="A872" t="str">
            <v>F839C37272E</v>
          </cell>
          <cell r="B872">
            <v>274.17</v>
          </cell>
        </row>
        <row r="873">
          <cell r="A873" t="str">
            <v>F839C37371E</v>
          </cell>
          <cell r="B873">
            <v>317.57</v>
          </cell>
        </row>
        <row r="874">
          <cell r="A874" t="str">
            <v>F839C37372E</v>
          </cell>
          <cell r="B874">
            <v>232.02</v>
          </cell>
        </row>
        <row r="875">
          <cell r="A875" t="str">
            <v>F839C37471E</v>
          </cell>
          <cell r="B875">
            <v>694.02</v>
          </cell>
        </row>
        <row r="876">
          <cell r="A876" t="str">
            <v>F839C37971E</v>
          </cell>
          <cell r="B876">
            <v>576.12</v>
          </cell>
        </row>
        <row r="877">
          <cell r="A877" t="str">
            <v>F839C38971D</v>
          </cell>
          <cell r="B877">
            <v>281.55</v>
          </cell>
        </row>
        <row r="878">
          <cell r="A878" t="str">
            <v>F839C38972D</v>
          </cell>
          <cell r="B878">
            <v>235.67</v>
          </cell>
        </row>
        <row r="879">
          <cell r="A879" t="str">
            <v>F839C38981B</v>
          </cell>
          <cell r="B879">
            <v>184.12</v>
          </cell>
        </row>
        <row r="880">
          <cell r="A880" t="str">
            <v>F839C38982B</v>
          </cell>
          <cell r="B880">
            <v>160.1</v>
          </cell>
        </row>
        <row r="881">
          <cell r="A881" t="str">
            <v>F839C39171B1.</v>
          </cell>
          <cell r="B881">
            <v>50.3</v>
          </cell>
        </row>
        <row r="882">
          <cell r="A882" t="str">
            <v>F839C39171C.</v>
          </cell>
          <cell r="B882">
            <v>48.14</v>
          </cell>
        </row>
        <row r="883">
          <cell r="A883" t="str">
            <v>F839C39271B2</v>
          </cell>
          <cell r="B883">
            <v>195.17</v>
          </cell>
        </row>
        <row r="884">
          <cell r="A884" t="str">
            <v>F839C39272B2</v>
          </cell>
          <cell r="B884">
            <v>193.62</v>
          </cell>
        </row>
        <row r="885">
          <cell r="A885" t="str">
            <v>F839C39371A1</v>
          </cell>
          <cell r="B885">
            <v>421.32</v>
          </cell>
        </row>
        <row r="886">
          <cell r="A886" t="str">
            <v>F839C39371A1(WITHOUT XVT-1D-5Y)</v>
          </cell>
          <cell r="B886">
            <v>409.26</v>
          </cell>
        </row>
        <row r="887">
          <cell r="A887" t="str">
            <v>F839C40371D</v>
          </cell>
          <cell r="B887">
            <v>273.58</v>
          </cell>
        </row>
        <row r="888">
          <cell r="A888" t="str">
            <v>F839C40471D</v>
          </cell>
          <cell r="B888">
            <v>238.53</v>
          </cell>
        </row>
        <row r="889">
          <cell r="A889" t="str">
            <v>F839C40771B</v>
          </cell>
          <cell r="B889">
            <v>588.03</v>
          </cell>
        </row>
        <row r="890">
          <cell r="A890" t="str">
            <v>F839D02171E</v>
          </cell>
          <cell r="B890">
            <v>26.14</v>
          </cell>
        </row>
        <row r="891">
          <cell r="A891" t="str">
            <v>F833D17171F1</v>
          </cell>
          <cell r="B891">
            <v>12.78</v>
          </cell>
        </row>
        <row r="892">
          <cell r="A892" t="str">
            <v>F839D16371B</v>
          </cell>
          <cell r="B892">
            <v>46.03</v>
          </cell>
        </row>
        <row r="893">
          <cell r="A893" t="str">
            <v>F839D18471B</v>
          </cell>
          <cell r="B893">
            <v>84.89</v>
          </cell>
        </row>
        <row r="894">
          <cell r="A894" t="str">
            <v>F839D18972C1</v>
          </cell>
          <cell r="B894">
            <v>68.180000000000007</v>
          </cell>
        </row>
        <row r="895">
          <cell r="A895" t="str">
            <v>F839D20171E1</v>
          </cell>
          <cell r="B895">
            <v>50.95</v>
          </cell>
        </row>
        <row r="896">
          <cell r="A896" t="str">
            <v>F839D20172E1</v>
          </cell>
          <cell r="B896">
            <v>50.95</v>
          </cell>
        </row>
        <row r="897">
          <cell r="A897" t="str">
            <v>F839D23371C2</v>
          </cell>
          <cell r="B897">
            <v>29.66</v>
          </cell>
        </row>
        <row r="898">
          <cell r="A898" t="str">
            <v>F839D24172E1</v>
          </cell>
          <cell r="B898">
            <v>59.44</v>
          </cell>
        </row>
        <row r="899">
          <cell r="A899" t="str">
            <v>F839D24172E3</v>
          </cell>
          <cell r="B899">
            <v>59.44</v>
          </cell>
        </row>
        <row r="900">
          <cell r="A900" t="str">
            <v>F839D24173E1</v>
          </cell>
          <cell r="B900">
            <v>54.48</v>
          </cell>
        </row>
        <row r="901">
          <cell r="A901" t="str">
            <v>F839D24173E3</v>
          </cell>
          <cell r="B901">
            <v>54.48</v>
          </cell>
        </row>
        <row r="902">
          <cell r="A902" t="str">
            <v>F839D25271B</v>
          </cell>
          <cell r="B902">
            <v>37</v>
          </cell>
        </row>
        <row r="903">
          <cell r="A903" t="str">
            <v>F839D25272B2</v>
          </cell>
          <cell r="B903">
            <v>54.36</v>
          </cell>
        </row>
        <row r="904">
          <cell r="A904" t="str">
            <v>F839D26871A1</v>
          </cell>
          <cell r="B904">
            <v>25.3</v>
          </cell>
        </row>
        <row r="905">
          <cell r="A905" t="str">
            <v>F839D29071B1</v>
          </cell>
          <cell r="B905">
            <v>93.21</v>
          </cell>
        </row>
        <row r="906">
          <cell r="A906" t="str">
            <v>F839D29071B1 LEADWIRE ASSY</v>
          </cell>
          <cell r="B906">
            <v>92.47</v>
          </cell>
        </row>
        <row r="907">
          <cell r="A907" t="str">
            <v>F839D30171E</v>
          </cell>
          <cell r="B907">
            <v>52.7</v>
          </cell>
        </row>
        <row r="908">
          <cell r="A908" t="str">
            <v>F839D31571C1</v>
          </cell>
          <cell r="B908">
            <v>87.68</v>
          </cell>
        </row>
        <row r="909">
          <cell r="A909" t="str">
            <v>F839D33472</v>
          </cell>
          <cell r="B909">
            <v>200</v>
          </cell>
        </row>
        <row r="910">
          <cell r="A910" t="str">
            <v>F839D34471A3</v>
          </cell>
          <cell r="B910">
            <v>43.08</v>
          </cell>
        </row>
        <row r="911">
          <cell r="A911" t="str">
            <v>F839D34472</v>
          </cell>
          <cell r="B911">
            <v>200</v>
          </cell>
        </row>
        <row r="912">
          <cell r="A912" t="str">
            <v>F839D34473A3</v>
          </cell>
          <cell r="B912">
            <v>40.450000000000003</v>
          </cell>
        </row>
        <row r="913">
          <cell r="A913" t="str">
            <v>F839D35171B</v>
          </cell>
          <cell r="B913">
            <v>87</v>
          </cell>
        </row>
        <row r="914">
          <cell r="A914" t="str">
            <v>F839D41071A1</v>
          </cell>
          <cell r="B914">
            <v>88.19</v>
          </cell>
        </row>
        <row r="915">
          <cell r="A915" t="str">
            <v>FD16001.02G</v>
          </cell>
          <cell r="B915">
            <v>11.56</v>
          </cell>
        </row>
        <row r="916">
          <cell r="A916" t="str">
            <v xml:space="preserve">FD16003.04G </v>
          </cell>
          <cell r="B916">
            <v>16.87</v>
          </cell>
        </row>
        <row r="917">
          <cell r="A917" t="str">
            <v>FD17601</v>
          </cell>
          <cell r="B917">
            <v>25</v>
          </cell>
        </row>
        <row r="918">
          <cell r="A918" t="str">
            <v>FD17601.02</v>
          </cell>
          <cell r="B918">
            <v>25</v>
          </cell>
        </row>
        <row r="919">
          <cell r="A919" t="str">
            <v>FD17602</v>
          </cell>
          <cell r="B919">
            <v>25</v>
          </cell>
        </row>
        <row r="920">
          <cell r="A920" t="str">
            <v>FH INSERTION JIG</v>
          </cell>
          <cell r="B920">
            <v>14000</v>
          </cell>
        </row>
        <row r="921">
          <cell r="A921" t="str">
            <v>FLOW MIXING VALVE LEADWIRE (MASS PRO)</v>
          </cell>
          <cell r="B921">
            <v>97.81</v>
          </cell>
        </row>
        <row r="922">
          <cell r="A922" t="str">
            <v>FLOW MIXING VALVE LEADWIRE (SAMPLE)</v>
          </cell>
          <cell r="B922">
            <v>293.43</v>
          </cell>
        </row>
        <row r="923">
          <cell r="A923" t="str">
            <v>FUB40-FS-10A</v>
          </cell>
          <cell r="B923">
            <v>33.200000000000003</v>
          </cell>
        </row>
        <row r="924">
          <cell r="A924" t="str">
            <v>G014B11471G</v>
          </cell>
          <cell r="B924">
            <v>28.61</v>
          </cell>
        </row>
        <row r="925">
          <cell r="A925" t="str">
            <v>G014B11571G4</v>
          </cell>
          <cell r="B925">
            <v>68.430000000000007</v>
          </cell>
        </row>
        <row r="926">
          <cell r="A926" t="str">
            <v>G014B11572G</v>
          </cell>
          <cell r="B926">
            <v>79.849999999999994</v>
          </cell>
        </row>
        <row r="927">
          <cell r="A927" t="str">
            <v>G014B11573G4</v>
          </cell>
          <cell r="B927">
            <v>74.959999999999994</v>
          </cell>
        </row>
        <row r="928">
          <cell r="A928" t="str">
            <v>G014B11671J</v>
          </cell>
          <cell r="B928">
            <v>31.04</v>
          </cell>
        </row>
        <row r="929">
          <cell r="A929" t="str">
            <v>G014B11771K2</v>
          </cell>
          <cell r="B929">
            <v>45.8</v>
          </cell>
        </row>
        <row r="930">
          <cell r="A930" t="str">
            <v>G014B11772K2</v>
          </cell>
          <cell r="B930">
            <v>118.11</v>
          </cell>
        </row>
        <row r="931">
          <cell r="A931" t="str">
            <v>G0Q-217-01</v>
          </cell>
          <cell r="B931">
            <v>100</v>
          </cell>
        </row>
        <row r="932">
          <cell r="A932" t="str">
            <v>G309C04271C</v>
          </cell>
          <cell r="B932">
            <v>110.23</v>
          </cell>
        </row>
        <row r="933">
          <cell r="A933" t="str">
            <v>G832C07071F</v>
          </cell>
          <cell r="B933">
            <v>11.15</v>
          </cell>
        </row>
        <row r="934">
          <cell r="A934" t="str">
            <v>G832C07072F</v>
          </cell>
          <cell r="B934">
            <v>12.39</v>
          </cell>
        </row>
        <row r="935">
          <cell r="A935" t="str">
            <v>G832D04772F</v>
          </cell>
          <cell r="B935">
            <v>8.9700000000000006</v>
          </cell>
        </row>
        <row r="936">
          <cell r="A936" t="str">
            <v>G832D04773F</v>
          </cell>
          <cell r="B936">
            <v>7.02</v>
          </cell>
        </row>
        <row r="937">
          <cell r="A937" t="str">
            <v>HARNESS ASSY (MASS PRO)</v>
          </cell>
          <cell r="B937">
            <v>460.37</v>
          </cell>
        </row>
        <row r="938">
          <cell r="A938" t="str">
            <v>HARNESS ASSY (SAMPLE PRICE)</v>
          </cell>
          <cell r="B938">
            <v>1381.11</v>
          </cell>
        </row>
        <row r="939">
          <cell r="A939" t="str">
            <v>HEATER ASSY (MASS PRO)</v>
          </cell>
          <cell r="B939">
            <v>211.6</v>
          </cell>
        </row>
        <row r="940">
          <cell r="A940" t="str">
            <v>HEATER ASSY (SAMPLE PRO)</v>
          </cell>
          <cell r="B940">
            <v>537.88</v>
          </cell>
        </row>
        <row r="941">
          <cell r="A941" t="str">
            <v>HOT WATER MIXING VALVE LEADWIRE (MASS PRO)</v>
          </cell>
          <cell r="B941">
            <v>134.75</v>
          </cell>
        </row>
        <row r="942">
          <cell r="A942" t="str">
            <v>HOT WATER MIXING VALVE LEADWIRE (SAMPLE)</v>
          </cell>
          <cell r="B942">
            <v>404.75</v>
          </cell>
        </row>
        <row r="943">
          <cell r="A943" t="str">
            <v>HP BYPASS VALVE LEADWIRE (MASS PRO)</v>
          </cell>
          <cell r="B943">
            <v>155.99</v>
          </cell>
        </row>
        <row r="944">
          <cell r="A944" t="str">
            <v>HP BYPASS VALVE LEADWIRE (SAMPLE)</v>
          </cell>
          <cell r="B944">
            <v>467.97</v>
          </cell>
        </row>
        <row r="945">
          <cell r="A945" t="str">
            <v>HV CONNECTOR HARNESS (MASS PRO)</v>
          </cell>
          <cell r="B945">
            <v>112.52</v>
          </cell>
        </row>
        <row r="946">
          <cell r="A946" t="str">
            <v>HV CONNECTOR HARNESS (SAMPLE)</v>
          </cell>
          <cell r="B946">
            <v>337.56</v>
          </cell>
        </row>
        <row r="947">
          <cell r="A947" t="str">
            <v>HVIL HARNESS ASSY (MASS PRO)</v>
          </cell>
          <cell r="B947">
            <v>1203.1500000000001</v>
          </cell>
        </row>
        <row r="948">
          <cell r="A948" t="str">
            <v>HVIL HARNESS ASSY (SAMPLE PRO)</v>
          </cell>
          <cell r="B948">
            <v>3609.45</v>
          </cell>
        </row>
        <row r="949">
          <cell r="A949" t="str">
            <v>HV TEST CONNECTOR HARNESS (MASS PRO)</v>
          </cell>
          <cell r="B949">
            <v>1795.47</v>
          </cell>
        </row>
        <row r="950">
          <cell r="A950" t="str">
            <v>HV TEST CONNECTOR HARNESS (SAMPLE)</v>
          </cell>
          <cell r="B950">
            <v>5386.41</v>
          </cell>
        </row>
        <row r="951">
          <cell r="A951" t="str">
            <v>INSERTION JIG</v>
          </cell>
          <cell r="B951">
            <v>400</v>
          </cell>
        </row>
        <row r="952">
          <cell r="A952" t="str">
            <v>J161447-71A</v>
          </cell>
          <cell r="B952">
            <v>1500</v>
          </cell>
        </row>
        <row r="953">
          <cell r="A953" t="str">
            <v>J161447-72A</v>
          </cell>
          <cell r="B953">
            <v>1500</v>
          </cell>
        </row>
        <row r="954">
          <cell r="A954" t="str">
            <v>J161557</v>
          </cell>
          <cell r="B954">
            <v>500</v>
          </cell>
        </row>
        <row r="955">
          <cell r="A955" t="str">
            <v>J161558</v>
          </cell>
          <cell r="B955">
            <v>500</v>
          </cell>
        </row>
        <row r="956">
          <cell r="A956" t="str">
            <v>J17C HARNESS ASSY (MASS PRO) (13500 PCS / MONTH)</v>
          </cell>
          <cell r="B956">
            <v>231.23</v>
          </cell>
        </row>
        <row r="957">
          <cell r="A957" t="str">
            <v>J17C HARNESS ASSY (SAMPLE) (13500 PCS / MONTH)</v>
          </cell>
          <cell r="B957">
            <v>693.69</v>
          </cell>
        </row>
        <row r="958">
          <cell r="A958" t="str">
            <v>J17C HARNESS ASSY (MASS PRO) (4167 PCS / MONTH)</v>
          </cell>
          <cell r="B958">
            <v>231.23</v>
          </cell>
        </row>
        <row r="959">
          <cell r="A959" t="str">
            <v>J17C HARNESS ASSY (SAMPLE) (4167 PCS / MONTH)</v>
          </cell>
          <cell r="B959">
            <v>693.69</v>
          </cell>
        </row>
        <row r="960">
          <cell r="A960" t="str">
            <v>J17C HARNESS ASSY (MASS PRO) (8333 PCS / MONTH)</v>
          </cell>
          <cell r="B960">
            <v>231.23</v>
          </cell>
        </row>
        <row r="961">
          <cell r="A961" t="str">
            <v>J17C HARNESS ASSY (SAMPLE) (8333 PCS / MONTH)</v>
          </cell>
          <cell r="B961">
            <v>693.69</v>
          </cell>
        </row>
        <row r="962">
          <cell r="A962" t="str">
            <v>J17C HARNESS ASSY (MASS PRO) (833 PCS / MONTH)</v>
          </cell>
          <cell r="B962">
            <v>231.23</v>
          </cell>
        </row>
        <row r="963">
          <cell r="A963" t="str">
            <v>J17C HARNESS ASSY (SAMPLE) (833 PCS / MONTH)</v>
          </cell>
          <cell r="B963">
            <v>693.69</v>
          </cell>
        </row>
        <row r="964">
          <cell r="A964" t="str">
            <v>J269036-71A</v>
          </cell>
          <cell r="B964">
            <v>1531</v>
          </cell>
        </row>
        <row r="965">
          <cell r="A965" t="str">
            <v>J269035-71A</v>
          </cell>
          <cell r="B965">
            <v>818.1</v>
          </cell>
        </row>
        <row r="966">
          <cell r="A966" t="str">
            <v>J26076498D</v>
          </cell>
          <cell r="B966">
            <v>200</v>
          </cell>
        </row>
        <row r="967">
          <cell r="A967" t="str">
            <v>J262289-78B</v>
          </cell>
          <cell r="B967">
            <v>500</v>
          </cell>
        </row>
        <row r="968">
          <cell r="A968" t="str">
            <v>J262289-79C</v>
          </cell>
          <cell r="B968">
            <v>500</v>
          </cell>
        </row>
        <row r="969">
          <cell r="A969" t="str">
            <v>J262290-82B</v>
          </cell>
          <cell r="B969">
            <v>500</v>
          </cell>
        </row>
        <row r="970">
          <cell r="A970" t="str">
            <v>J268612-71A</v>
          </cell>
          <cell r="B970">
            <v>414.06</v>
          </cell>
        </row>
        <row r="971">
          <cell r="A971" t="str">
            <v>J263137-75A</v>
          </cell>
          <cell r="B971">
            <v>500</v>
          </cell>
        </row>
        <row r="972">
          <cell r="A972" t="str">
            <v>J264286-74F</v>
          </cell>
          <cell r="B972">
            <v>500</v>
          </cell>
        </row>
        <row r="973">
          <cell r="A973" t="str">
            <v>J264286-75E2</v>
          </cell>
          <cell r="B973">
            <v>400</v>
          </cell>
        </row>
        <row r="974">
          <cell r="A974" t="str">
            <v>J264352-71B</v>
          </cell>
          <cell r="B974">
            <v>400</v>
          </cell>
        </row>
        <row r="975">
          <cell r="A975" t="str">
            <v>J265893</v>
          </cell>
          <cell r="B975">
            <v>600</v>
          </cell>
        </row>
        <row r="976">
          <cell r="A976" t="str">
            <v>J266066</v>
          </cell>
          <cell r="B976">
            <v>400</v>
          </cell>
        </row>
        <row r="977">
          <cell r="A977" t="str">
            <v>J267005-71A</v>
          </cell>
          <cell r="B977">
            <v>200</v>
          </cell>
        </row>
        <row r="978">
          <cell r="A978" t="str">
            <v>JC267493-71A</v>
          </cell>
          <cell r="B978">
            <v>1200</v>
          </cell>
        </row>
        <row r="979">
          <cell r="A979" t="str">
            <v>JC8152-71A</v>
          </cell>
          <cell r="B979">
            <v>341.67</v>
          </cell>
        </row>
        <row r="980">
          <cell r="A980" t="str">
            <v>JC85000-71A</v>
          </cell>
          <cell r="B980">
            <v>200</v>
          </cell>
        </row>
        <row r="981">
          <cell r="A981" t="str">
            <v>J297378-71A</v>
          </cell>
          <cell r="B981">
            <v>100</v>
          </cell>
        </row>
        <row r="982">
          <cell r="A982" t="str">
            <v>J297379-71A</v>
          </cell>
          <cell r="B982">
            <v>100</v>
          </cell>
        </row>
        <row r="983">
          <cell r="A983" t="str">
            <v>J297380-71A</v>
          </cell>
          <cell r="B983">
            <v>100</v>
          </cell>
        </row>
        <row r="984">
          <cell r="A984" t="str">
            <v>J297381-71A</v>
          </cell>
          <cell r="B984">
            <v>100</v>
          </cell>
        </row>
        <row r="985">
          <cell r="A985" t="str">
            <v>J267535-71A</v>
          </cell>
          <cell r="B985">
            <v>300</v>
          </cell>
        </row>
        <row r="986">
          <cell r="A986" t="str">
            <v>J569072</v>
          </cell>
          <cell r="B986">
            <v>20170</v>
          </cell>
        </row>
        <row r="987">
          <cell r="A987" t="str">
            <v>J569121-71A</v>
          </cell>
          <cell r="B987">
            <v>1500</v>
          </cell>
        </row>
        <row r="988">
          <cell r="A988" t="str">
            <v>J569622-71A</v>
          </cell>
          <cell r="B988">
            <v>600</v>
          </cell>
        </row>
        <row r="989">
          <cell r="A989" t="str">
            <v>J569918-71A</v>
          </cell>
          <cell r="B989">
            <v>200</v>
          </cell>
        </row>
        <row r="990">
          <cell r="A990" t="str">
            <v>J569918-72A</v>
          </cell>
          <cell r="B990">
            <v>200</v>
          </cell>
        </row>
        <row r="991">
          <cell r="A991" t="str">
            <v>J618964-71B</v>
          </cell>
          <cell r="B991">
            <v>1000</v>
          </cell>
        </row>
        <row r="992">
          <cell r="A992" t="str">
            <v>J618964-71B</v>
          </cell>
          <cell r="B992">
            <v>1000</v>
          </cell>
        </row>
        <row r="993">
          <cell r="A993" t="str">
            <v>J653840-77C</v>
          </cell>
          <cell r="B993">
            <v>500</v>
          </cell>
        </row>
        <row r="994">
          <cell r="A994" t="str">
            <v>J653840-78C</v>
          </cell>
          <cell r="B994">
            <v>500</v>
          </cell>
        </row>
        <row r="995">
          <cell r="A995" t="str">
            <v>J653841-75A</v>
          </cell>
          <cell r="B995">
            <v>500</v>
          </cell>
        </row>
        <row r="996">
          <cell r="A996" t="str">
            <v>J657207-71A</v>
          </cell>
          <cell r="B996">
            <v>676.89</v>
          </cell>
        </row>
        <row r="997">
          <cell r="A997" t="str">
            <v>J65488671A</v>
          </cell>
          <cell r="B997">
            <v>400</v>
          </cell>
        </row>
        <row r="998">
          <cell r="A998" t="str">
            <v>J654887-71C</v>
          </cell>
          <cell r="B998">
            <v>500</v>
          </cell>
        </row>
        <row r="999">
          <cell r="A999" t="str">
            <v>J697881-71</v>
          </cell>
          <cell r="B999">
            <v>900</v>
          </cell>
        </row>
        <row r="1000">
          <cell r="A1000" t="str">
            <v>J697881-72</v>
          </cell>
          <cell r="B1000">
            <v>900</v>
          </cell>
        </row>
        <row r="1001">
          <cell r="A1001" t="str">
            <v>J697881-73</v>
          </cell>
          <cell r="B1001">
            <v>900</v>
          </cell>
        </row>
        <row r="1002">
          <cell r="A1002" t="str">
            <v>J697881-74</v>
          </cell>
          <cell r="B1002">
            <v>900</v>
          </cell>
        </row>
        <row r="1003">
          <cell r="A1003" t="str">
            <v>J697881-75</v>
          </cell>
          <cell r="B1003">
            <v>900</v>
          </cell>
        </row>
        <row r="1004">
          <cell r="A1004" t="str">
            <v>J698324A</v>
          </cell>
          <cell r="B1004">
            <v>153.69</v>
          </cell>
        </row>
        <row r="1005">
          <cell r="A1005" t="str">
            <v>J698461-71</v>
          </cell>
          <cell r="B1005">
            <v>900</v>
          </cell>
        </row>
        <row r="1006">
          <cell r="A1006" t="str">
            <v>J767568-71</v>
          </cell>
          <cell r="B1006">
            <v>60.13</v>
          </cell>
        </row>
        <row r="1007">
          <cell r="A1007" t="str">
            <v>J77304-71A</v>
          </cell>
          <cell r="B1007">
            <v>400</v>
          </cell>
        </row>
        <row r="1008">
          <cell r="A1008" t="str">
            <v>J773581</v>
          </cell>
          <cell r="B1008">
            <v>180</v>
          </cell>
        </row>
        <row r="1009">
          <cell r="A1009" t="str">
            <v>J773581-71A</v>
          </cell>
          <cell r="B1009">
            <v>180</v>
          </cell>
        </row>
        <row r="1010">
          <cell r="A1010" t="str">
            <v>J773592</v>
          </cell>
          <cell r="B1010">
            <v>100</v>
          </cell>
        </row>
        <row r="1011">
          <cell r="A1011" t="str">
            <v>J773846</v>
          </cell>
          <cell r="B1011">
            <v>160</v>
          </cell>
        </row>
        <row r="1012">
          <cell r="A1012" t="str">
            <v>J773864-71B</v>
          </cell>
          <cell r="B1012">
            <v>300</v>
          </cell>
        </row>
        <row r="1013">
          <cell r="A1013" t="str">
            <v>J77906-71A</v>
          </cell>
          <cell r="B1013">
            <v>100</v>
          </cell>
        </row>
        <row r="1014">
          <cell r="A1014" t="str">
            <v>J77906-72A</v>
          </cell>
          <cell r="B1014">
            <v>100</v>
          </cell>
        </row>
        <row r="1015">
          <cell r="A1015" t="str">
            <v>J832C08071N (MASS PRO PRICE)</v>
          </cell>
          <cell r="B1015">
            <v>135.52000000000001</v>
          </cell>
        </row>
        <row r="1016">
          <cell r="A1016" t="str">
            <v>J832C08071N (RE ORDER PRICE)</v>
          </cell>
          <cell r="B1016">
            <v>406.56000000000006</v>
          </cell>
        </row>
        <row r="1017">
          <cell r="A1017" t="str">
            <v>J832C08371G (MASS PRO PRICE)</v>
          </cell>
          <cell r="B1017">
            <v>115.09</v>
          </cell>
        </row>
        <row r="1018">
          <cell r="A1018" t="str">
            <v>J832C08371G (RE ORDER PRICE)</v>
          </cell>
          <cell r="B1018">
            <v>345.27</v>
          </cell>
        </row>
        <row r="1019">
          <cell r="A1019" t="str">
            <v>J832C08573J</v>
          </cell>
          <cell r="B1019">
            <v>140.84</v>
          </cell>
        </row>
        <row r="1020">
          <cell r="A1020" t="str">
            <v>J832C09071M</v>
          </cell>
          <cell r="B1020">
            <v>105.53</v>
          </cell>
        </row>
        <row r="1021">
          <cell r="A1021" t="str">
            <v>J832C09271K</v>
          </cell>
          <cell r="B1021">
            <v>100.06</v>
          </cell>
        </row>
        <row r="1022">
          <cell r="A1022" t="str">
            <v>J832C09471G1 (MASS PRO)</v>
          </cell>
          <cell r="B1022">
            <v>88.25</v>
          </cell>
        </row>
        <row r="1023">
          <cell r="A1023" t="str">
            <v>J832C09471G1 (SAMPLE)</v>
          </cell>
          <cell r="B1023">
            <v>264.75</v>
          </cell>
        </row>
        <row r="1024">
          <cell r="A1024" t="str">
            <v>J832C09475G</v>
          </cell>
          <cell r="B1024">
            <v>77.42</v>
          </cell>
        </row>
        <row r="1025">
          <cell r="A1025" t="str">
            <v>J832C09478G1 (MASS PRO)</v>
          </cell>
          <cell r="B1025">
            <v>117.05</v>
          </cell>
        </row>
        <row r="1026">
          <cell r="A1026" t="str">
            <v>J832C09478G1 (SAMPLE)</v>
          </cell>
          <cell r="B1026">
            <v>351.15</v>
          </cell>
        </row>
        <row r="1027">
          <cell r="A1027" t="str">
            <v>J832C09479G1 (MASS PRO)</v>
          </cell>
          <cell r="B1027">
            <v>93.11</v>
          </cell>
        </row>
        <row r="1028">
          <cell r="A1028" t="str">
            <v>J832C09479G1 (SAMPLE)</v>
          </cell>
          <cell r="B1028">
            <v>279.33</v>
          </cell>
        </row>
        <row r="1029">
          <cell r="A1029" t="str">
            <v>J832C09571G2 (MASS PRO)</v>
          </cell>
          <cell r="B1029">
            <v>164.17</v>
          </cell>
        </row>
        <row r="1030">
          <cell r="A1030" t="str">
            <v>J832C09571G2 (SAMPLE)</v>
          </cell>
          <cell r="B1030">
            <v>492.51</v>
          </cell>
        </row>
        <row r="1031">
          <cell r="A1031" t="str">
            <v>J832C09572G1</v>
          </cell>
          <cell r="B1031">
            <v>121.28</v>
          </cell>
        </row>
        <row r="1032">
          <cell r="A1032" t="str">
            <v>J832C09575G2 (MASS PRO)</v>
          </cell>
          <cell r="B1032">
            <v>211.6</v>
          </cell>
        </row>
        <row r="1033">
          <cell r="A1033" t="str">
            <v>J832C09575G2 (SAMPLE)</v>
          </cell>
          <cell r="B1033">
            <v>634.79999999999995</v>
          </cell>
        </row>
        <row r="1034">
          <cell r="A1034" t="str">
            <v>J832C09671J</v>
          </cell>
          <cell r="B1034">
            <v>89.55</v>
          </cell>
        </row>
        <row r="1035">
          <cell r="A1035" t="str">
            <v>J832C09871F2 (MASS PRO)</v>
          </cell>
          <cell r="B1035">
            <v>104.9</v>
          </cell>
        </row>
        <row r="1036">
          <cell r="A1036" t="str">
            <v>J832C09871F2 (SAMPLE)</v>
          </cell>
          <cell r="B1036">
            <v>314.7</v>
          </cell>
        </row>
        <row r="1037">
          <cell r="A1037" t="str">
            <v>J832C20373K2 (MASS PRO)</v>
          </cell>
          <cell r="B1037">
            <v>123.96</v>
          </cell>
        </row>
        <row r="1038">
          <cell r="A1038" t="str">
            <v>J832C20373K2 (SAMPLE)</v>
          </cell>
          <cell r="B1038">
            <v>371.88</v>
          </cell>
        </row>
        <row r="1039">
          <cell r="A1039" t="str">
            <v>J832C20473K1 (MASS PRO)</v>
          </cell>
          <cell r="B1039">
            <v>98.77</v>
          </cell>
        </row>
        <row r="1040">
          <cell r="A1040" t="str">
            <v>J832C20473K1 (SAMPLE)</v>
          </cell>
          <cell r="B1040">
            <v>296.31</v>
          </cell>
        </row>
        <row r="1041">
          <cell r="A1041" t="str">
            <v>J832C20474K1 (MASS PRO)</v>
          </cell>
          <cell r="B1041">
            <v>108.68</v>
          </cell>
        </row>
        <row r="1042">
          <cell r="A1042" t="str">
            <v>J832C20474K1 (SAMPLE)</v>
          </cell>
          <cell r="B1042">
            <v>326.04000000000002</v>
          </cell>
        </row>
        <row r="1043">
          <cell r="A1043" t="str">
            <v>J832C20476K</v>
          </cell>
          <cell r="B1043">
            <v>107.94</v>
          </cell>
        </row>
        <row r="1044">
          <cell r="A1044" t="str">
            <v>J832C20478K1 (MASS PRO)</v>
          </cell>
          <cell r="B1044">
            <v>104.29</v>
          </cell>
        </row>
        <row r="1045">
          <cell r="A1045" t="str">
            <v>J832C20478K1 (SAMPLE)</v>
          </cell>
          <cell r="B1045">
            <v>312.87</v>
          </cell>
        </row>
        <row r="1046">
          <cell r="A1046" t="str">
            <v>J832C20479K1 (MASS PRO)</v>
          </cell>
          <cell r="B1046">
            <v>101.74</v>
          </cell>
        </row>
        <row r="1047">
          <cell r="A1047" t="str">
            <v>J832C20479K1 (SAMPLE)</v>
          </cell>
          <cell r="B1047">
            <v>305.22000000000003</v>
          </cell>
        </row>
        <row r="1048">
          <cell r="A1048" t="str">
            <v>J822C20671H (MASS PRO)</v>
          </cell>
          <cell r="B1048">
            <v>136.18</v>
          </cell>
        </row>
        <row r="1049">
          <cell r="A1049" t="str">
            <v>J822C20671H (MASS PRO)</v>
          </cell>
          <cell r="B1049">
            <v>136.18</v>
          </cell>
        </row>
        <row r="1050">
          <cell r="A1050" t="str">
            <v>J832C20872J1 (MASS PRO)</v>
          </cell>
          <cell r="B1050">
            <v>108.13</v>
          </cell>
        </row>
        <row r="1051">
          <cell r="A1051" t="str">
            <v>J832C20872J1 (SAMPLE)</v>
          </cell>
          <cell r="B1051">
            <v>324.39</v>
          </cell>
        </row>
        <row r="1052">
          <cell r="A1052" t="str">
            <v>J832C21271G1 (MASS PRO)</v>
          </cell>
          <cell r="B1052">
            <v>95.39</v>
          </cell>
        </row>
        <row r="1053">
          <cell r="A1053" t="str">
            <v>J832C21271G1 (SAMPLE)</v>
          </cell>
          <cell r="B1053">
            <v>286.17</v>
          </cell>
        </row>
        <row r="1054">
          <cell r="A1054" t="str">
            <v>J832C21571G (MASS PRO)</v>
          </cell>
          <cell r="B1054">
            <v>97.11</v>
          </cell>
        </row>
        <row r="1055">
          <cell r="A1055" t="str">
            <v>J832C21571G (SAMPLE)</v>
          </cell>
          <cell r="B1055">
            <v>291.33</v>
          </cell>
        </row>
        <row r="1056">
          <cell r="A1056" t="str">
            <v>J832C21671G (MASS PRO)</v>
          </cell>
          <cell r="B1056">
            <v>100.09</v>
          </cell>
        </row>
        <row r="1057">
          <cell r="A1057" t="str">
            <v>J832C21671G (SAMPLE)</v>
          </cell>
          <cell r="B1057">
            <v>300.27</v>
          </cell>
        </row>
        <row r="1058">
          <cell r="A1058" t="str">
            <v>J832C21771C1</v>
          </cell>
          <cell r="B1058">
            <v>117.59</v>
          </cell>
        </row>
        <row r="1059">
          <cell r="A1059" t="str">
            <v>J832C21971F (MASS PRO PRICE)</v>
          </cell>
          <cell r="B1059">
            <v>139.30000000000001</v>
          </cell>
        </row>
        <row r="1060">
          <cell r="A1060" t="str">
            <v>J832C21971F (RE ORDER PRICE)</v>
          </cell>
          <cell r="B1060">
            <v>417.90000000000003</v>
          </cell>
        </row>
        <row r="1061">
          <cell r="A1061" t="str">
            <v>J832C22171F</v>
          </cell>
          <cell r="B1061">
            <v>111.05</v>
          </cell>
        </row>
        <row r="1062">
          <cell r="A1062" t="str">
            <v>J832C22971C</v>
          </cell>
          <cell r="B1062">
            <v>89.62</v>
          </cell>
        </row>
        <row r="1063">
          <cell r="A1063" t="str">
            <v>JA20014</v>
          </cell>
          <cell r="B1063">
            <v>2000</v>
          </cell>
        </row>
        <row r="1064">
          <cell r="A1064" t="str">
            <v>JA20015</v>
          </cell>
          <cell r="B1064">
            <v>2000</v>
          </cell>
        </row>
        <row r="1065">
          <cell r="A1065" t="str">
            <v>JA20246-71C</v>
          </cell>
          <cell r="B1065">
            <v>800</v>
          </cell>
        </row>
        <row r="1066">
          <cell r="A1066" t="str">
            <v>JA20278-71B</v>
          </cell>
          <cell r="B1066">
            <v>800</v>
          </cell>
        </row>
        <row r="1067">
          <cell r="A1067" t="str">
            <v>JA20350-71A</v>
          </cell>
          <cell r="B1067">
            <v>700</v>
          </cell>
        </row>
        <row r="1068">
          <cell r="A1068" t="str">
            <v>JA20453</v>
          </cell>
          <cell r="B1068">
            <v>100</v>
          </cell>
        </row>
        <row r="1069">
          <cell r="A1069" t="str">
            <v>JA20453-01A</v>
          </cell>
          <cell r="B1069">
            <v>13664</v>
          </cell>
        </row>
        <row r="1070">
          <cell r="A1070" t="str">
            <v>JA20453-01B</v>
          </cell>
          <cell r="B1070">
            <v>100</v>
          </cell>
        </row>
        <row r="1071">
          <cell r="A1071" t="str">
            <v>JA25727-01</v>
          </cell>
          <cell r="B1071">
            <v>93.5</v>
          </cell>
        </row>
        <row r="1072">
          <cell r="A1072" t="str">
            <v>JA25727-01A</v>
          </cell>
          <cell r="B1072">
            <v>37.6</v>
          </cell>
        </row>
        <row r="1073">
          <cell r="A1073" t="str">
            <v>JA26278-71A</v>
          </cell>
          <cell r="B1073">
            <v>700</v>
          </cell>
        </row>
        <row r="1074">
          <cell r="A1074" t="str">
            <v>JA26278-72A</v>
          </cell>
          <cell r="B1074">
            <v>700</v>
          </cell>
        </row>
        <row r="1075">
          <cell r="A1075" t="str">
            <v>JA26278-73A</v>
          </cell>
          <cell r="B1075">
            <v>700</v>
          </cell>
        </row>
        <row r="1076">
          <cell r="A1076" t="str">
            <v>JA26278-74A</v>
          </cell>
          <cell r="B1076">
            <v>700</v>
          </cell>
        </row>
        <row r="1077">
          <cell r="A1077" t="str">
            <v>JA26278-75A</v>
          </cell>
          <cell r="B1077">
            <v>700</v>
          </cell>
        </row>
        <row r="1078">
          <cell r="A1078" t="str">
            <v>JA26278-76A</v>
          </cell>
          <cell r="B1078">
            <v>700</v>
          </cell>
        </row>
        <row r="1079">
          <cell r="A1079" t="str">
            <v>JA48422</v>
          </cell>
          <cell r="B1079">
            <v>1500</v>
          </cell>
        </row>
        <row r="1080">
          <cell r="A1080" t="str">
            <v>JA49177-71A</v>
          </cell>
          <cell r="B1080">
            <v>1000</v>
          </cell>
        </row>
        <row r="1081">
          <cell r="A1081" t="str">
            <v>JA4915171A</v>
          </cell>
          <cell r="B1081">
            <v>1000</v>
          </cell>
        </row>
        <row r="1082">
          <cell r="A1082" t="str">
            <v>JA49382-71A</v>
          </cell>
          <cell r="B1082">
            <v>1000</v>
          </cell>
        </row>
        <row r="1083">
          <cell r="A1083" t="str">
            <v>JA49382-72A</v>
          </cell>
          <cell r="B1083">
            <v>1000</v>
          </cell>
        </row>
        <row r="1084">
          <cell r="A1084" t="str">
            <v>JB1295-71</v>
          </cell>
          <cell r="B1084">
            <v>0</v>
          </cell>
        </row>
        <row r="1085">
          <cell r="A1085" t="str">
            <v>JB1930</v>
          </cell>
          <cell r="B1085">
            <v>300</v>
          </cell>
        </row>
        <row r="1086">
          <cell r="A1086" t="str">
            <v>JB1931</v>
          </cell>
          <cell r="B1086">
            <v>300</v>
          </cell>
        </row>
        <row r="1087">
          <cell r="A1087" t="str">
            <v>JB21461-71A</v>
          </cell>
          <cell r="B1087">
            <v>300</v>
          </cell>
        </row>
        <row r="1088">
          <cell r="A1088" t="str">
            <v>JB21461-72A</v>
          </cell>
          <cell r="B1088">
            <v>300</v>
          </cell>
        </row>
        <row r="1089">
          <cell r="A1089" t="str">
            <v>JB21729</v>
          </cell>
          <cell r="B1089">
            <v>300</v>
          </cell>
        </row>
        <row r="1090">
          <cell r="A1090" t="str">
            <v>JB39366-01</v>
          </cell>
          <cell r="B1090">
            <v>23000</v>
          </cell>
        </row>
        <row r="1091">
          <cell r="A1091" t="str">
            <v>JB39366-02</v>
          </cell>
          <cell r="B1091">
            <v>15.33</v>
          </cell>
        </row>
        <row r="1092">
          <cell r="A1092" t="str">
            <v>JB39370-71B</v>
          </cell>
          <cell r="B1092">
            <v>1301.8499999999999</v>
          </cell>
        </row>
        <row r="1093">
          <cell r="A1093" t="str">
            <v>JB39398-71B</v>
          </cell>
          <cell r="B1093">
            <v>599.61</v>
          </cell>
        </row>
        <row r="1094">
          <cell r="A1094" t="str">
            <v>JB39885-71A</v>
          </cell>
          <cell r="B1094">
            <v>700</v>
          </cell>
        </row>
        <row r="1095">
          <cell r="A1095" t="str">
            <v>JB40113-72</v>
          </cell>
          <cell r="B1095">
            <v>300</v>
          </cell>
        </row>
        <row r="1096">
          <cell r="A1096" t="str">
            <v>JB40894-71A</v>
          </cell>
          <cell r="B1096">
            <v>260</v>
          </cell>
        </row>
        <row r="1097">
          <cell r="A1097" t="str">
            <v>JB41440KAI</v>
          </cell>
          <cell r="B1097">
            <v>150</v>
          </cell>
        </row>
        <row r="1098">
          <cell r="A1098" t="str">
            <v>JB41873-71A</v>
          </cell>
          <cell r="B1098">
            <v>400</v>
          </cell>
        </row>
        <row r="1099">
          <cell r="A1099" t="str">
            <v>JB42034-71A</v>
          </cell>
          <cell r="B1099">
            <v>500</v>
          </cell>
        </row>
        <row r="1100">
          <cell r="A1100" t="str">
            <v>JB42034-71B</v>
          </cell>
          <cell r="B1100">
            <v>500</v>
          </cell>
        </row>
        <row r="1101">
          <cell r="A1101" t="str">
            <v>JB58269-71 (M649B29671)</v>
          </cell>
          <cell r="B1101">
            <v>90.18</v>
          </cell>
        </row>
        <row r="1102">
          <cell r="A1102" t="str">
            <v>JB58361-71 (M649B31471)</v>
          </cell>
          <cell r="B1102">
            <v>79.260000000000005</v>
          </cell>
        </row>
        <row r="1103">
          <cell r="A1103" t="str">
            <v>JB58863-71A</v>
          </cell>
          <cell r="B1103">
            <v>282.52</v>
          </cell>
        </row>
        <row r="1104">
          <cell r="A1104" t="str">
            <v>JB60266-71 (M649B33972) (MASS PRO) 1500 / MONTH</v>
          </cell>
          <cell r="B1104">
            <v>201.23</v>
          </cell>
        </row>
        <row r="1105">
          <cell r="A1105" t="str">
            <v>JB60266-71 (M649B33972) (SAMPLE) 1500 / MONTH</v>
          </cell>
          <cell r="B1105">
            <v>603.69000000000005</v>
          </cell>
        </row>
        <row r="1106">
          <cell r="A1106" t="str">
            <v>JB60266-71 (M649B33972) (MASS PRO) 4000 / MONTH</v>
          </cell>
          <cell r="B1106">
            <v>200.38</v>
          </cell>
        </row>
        <row r="1107">
          <cell r="A1107" t="str">
            <v>JB60266-71 (M649B33972) (SAMPLE) 4000 / MONTH</v>
          </cell>
          <cell r="B1107">
            <v>601.14</v>
          </cell>
        </row>
        <row r="1108">
          <cell r="A1108" t="str">
            <v>JB60266-71 (M649B33972) (MASS PRO) 7000 / MONTH</v>
          </cell>
          <cell r="B1108">
            <v>200.16</v>
          </cell>
        </row>
        <row r="1109">
          <cell r="A1109" t="str">
            <v>JB60266-71 (M649B33972) (SAMPLE) 7000 / MONTH</v>
          </cell>
          <cell r="B1109">
            <v>600.48</v>
          </cell>
        </row>
        <row r="1110">
          <cell r="A1110" t="str">
            <v>JB60398 (3,500 PCS / MONTH)</v>
          </cell>
          <cell r="B1110">
            <v>20.67</v>
          </cell>
        </row>
        <row r="1111">
          <cell r="A1111" t="str">
            <v>JB60398 (20,000 PCS / MONTH)</v>
          </cell>
          <cell r="B1111">
            <v>20.67</v>
          </cell>
        </row>
        <row r="1112">
          <cell r="A1112" t="str">
            <v>JB60398 (35,000 PCS / MONTH)</v>
          </cell>
          <cell r="B1112">
            <v>20.67</v>
          </cell>
        </row>
        <row r="1113">
          <cell r="A1113" t="str">
            <v>JB60398 (45,000 PCS / MONTH)</v>
          </cell>
          <cell r="B1113">
            <v>20.67</v>
          </cell>
        </row>
        <row r="1114">
          <cell r="A1114" t="str">
            <v>JB60398 (60,00 PCS / MONTH)</v>
          </cell>
          <cell r="B1114">
            <v>20.67</v>
          </cell>
        </row>
        <row r="1115">
          <cell r="A1115" t="str">
            <v>JB60403-71 (3500 PCS / MONTH)(UNDER CUSTOMER SUPPLIED)</v>
          </cell>
          <cell r="B1115">
            <v>251.93</v>
          </cell>
        </row>
        <row r="1116">
          <cell r="A1116" t="str">
            <v>JB60403-71 (20000 PCS / MONTH)(UNDER CUSTOMER SUPPLIED)</v>
          </cell>
          <cell r="B1116">
            <v>139.16999999999999</v>
          </cell>
        </row>
        <row r="1117">
          <cell r="A1117" t="str">
            <v>JB60403-71 (35000 PCS / MONTH)(UNDER CUSTOMER SUPPLIED)</v>
          </cell>
          <cell r="B1117">
            <v>128.85</v>
          </cell>
        </row>
        <row r="1118">
          <cell r="A1118" t="str">
            <v>JB60403-71 (45000 PCS / MONTH)(UNDER CUSTOMER SUPPLIED)</v>
          </cell>
          <cell r="B1118">
            <v>126.15</v>
          </cell>
        </row>
        <row r="1119">
          <cell r="A1119" t="str">
            <v>JB60403-71 (60000 PCS / MONTH)(UNDER CUSTOMER SUPPLIED)</v>
          </cell>
          <cell r="B1119">
            <v>123.63</v>
          </cell>
        </row>
        <row r="1120">
          <cell r="A1120" t="str">
            <v>JB60403-71 (3500 PCS / MONTH)(UNDER LOCAL SUPPLIED)</v>
          </cell>
          <cell r="B1120">
            <v>274.27999999999997</v>
          </cell>
        </row>
        <row r="1121">
          <cell r="A1121" t="str">
            <v>JB60403-71 (20000 PCS / MONTH)(UNDER LOCAL SUPPLIED)</v>
          </cell>
          <cell r="B1121">
            <v>161.53</v>
          </cell>
        </row>
        <row r="1122">
          <cell r="A1122" t="str">
            <v>JB60403-71 (35000 PCS / MONTH)(UNDER LOCAL SUPPLIED)</v>
          </cell>
          <cell r="B1122">
            <v>151.19999999999999</v>
          </cell>
        </row>
        <row r="1123">
          <cell r="A1123" t="str">
            <v>JB60403-71 (45000 PCS / MONTH)(UNDER LOCAL SUPPLIED)</v>
          </cell>
          <cell r="B1123">
            <v>148.5</v>
          </cell>
        </row>
        <row r="1124">
          <cell r="A1124" t="str">
            <v>JB60403-71 (60000 PCS / MONTH)(UNDER LOCAL SUPPLIED)</v>
          </cell>
          <cell r="B1124">
            <v>145.97999999999999</v>
          </cell>
        </row>
        <row r="1125">
          <cell r="A1125" t="str">
            <v>JB65925-71A</v>
          </cell>
          <cell r="B1125">
            <v>350</v>
          </cell>
        </row>
        <row r="1126">
          <cell r="A1126" t="str">
            <v>JB66412-71A</v>
          </cell>
          <cell r="B1126">
            <v>350</v>
          </cell>
        </row>
        <row r="1127">
          <cell r="A1127" t="str">
            <v>JB66412-72A</v>
          </cell>
          <cell r="B1127">
            <v>350</v>
          </cell>
        </row>
        <row r="1128">
          <cell r="A1128" t="str">
            <v>JB66412-73A</v>
          </cell>
          <cell r="B1128">
            <v>350</v>
          </cell>
        </row>
        <row r="1129">
          <cell r="A1129" t="str">
            <v>JB68131-71B</v>
          </cell>
          <cell r="B1129">
            <v>500</v>
          </cell>
        </row>
        <row r="1130">
          <cell r="A1130" t="str">
            <v>JB68132-71B1(PROTOTYPE)</v>
          </cell>
          <cell r="B1130">
            <v>874.14</v>
          </cell>
        </row>
        <row r="1131">
          <cell r="A1131" t="str">
            <v>JB68132-71B(MASS PDN)</v>
          </cell>
          <cell r="B1131">
            <v>291.38</v>
          </cell>
        </row>
        <row r="1132">
          <cell r="A1132" t="str">
            <v>JB68225-71A</v>
          </cell>
          <cell r="B1132">
            <v>1200</v>
          </cell>
        </row>
        <row r="1133">
          <cell r="A1133" t="str">
            <v>JB68232-72A1(PROTOTYPE)</v>
          </cell>
          <cell r="B1133">
            <v>1272.42</v>
          </cell>
        </row>
        <row r="1134">
          <cell r="A1134" t="str">
            <v>JB68232-72A1(MASS PDN)</v>
          </cell>
          <cell r="B1134">
            <v>424.14</v>
          </cell>
        </row>
        <row r="1135">
          <cell r="A1135" t="str">
            <v>JB68948-71A</v>
          </cell>
          <cell r="B1135">
            <v>1000</v>
          </cell>
        </row>
        <row r="1136">
          <cell r="A1136" t="str">
            <v>JB69002-71B</v>
          </cell>
          <cell r="B1136">
            <v>1054.77</v>
          </cell>
        </row>
        <row r="1137">
          <cell r="A1137" t="str">
            <v>JB69495-72A1</v>
          </cell>
          <cell r="B1137">
            <v>1046.22</v>
          </cell>
        </row>
        <row r="1138">
          <cell r="A1138" t="str">
            <v>JB69495-72A2</v>
          </cell>
          <cell r="B1138">
            <v>1046.22</v>
          </cell>
        </row>
        <row r="1139">
          <cell r="A1139" t="str">
            <v>JB69495-72A3</v>
          </cell>
          <cell r="B1139">
            <v>1046.22</v>
          </cell>
        </row>
        <row r="1140">
          <cell r="A1140" t="str">
            <v>JB69495-73A2</v>
          </cell>
          <cell r="B1140">
            <v>1046.22</v>
          </cell>
        </row>
        <row r="1141">
          <cell r="A1141" t="str">
            <v>JB69495-73A3</v>
          </cell>
          <cell r="B1141">
            <v>1046.22</v>
          </cell>
        </row>
        <row r="1142">
          <cell r="A1142" t="str">
            <v>JB69495-74A3</v>
          </cell>
          <cell r="B1142">
            <v>1046.22</v>
          </cell>
        </row>
        <row r="1143">
          <cell r="A1143" t="str">
            <v>JB69495-75A3</v>
          </cell>
          <cell r="B1143">
            <v>1046.22</v>
          </cell>
        </row>
        <row r="1144">
          <cell r="A1144" t="str">
            <v>JB69690-71A</v>
          </cell>
          <cell r="B1144">
            <v>997.29</v>
          </cell>
        </row>
        <row r="1145">
          <cell r="A1145" t="str">
            <v>JB69737-71A</v>
          </cell>
          <cell r="B1145">
            <v>925.77</v>
          </cell>
        </row>
        <row r="1146">
          <cell r="A1146" t="str">
            <v>JB69737-72A</v>
          </cell>
          <cell r="B1146">
            <v>925.77</v>
          </cell>
        </row>
        <row r="1147">
          <cell r="A1147" t="str">
            <v>JB69737-73A</v>
          </cell>
          <cell r="B1147">
            <v>908.79</v>
          </cell>
        </row>
        <row r="1148">
          <cell r="A1148" t="str">
            <v>JB69737-74A</v>
          </cell>
          <cell r="B1148">
            <v>925.77</v>
          </cell>
        </row>
        <row r="1149">
          <cell r="A1149" t="str">
            <v>JB69737-75A</v>
          </cell>
          <cell r="B1149">
            <v>925.77</v>
          </cell>
        </row>
        <row r="1150">
          <cell r="A1150" t="str">
            <v>JB69737-76A</v>
          </cell>
          <cell r="B1150">
            <v>925.77</v>
          </cell>
        </row>
        <row r="1151">
          <cell r="A1151" t="str">
            <v>JB69737-77A</v>
          </cell>
          <cell r="B1151">
            <v>925.77</v>
          </cell>
        </row>
        <row r="1152">
          <cell r="A1152" t="str">
            <v>JB69737-78A</v>
          </cell>
          <cell r="B1152">
            <v>925.77</v>
          </cell>
        </row>
        <row r="1153">
          <cell r="A1153" t="str">
            <v>JB69737-79A</v>
          </cell>
          <cell r="B1153">
            <v>925.77</v>
          </cell>
        </row>
        <row r="1154">
          <cell r="A1154" t="str">
            <v>JB71061-01A (2.4M / YEAR) MASS PRO</v>
          </cell>
          <cell r="B1154">
            <v>1.85</v>
          </cell>
        </row>
        <row r="1155">
          <cell r="A1155" t="str">
            <v>JB71061-01A (2.4M / YEAR) SAMPLE</v>
          </cell>
          <cell r="B1155">
            <v>5.55</v>
          </cell>
        </row>
        <row r="1156">
          <cell r="A1156" t="str">
            <v>JB71061-01A (3.6M / YEAR) MASS PRO</v>
          </cell>
          <cell r="B1156">
            <v>1.68</v>
          </cell>
        </row>
        <row r="1157">
          <cell r="A1157" t="str">
            <v>JB71061-01A (3.6M / YEAR) SAMPLE</v>
          </cell>
          <cell r="B1157">
            <v>5.04</v>
          </cell>
        </row>
        <row r="1158">
          <cell r="A1158" t="str">
            <v>JB71061-01A (6M / YEAR) MASS PRO</v>
          </cell>
          <cell r="B1158">
            <v>1.53</v>
          </cell>
        </row>
        <row r="1159">
          <cell r="A1159" t="str">
            <v>JB71061-01A (6M / YEAR) SAMPLE</v>
          </cell>
          <cell r="B1159">
            <v>4.59</v>
          </cell>
        </row>
        <row r="1160">
          <cell r="A1160" t="str">
            <v>JB71061-01A (12M / YEAR) MASS PRO</v>
          </cell>
          <cell r="B1160">
            <v>1.52</v>
          </cell>
        </row>
        <row r="1161">
          <cell r="A1161" t="str">
            <v>JB71061-01A (12M / YEAR) SAMPLE</v>
          </cell>
          <cell r="B1161">
            <v>4.5599999999999996</v>
          </cell>
        </row>
        <row r="1162">
          <cell r="A1162" t="str">
            <v>JB71061-01A (24M / YEAR) MASS PRO</v>
          </cell>
          <cell r="B1162">
            <v>1.48</v>
          </cell>
        </row>
        <row r="1163">
          <cell r="A1163" t="str">
            <v>JB71061-01A (24M / YEAR) SAMPLE</v>
          </cell>
          <cell r="B1163">
            <v>4.4400000000000004</v>
          </cell>
        </row>
        <row r="1164">
          <cell r="A1164" t="str">
            <v>JB77907-71 PATTERN 1</v>
          </cell>
          <cell r="B1164">
            <v>1798.47</v>
          </cell>
        </row>
        <row r="1165">
          <cell r="A1165" t="str">
            <v>JB77907-71 PATTERN 1</v>
          </cell>
          <cell r="B1165">
            <v>1798.47</v>
          </cell>
        </row>
        <row r="1166">
          <cell r="A1166" t="str">
            <v>JB77907-71 FOR MELAC AT 20K /YR</v>
          </cell>
          <cell r="B1166">
            <v>766.82</v>
          </cell>
        </row>
        <row r="1167">
          <cell r="A1167" t="str">
            <v>JB77907-71 PATTERN 2</v>
          </cell>
          <cell r="B1167">
            <v>1770.78</v>
          </cell>
        </row>
        <row r="1168">
          <cell r="A1168" t="str">
            <v>JB77907-71 PATTERN 2</v>
          </cell>
          <cell r="B1168">
            <v>1770.78</v>
          </cell>
        </row>
        <row r="1169">
          <cell r="A1169" t="str">
            <v>JB77907-71 FOR MELAC AT 100K /YR</v>
          </cell>
          <cell r="B1169">
            <v>756.6</v>
          </cell>
        </row>
        <row r="1170">
          <cell r="A1170" t="str">
            <v>JB77993-71A(PROTOTYPE)</v>
          </cell>
          <cell r="B1170">
            <v>1359.33</v>
          </cell>
        </row>
        <row r="1171">
          <cell r="A1171" t="str">
            <v>JB77993-71A(MASS PDN)</v>
          </cell>
          <cell r="B1171">
            <v>453.11</v>
          </cell>
        </row>
        <row r="1172">
          <cell r="A1172" t="str">
            <v>JB78904-71A (SAMPLE)</v>
          </cell>
          <cell r="B1172">
            <v>4456.0200000000004</v>
          </cell>
        </row>
        <row r="1173">
          <cell r="A1173" t="str">
            <v>JB78904-71A (MASS PRO)</v>
          </cell>
          <cell r="B1173">
            <v>1485.34</v>
          </cell>
        </row>
        <row r="1174">
          <cell r="A1174" t="str">
            <v>JB78904-71A-VE (SAMPLE)</v>
          </cell>
          <cell r="B1174">
            <v>4355.1000000000004</v>
          </cell>
        </row>
        <row r="1175">
          <cell r="A1175" t="str">
            <v>JB78904-71A-VE (MASS PRO)</v>
          </cell>
          <cell r="B1175">
            <v>1451.7</v>
          </cell>
        </row>
        <row r="1176">
          <cell r="A1176" t="str">
            <v>JC40289-71A</v>
          </cell>
          <cell r="B1176">
            <v>200</v>
          </cell>
        </row>
        <row r="1177">
          <cell r="A1177" t="str">
            <v>JC40289-72A</v>
          </cell>
          <cell r="B1177">
            <v>100</v>
          </cell>
        </row>
        <row r="1178">
          <cell r="A1178" t="str">
            <v>JC42749-01A</v>
          </cell>
          <cell r="B1178">
            <v>16</v>
          </cell>
        </row>
        <row r="1179">
          <cell r="A1179" t="str">
            <v>JC43068-71A</v>
          </cell>
          <cell r="B1179">
            <v>700</v>
          </cell>
        </row>
        <row r="1180">
          <cell r="A1180" t="str">
            <v>JC43070-71A</v>
          </cell>
          <cell r="B1180">
            <v>700</v>
          </cell>
        </row>
        <row r="1181">
          <cell r="A1181" t="str">
            <v>JC43074-71A</v>
          </cell>
          <cell r="B1181">
            <v>700</v>
          </cell>
        </row>
        <row r="1182">
          <cell r="A1182" t="str">
            <v>JC43075-71A</v>
          </cell>
          <cell r="B1182">
            <v>700</v>
          </cell>
        </row>
        <row r="1183">
          <cell r="A1183" t="str">
            <v>JC44129-01A</v>
          </cell>
          <cell r="B1183">
            <v>10</v>
          </cell>
        </row>
        <row r="1184">
          <cell r="A1184" t="str">
            <v>JC62771-71A</v>
          </cell>
          <cell r="B1184">
            <v>300</v>
          </cell>
        </row>
        <row r="1185">
          <cell r="A1185" t="str">
            <v>JC62771-72A</v>
          </cell>
          <cell r="B1185">
            <v>300</v>
          </cell>
        </row>
        <row r="1186">
          <cell r="A1186" t="str">
            <v>JC63012-74A</v>
          </cell>
          <cell r="B1186">
            <v>500</v>
          </cell>
        </row>
        <row r="1187">
          <cell r="A1187" t="str">
            <v>JC63012-75A</v>
          </cell>
          <cell r="B1187">
            <v>500</v>
          </cell>
        </row>
        <row r="1188">
          <cell r="A1188" t="str">
            <v>JC63024-71A</v>
          </cell>
          <cell r="B1188">
            <v>600</v>
          </cell>
        </row>
        <row r="1189">
          <cell r="A1189" t="str">
            <v>JC63460-72A</v>
          </cell>
          <cell r="B1189">
            <v>300</v>
          </cell>
        </row>
        <row r="1190">
          <cell r="A1190" t="str">
            <v>JC63617-75A</v>
          </cell>
          <cell r="B1190">
            <v>350</v>
          </cell>
        </row>
        <row r="1191">
          <cell r="A1191" t="str">
            <v>JC64198-78C</v>
          </cell>
          <cell r="B1191">
            <v>350</v>
          </cell>
        </row>
        <row r="1192">
          <cell r="A1192" t="str">
            <v>J268743-71A (MASS PRODUCTION)</v>
          </cell>
          <cell r="B1192">
            <v>532.84</v>
          </cell>
        </row>
        <row r="1193">
          <cell r="A1193" t="str">
            <v>J268743-71A (SAMPLE)</v>
          </cell>
          <cell r="B1193">
            <v>1598.52</v>
          </cell>
        </row>
        <row r="1194">
          <cell r="A1194" t="str">
            <v>J268744-71A (MASS PRODUCTION)</v>
          </cell>
          <cell r="B1194">
            <v>465.38</v>
          </cell>
        </row>
        <row r="1195">
          <cell r="A1195" t="str">
            <v>J268744-71A (SAMPLE)</v>
          </cell>
          <cell r="B1195">
            <v>1396.14</v>
          </cell>
        </row>
        <row r="1196">
          <cell r="A1196" t="str">
            <v>J656021-71A</v>
          </cell>
          <cell r="B1196">
            <v>100</v>
          </cell>
        </row>
        <row r="1197">
          <cell r="A1197" t="str">
            <v>J656214-71B</v>
          </cell>
          <cell r="B1197">
            <v>1000</v>
          </cell>
        </row>
        <row r="1198">
          <cell r="A1198" t="str">
            <v>J656247-72A</v>
          </cell>
          <cell r="B1198">
            <v>150</v>
          </cell>
        </row>
        <row r="1199">
          <cell r="A1199" t="str">
            <v>J656559-71A</v>
          </cell>
          <cell r="B1199">
            <v>700</v>
          </cell>
        </row>
        <row r="1200">
          <cell r="A1200" t="str">
            <v>J656635-71C</v>
          </cell>
          <cell r="B1200">
            <v>800</v>
          </cell>
        </row>
        <row r="1201">
          <cell r="A1201" t="str">
            <v>J656635-71C(MASS PDN)</v>
          </cell>
          <cell r="B1201">
            <v>656.49</v>
          </cell>
        </row>
        <row r="1202">
          <cell r="A1202" t="str">
            <v>JC67091</v>
          </cell>
          <cell r="B1202">
            <v>320</v>
          </cell>
        </row>
        <row r="1203">
          <cell r="A1203" t="str">
            <v>JC67171</v>
          </cell>
          <cell r="B1203">
            <v>130</v>
          </cell>
        </row>
        <row r="1204">
          <cell r="A1204" t="str">
            <v>JC67499</v>
          </cell>
          <cell r="B1204">
            <v>100</v>
          </cell>
        </row>
        <row r="1205">
          <cell r="A1205" t="str">
            <v>JC67499-72A1</v>
          </cell>
          <cell r="B1205">
            <v>100</v>
          </cell>
        </row>
        <row r="1206">
          <cell r="A1206" t="str">
            <v>JC70124-71A</v>
          </cell>
          <cell r="B1206">
            <v>1000</v>
          </cell>
        </row>
        <row r="1207">
          <cell r="A1207" t="str">
            <v>JC70174-71A</v>
          </cell>
          <cell r="B1207">
            <v>1000</v>
          </cell>
        </row>
        <row r="1208">
          <cell r="A1208" t="str">
            <v>JC70175-71A</v>
          </cell>
          <cell r="B1208">
            <v>1000</v>
          </cell>
        </row>
        <row r="1209">
          <cell r="A1209" t="str">
            <v>JC70175-72A</v>
          </cell>
          <cell r="B1209">
            <v>1000</v>
          </cell>
        </row>
        <row r="1210">
          <cell r="A1210" t="str">
            <v>JC70175-73A</v>
          </cell>
          <cell r="B1210">
            <v>1000</v>
          </cell>
        </row>
        <row r="1211">
          <cell r="A1211" t="str">
            <v>JC70234-73A</v>
          </cell>
          <cell r="B1211">
            <v>500</v>
          </cell>
        </row>
        <row r="1212">
          <cell r="A1212" t="str">
            <v>JC70286-75A</v>
          </cell>
          <cell r="B1212">
            <v>1000</v>
          </cell>
        </row>
        <row r="1213">
          <cell r="A1213" t="str">
            <v>JC70287-74A</v>
          </cell>
          <cell r="B1213">
            <v>1000</v>
          </cell>
        </row>
        <row r="1214">
          <cell r="A1214" t="str">
            <v>JC70604-71</v>
          </cell>
          <cell r="B1214">
            <v>148.01</v>
          </cell>
        </row>
        <row r="1215">
          <cell r="A1215" t="str">
            <v>JC70605-71</v>
          </cell>
          <cell r="B1215">
            <v>110.57</v>
          </cell>
        </row>
        <row r="1216">
          <cell r="A1216" t="str">
            <v>JC70991-71 MASS PRO (USE OF ZE05-2022SCF)</v>
          </cell>
          <cell r="B1216">
            <v>952.28</v>
          </cell>
        </row>
        <row r="1217">
          <cell r="A1217" t="str">
            <v>JC70991-71 SAMPLE (USE OF ZE05-2022SCF)</v>
          </cell>
          <cell r="B1217">
            <v>2856.84</v>
          </cell>
        </row>
        <row r="1218">
          <cell r="A1218" t="str">
            <v>JC70991-71 (MASS PRO) (300,000-1,000,000 PCS / MONTH) USE OF ZE05-2022SCF</v>
          </cell>
          <cell r="B1218">
            <v>920.64</v>
          </cell>
        </row>
        <row r="1219">
          <cell r="A1219" t="str">
            <v>JC70991-71 (SAMPLE) (300,000-1,000,000 PCS / MONTH)USE OF ZE05-2022SCF</v>
          </cell>
          <cell r="B1219">
            <v>2761.92</v>
          </cell>
        </row>
        <row r="1220">
          <cell r="A1220" t="str">
            <v>JC70991-71 (MASS PRO) (300,000-1,000,000 PCS / MONTH) USE OF VT009-02</v>
          </cell>
          <cell r="B1220">
            <v>940.69</v>
          </cell>
        </row>
        <row r="1221">
          <cell r="A1221" t="str">
            <v>JC70991-71 (SAMPLE) (300,000-1,000,000 PCS / MONTH)USE OF VT009-02</v>
          </cell>
          <cell r="B1221">
            <v>2822.07</v>
          </cell>
        </row>
        <row r="1222">
          <cell r="A1222" t="str">
            <v>JC70991-71 (MASS PRO) (83,000 PCS / MONTH)</v>
          </cell>
          <cell r="B1222">
            <v>851.64</v>
          </cell>
        </row>
        <row r="1223">
          <cell r="A1223" t="str">
            <v>JC70991-71 (SAMPLE) (83,000 PCS / MONTH)</v>
          </cell>
          <cell r="B1223">
            <v>2554.92</v>
          </cell>
        </row>
        <row r="1224">
          <cell r="A1224" t="str">
            <v>JC70991-71 (MASS PRO) (25,000 PCS / MONTH)</v>
          </cell>
          <cell r="B1224">
            <v>859.6</v>
          </cell>
        </row>
        <row r="1225">
          <cell r="A1225" t="str">
            <v>JC70991-71 (SAMPLE) (25,000 PCS / MONTH)</v>
          </cell>
          <cell r="B1225">
            <v>2578.8000000000002</v>
          </cell>
        </row>
        <row r="1226">
          <cell r="A1226" t="str">
            <v>JC70991-71 (MASS PRO) (41,600 PCS / MONTH)</v>
          </cell>
          <cell r="B1226">
            <v>856.18</v>
          </cell>
        </row>
        <row r="1227">
          <cell r="A1227" t="str">
            <v>JC70991-71 (SAMPLE) (41,600 PCS / MONTH)</v>
          </cell>
          <cell r="B1227">
            <v>2568.54</v>
          </cell>
        </row>
        <row r="1228">
          <cell r="A1228" t="str">
            <v>JC70991-71 (MASS PRO) (1M / YEAR) - USE OF V0116-91040-01 CONNECTOR</v>
          </cell>
          <cell r="B1228">
            <v>823.76</v>
          </cell>
        </row>
        <row r="1229">
          <cell r="A1229" t="str">
            <v>JC70991-71 (SAMPLE) (1M / YEAR)USE OF V0116-91040-01 CONNECTOR</v>
          </cell>
          <cell r="B1229">
            <v>2471.2800000000002</v>
          </cell>
        </row>
        <row r="1230">
          <cell r="A1230" t="str">
            <v>JC70991-71 (MASS PRO) (300K / YEAR) - USE OF V0116-91040-01 CONNECTOR</v>
          </cell>
          <cell r="B1230">
            <v>827.05</v>
          </cell>
        </row>
        <row r="1231">
          <cell r="A1231" t="str">
            <v>JC70991-71 (SAMPLE) (300K / YEAR)USE OF V0116-91040-01 CONNECTOR</v>
          </cell>
          <cell r="B1231">
            <v>2481.15</v>
          </cell>
        </row>
        <row r="1232">
          <cell r="A1232" t="str">
            <v>JC70991-71 (MASS PRO) (500K / YEAR) - USE OF V0116-91040-01 CONNECTOR</v>
          </cell>
          <cell r="B1232">
            <v>827.05</v>
          </cell>
        </row>
        <row r="1233">
          <cell r="A1233" t="str">
            <v>JC70991-71 (SAMPLE) (500K / YEAR)USE OF V0116-91040-01 CONNECTOR</v>
          </cell>
          <cell r="B1233">
            <v>2481.15</v>
          </cell>
        </row>
        <row r="1234">
          <cell r="A1234" t="str">
            <v>JC70991-71 (MASS PRO) (1M / YEAR) - USE OF ZE05C-40DS-HU/R/C CONNECTOR</v>
          </cell>
          <cell r="B1234">
            <v>825.45</v>
          </cell>
        </row>
        <row r="1235">
          <cell r="A1235" t="str">
            <v>JC70991-71 (SAMPLE) (1M / YEAR)USE OF ZE05C-40DS-HU/R/C CONNECTOR</v>
          </cell>
          <cell r="B1235">
            <v>2476.35</v>
          </cell>
        </row>
        <row r="1236">
          <cell r="A1236" t="str">
            <v>JC70991-71 (MASS PRO) (500K / YEAR) - USE OF ZE05C-40DS-HU/R/C CONNECTOR</v>
          </cell>
          <cell r="B1236">
            <v>825.45</v>
          </cell>
        </row>
        <row r="1237">
          <cell r="A1237" t="str">
            <v>JC70991-71 (SAMPLE) (500K / YEAR)USE OF ZE05C-40DS-HU/R/C CONNECTOR</v>
          </cell>
          <cell r="B1237">
            <v>2476.35</v>
          </cell>
        </row>
        <row r="1238">
          <cell r="A1238" t="str">
            <v>JC70991-71 (MASS PRO) (300K / YEAR) - USE OF ZE05C-40DS-HU/R/C CONNECTOR</v>
          </cell>
          <cell r="B1238">
            <v>825.45</v>
          </cell>
        </row>
        <row r="1239">
          <cell r="A1239" t="str">
            <v>JC70991-71 (SAMPLE) (300K / YEAR)USE OF ZE05C-40DS-HU/R/C CONNECTOR</v>
          </cell>
          <cell r="B1239">
            <v>2476.35</v>
          </cell>
        </row>
        <row r="1240">
          <cell r="A1240" t="str">
            <v>JC70992-71 MASS PRO (USE OF ZE05-2022SCF)</v>
          </cell>
          <cell r="B1240">
            <v>207.25</v>
          </cell>
        </row>
        <row r="1241">
          <cell r="A1241" t="str">
            <v>JC70992-71 SAMPLE (USE OF ZE05-2022SCF)</v>
          </cell>
          <cell r="B1241">
            <v>621.75</v>
          </cell>
        </row>
        <row r="1242">
          <cell r="A1242" t="str">
            <v>JC70993-71 MASS PRO (USE OF ZE05-2022SCF)</v>
          </cell>
          <cell r="B1242">
            <v>198.87</v>
          </cell>
        </row>
        <row r="1243">
          <cell r="A1243" t="str">
            <v>JC70993-71 SAMPLE (USE OF ZE05-2022SCF)</v>
          </cell>
          <cell r="B1243">
            <v>596.61</v>
          </cell>
        </row>
        <row r="1244">
          <cell r="A1244" t="str">
            <v>JC72226-74A</v>
          </cell>
          <cell r="B1244">
            <v>292</v>
          </cell>
        </row>
        <row r="1245">
          <cell r="A1245" t="str">
            <v>JC72819 (VPM: 31,000 pcs)</v>
          </cell>
          <cell r="B1245">
            <v>6.4</v>
          </cell>
        </row>
        <row r="1246">
          <cell r="A1246" t="str">
            <v>JC72819 (VPM: 71,000 pcs)</v>
          </cell>
          <cell r="B1246">
            <v>6.38</v>
          </cell>
        </row>
        <row r="1247">
          <cell r="A1247" t="str">
            <v>JC72819 (VPM: 203,000 pcs)</v>
          </cell>
          <cell r="B1247">
            <v>6.37</v>
          </cell>
        </row>
        <row r="1248">
          <cell r="A1248" t="str">
            <v>JC73550-72A</v>
          </cell>
          <cell r="B1248">
            <v>350</v>
          </cell>
        </row>
        <row r="1249">
          <cell r="A1249" t="str">
            <v>JC75399-71A</v>
          </cell>
          <cell r="B1249">
            <v>1261.17</v>
          </cell>
        </row>
        <row r="1250">
          <cell r="A1250" t="str">
            <v>JC84016-71B</v>
          </cell>
          <cell r="B1250">
            <v>290.12</v>
          </cell>
        </row>
        <row r="1251">
          <cell r="A1251" t="str">
            <v>JC84628-71A</v>
          </cell>
          <cell r="B1251">
            <v>200</v>
          </cell>
        </row>
        <row r="1252">
          <cell r="A1252" t="str">
            <v>JC74935-71A</v>
          </cell>
          <cell r="B1252">
            <v>1277.67</v>
          </cell>
        </row>
        <row r="1253">
          <cell r="A1253" t="str">
            <v>JC87718-71A</v>
          </cell>
          <cell r="B1253">
            <v>100</v>
          </cell>
        </row>
        <row r="1254">
          <cell r="A1254" t="str">
            <v>JC87743-71A</v>
          </cell>
          <cell r="B1254">
            <v>100</v>
          </cell>
        </row>
        <row r="1255">
          <cell r="A1255" t="str">
            <v>JC87743-71B</v>
          </cell>
          <cell r="B1255">
            <v>362.85</v>
          </cell>
        </row>
        <row r="1256">
          <cell r="A1256" t="str">
            <v>JC88353-71C</v>
          </cell>
          <cell r="B1256">
            <v>288.75</v>
          </cell>
        </row>
        <row r="1257">
          <cell r="A1257" t="str">
            <v>JC88467-71B</v>
          </cell>
          <cell r="B1257">
            <v>350</v>
          </cell>
        </row>
        <row r="1258">
          <cell r="A1258" t="str">
            <v>JC88688-71A</v>
          </cell>
          <cell r="B1258">
            <v>100</v>
          </cell>
        </row>
        <row r="1259">
          <cell r="A1259" t="str">
            <v>JC88689-71A</v>
          </cell>
          <cell r="B1259">
            <v>250</v>
          </cell>
        </row>
        <row r="1260">
          <cell r="A1260" t="str">
            <v>JC88690-71A</v>
          </cell>
          <cell r="B1260">
            <v>500</v>
          </cell>
        </row>
        <row r="1261">
          <cell r="A1261" t="str">
            <v>JC88790-71A</v>
          </cell>
          <cell r="B1261">
            <v>500</v>
          </cell>
        </row>
        <row r="1262">
          <cell r="A1262" t="str">
            <v>JC88790-71A(MASS PDN)</v>
          </cell>
          <cell r="B1262">
            <v>148.43</v>
          </cell>
        </row>
        <row r="1263">
          <cell r="A1263" t="str">
            <v>JC94580-71A</v>
          </cell>
          <cell r="B1263">
            <v>324.41000000000003</v>
          </cell>
        </row>
        <row r="1264">
          <cell r="A1264" t="str">
            <v>JC94670-71A</v>
          </cell>
          <cell r="B1264">
            <v>324.5</v>
          </cell>
        </row>
        <row r="1265">
          <cell r="A1265" t="str">
            <v>JC95160-71A</v>
          </cell>
          <cell r="B1265">
            <v>718.04</v>
          </cell>
        </row>
        <row r="1266">
          <cell r="A1266" t="str">
            <v>JC95165-71A</v>
          </cell>
          <cell r="B1266">
            <v>558.41</v>
          </cell>
        </row>
        <row r="1267">
          <cell r="A1267" t="str">
            <v>JC95586-71A</v>
          </cell>
          <cell r="B1267">
            <v>382.3</v>
          </cell>
        </row>
        <row r="1268">
          <cell r="A1268" t="str">
            <v>JC95587-71A</v>
          </cell>
          <cell r="B1268">
            <v>421.63</v>
          </cell>
        </row>
        <row r="1269">
          <cell r="A1269" t="str">
            <v>JC96186-71C (MASS PRO) 10,000 PCS/MONTH</v>
          </cell>
          <cell r="B1269">
            <v>110.56</v>
          </cell>
        </row>
        <row r="1270">
          <cell r="A1270" t="str">
            <v>JC96186-71C (SAMPLE) 10,000 PCS/MONTH</v>
          </cell>
          <cell r="B1270">
            <v>331.67</v>
          </cell>
        </row>
        <row r="1271">
          <cell r="A1271" t="str">
            <v>JC96186-71C (MASS PRO) 15,000 PCS/MONTH</v>
          </cell>
          <cell r="B1271">
            <v>110.53</v>
          </cell>
        </row>
        <row r="1272">
          <cell r="A1272" t="str">
            <v>JC96186-71C (SAMPLE) 15,000 PCS/MONTH</v>
          </cell>
          <cell r="B1272">
            <v>331.58</v>
          </cell>
        </row>
        <row r="1273">
          <cell r="A1273" t="str">
            <v>JC96186-71C (MASS PRO) 18,000 PCS/MONTH</v>
          </cell>
          <cell r="B1273">
            <v>110.52</v>
          </cell>
        </row>
        <row r="1274">
          <cell r="A1274" t="str">
            <v>JC96186-71C (SAMPLE) 18,000 PCS/MONTH</v>
          </cell>
          <cell r="B1274">
            <v>331.55</v>
          </cell>
        </row>
        <row r="1275">
          <cell r="A1275" t="str">
            <v>JC96255-71A (MASS PRO)</v>
          </cell>
          <cell r="B1275">
            <v>335.78</v>
          </cell>
        </row>
        <row r="1276">
          <cell r="A1276" t="str">
            <v>JC96255-71A (SAMPLE)</v>
          </cell>
          <cell r="B1276">
            <v>1007.35</v>
          </cell>
        </row>
        <row r="1277">
          <cell r="A1277" t="str">
            <v>JF2S060008 DELTA 2 (MASS PRO)</v>
          </cell>
          <cell r="B1277">
            <v>28.36</v>
          </cell>
        </row>
        <row r="1278">
          <cell r="A1278" t="str">
            <v>JF2S060008 DELTA 2 (SAMPLE)</v>
          </cell>
          <cell r="B1278">
            <v>85.08</v>
          </cell>
        </row>
        <row r="1279">
          <cell r="A1279" t="str">
            <v>JF2S060009 DELTA 2 (MASS PRO)</v>
          </cell>
          <cell r="B1279">
            <v>26.82</v>
          </cell>
        </row>
        <row r="1280">
          <cell r="A1280" t="str">
            <v>JF2S060009 DELTA 2 (SAMPLE)</v>
          </cell>
          <cell r="B1280">
            <v>80.459999999999994</v>
          </cell>
        </row>
        <row r="1281">
          <cell r="A1281" t="str">
            <v>JF2S0600011 DELTA 3 (MASS PRO)</v>
          </cell>
          <cell r="B1281">
            <v>42.48</v>
          </cell>
        </row>
        <row r="1282">
          <cell r="A1282" t="str">
            <v>JF2S0600011 DELTA 3 (SAMPLE)</v>
          </cell>
          <cell r="B1282">
            <v>127.44</v>
          </cell>
        </row>
        <row r="1283">
          <cell r="A1283" t="str">
            <v>JF2S0600010 DELTA 2 (MASS PRO)</v>
          </cell>
          <cell r="B1283">
            <v>28.42</v>
          </cell>
        </row>
        <row r="1284">
          <cell r="A1284" t="str">
            <v>JF2S0600010 DELTA 2 (SAMPLE)</v>
          </cell>
          <cell r="B1284">
            <v>85.26</v>
          </cell>
        </row>
        <row r="1285">
          <cell r="A1285" t="str">
            <v>JF2S060004 DELTA 6 (MASS PRO)</v>
          </cell>
          <cell r="B1285">
            <v>523.33000000000004</v>
          </cell>
        </row>
        <row r="1286">
          <cell r="A1286" t="str">
            <v>JF2S060004 DELTA 6 (SAMPLE)</v>
          </cell>
          <cell r="B1286">
            <v>1569.99</v>
          </cell>
        </row>
        <row r="1287">
          <cell r="A1287" t="str">
            <v>JF2S060005 DELTA 6 (MASS PRO)</v>
          </cell>
          <cell r="B1287">
            <v>388.97</v>
          </cell>
        </row>
        <row r="1288">
          <cell r="A1288" t="str">
            <v>JF2S060005 DELTA 6 (SAMPLE)</v>
          </cell>
          <cell r="B1288">
            <v>1166.9100000000001</v>
          </cell>
        </row>
        <row r="1289">
          <cell r="A1289" t="str">
            <v>JF2S060006 DELTA 5 (MASS PRO)</v>
          </cell>
          <cell r="B1289">
            <v>327.39</v>
          </cell>
        </row>
        <row r="1290">
          <cell r="A1290" t="str">
            <v>JF2S060006 DELTA 5 (SAMPLE)</v>
          </cell>
          <cell r="B1290">
            <v>982.17</v>
          </cell>
        </row>
        <row r="1291">
          <cell r="A1291" t="str">
            <v>JF2S0602477 DELTA 1 (MASS PRO)</v>
          </cell>
          <cell r="B1291">
            <v>334.27</v>
          </cell>
        </row>
        <row r="1292">
          <cell r="A1292" t="str">
            <v>JF2S0602477 DELTA 1 SAMPLE)</v>
          </cell>
          <cell r="B1292">
            <v>1002.81</v>
          </cell>
        </row>
        <row r="1293">
          <cell r="A1293" t="str">
            <v>JF2S060008 DELTA 2 (MASS PRO)</v>
          </cell>
          <cell r="B1293">
            <v>28.36</v>
          </cell>
        </row>
        <row r="1294">
          <cell r="A1294" t="str">
            <v>JF2S060008 DELTA 2 (SAMPLE)</v>
          </cell>
          <cell r="B1294">
            <v>85.08</v>
          </cell>
        </row>
        <row r="1295">
          <cell r="A1295" t="str">
            <v>JF2S060009 DELTA 2 (MASS PRO)</v>
          </cell>
          <cell r="B1295">
            <v>26.82</v>
          </cell>
        </row>
        <row r="1296">
          <cell r="A1296" t="str">
            <v>JF2S060009 DELTA 2 (SAMPLE)</v>
          </cell>
          <cell r="B1296">
            <v>80.459999999999994</v>
          </cell>
        </row>
        <row r="1297">
          <cell r="A1297" t="str">
            <v>JF2S0600011 DELTA 3 (MASS PRO)</v>
          </cell>
          <cell r="B1297">
            <v>42.48</v>
          </cell>
        </row>
        <row r="1298">
          <cell r="A1298" t="str">
            <v>JF2S0600011 DELTA 3 (SAMPLE)</v>
          </cell>
          <cell r="B1298">
            <v>127.44</v>
          </cell>
        </row>
        <row r="1299">
          <cell r="A1299" t="str">
            <v>JF2S0600010 DELTA 2 (MASS PRO)</v>
          </cell>
          <cell r="B1299">
            <v>28.42</v>
          </cell>
        </row>
        <row r="1300">
          <cell r="A1300" t="str">
            <v>JF2S0600010 DELTA 2 (SAMPLE)</v>
          </cell>
          <cell r="B1300">
            <v>85.26</v>
          </cell>
        </row>
        <row r="1301">
          <cell r="A1301" t="str">
            <v>JF2S060004 DELTA 6 (MASS PRO)</v>
          </cell>
          <cell r="B1301">
            <v>523.33000000000004</v>
          </cell>
        </row>
        <row r="1302">
          <cell r="A1302" t="str">
            <v>JF2S060004 DELTA 6 (SAMPLE)</v>
          </cell>
          <cell r="B1302">
            <v>1569.99</v>
          </cell>
        </row>
        <row r="1303">
          <cell r="A1303" t="str">
            <v>JF2S060005 DELTA 6 (MASS PRO)</v>
          </cell>
          <cell r="B1303">
            <v>388.97</v>
          </cell>
        </row>
        <row r="1304">
          <cell r="A1304" t="str">
            <v>JF2S060005 DELTA 6 (SAMPLE)</v>
          </cell>
          <cell r="B1304">
            <v>1166.9100000000001</v>
          </cell>
        </row>
        <row r="1305">
          <cell r="A1305" t="str">
            <v>JF2S060006 DELTA 5 (MASS PRO)</v>
          </cell>
          <cell r="B1305">
            <v>327.39</v>
          </cell>
        </row>
        <row r="1306">
          <cell r="A1306" t="str">
            <v>JF2S060006 DELTA 5 (SAMPLE)</v>
          </cell>
          <cell r="B1306">
            <v>982.17</v>
          </cell>
        </row>
        <row r="1307">
          <cell r="A1307" t="str">
            <v>JF2S0602477 DELTA 1 (MASS PRO)</v>
          </cell>
          <cell r="B1307">
            <v>334.27</v>
          </cell>
        </row>
        <row r="1308">
          <cell r="A1308" t="str">
            <v>JF2S0602477 DELTA 1 SAMPLE)</v>
          </cell>
          <cell r="B1308">
            <v>1002.81</v>
          </cell>
        </row>
        <row r="1309">
          <cell r="A1309" t="str">
            <v>JF2S0603081 (SAMPLE PRICE)</v>
          </cell>
          <cell r="B1309">
            <v>1397.1</v>
          </cell>
        </row>
        <row r="1310">
          <cell r="A1310" t="str">
            <v>JF2S0603081 (MASS PRODUCTION PRICE)</v>
          </cell>
          <cell r="B1310">
            <v>465.7</v>
          </cell>
        </row>
        <row r="1311">
          <cell r="A1311" t="str">
            <v>JF2S0603082 (SAMPLE PRICE)</v>
          </cell>
          <cell r="B1311">
            <v>1499.07</v>
          </cell>
        </row>
        <row r="1312">
          <cell r="A1312" t="str">
            <v>JF2S0603082 (MASS PRODUCTION PRICE)</v>
          </cell>
          <cell r="B1312">
            <v>499.69</v>
          </cell>
        </row>
        <row r="1313">
          <cell r="A1313" t="str">
            <v>JFSWIH02788 (MASS PRO)</v>
          </cell>
          <cell r="B1313">
            <v>1222.6300000000001</v>
          </cell>
        </row>
        <row r="1314">
          <cell r="A1314" t="str">
            <v>JFSWIH02788 (SAMPLE)</v>
          </cell>
          <cell r="B1314">
            <v>3667.89</v>
          </cell>
        </row>
        <row r="1315">
          <cell r="A1315" t="str">
            <v>JH2114</v>
          </cell>
          <cell r="B1315">
            <v>280.12</v>
          </cell>
        </row>
        <row r="1316">
          <cell r="A1316" t="str">
            <v>JH02097-71A (MASS PRO)</v>
          </cell>
          <cell r="B1316">
            <v>305.89</v>
          </cell>
        </row>
        <row r="1317">
          <cell r="A1317" t="str">
            <v>JH02097-71A (SAMPLE)</v>
          </cell>
          <cell r="B1317">
            <v>917.67</v>
          </cell>
        </row>
        <row r="1318">
          <cell r="A1318" t="str">
            <v>JC96288-71</v>
          </cell>
          <cell r="B1318">
            <v>323.10000000000002</v>
          </cell>
        </row>
        <row r="1319">
          <cell r="A1319" t="str">
            <v>JH02184-71A.</v>
          </cell>
          <cell r="B1319">
            <v>130.43</v>
          </cell>
        </row>
        <row r="1320">
          <cell r="A1320" t="str">
            <v>JH02189-71A</v>
          </cell>
          <cell r="B1320">
            <v>122.01</v>
          </cell>
        </row>
        <row r="1321">
          <cell r="A1321" t="str">
            <v>JL309-N23402-C (MASS PRO)</v>
          </cell>
          <cell r="B1321">
            <v>473.59</v>
          </cell>
        </row>
        <row r="1322">
          <cell r="A1322" t="str">
            <v>JL309-N23402-C (SAMPLE)</v>
          </cell>
          <cell r="B1322">
            <v>1420.77</v>
          </cell>
        </row>
        <row r="1323">
          <cell r="A1323" t="str">
            <v>JL309-N23402-C (MASS PRO) TAPE USED: NO. 2280</v>
          </cell>
          <cell r="B1323">
            <v>444.61</v>
          </cell>
        </row>
        <row r="1324">
          <cell r="A1324" t="str">
            <v>JL309-N23402-C (SAMPLE) TAPE USED:NO.2280</v>
          </cell>
          <cell r="B1324">
            <v>1333.83</v>
          </cell>
        </row>
        <row r="1325">
          <cell r="A1325" t="str">
            <v>JL309-N23402-C (MASS PRO) (CHANGE TAPING METHOD)</v>
          </cell>
          <cell r="B1325">
            <v>397.99</v>
          </cell>
        </row>
        <row r="1326">
          <cell r="A1326" t="str">
            <v>JL309-N23402-C (SAMPLE) (CHANGE TAPING METHOD)</v>
          </cell>
          <cell r="B1326">
            <v>1193.97</v>
          </cell>
        </row>
        <row r="1327">
          <cell r="A1327" t="str">
            <v>JL309-X42502-A (MASS PRO)</v>
          </cell>
          <cell r="B1327">
            <v>549.16</v>
          </cell>
        </row>
        <row r="1328">
          <cell r="A1328" t="str">
            <v>JL309-X42502-A (SAMPLE)</v>
          </cell>
          <cell r="B1328">
            <v>1647.48</v>
          </cell>
        </row>
        <row r="1329">
          <cell r="A1329" t="str">
            <v>JL324-X44102 (MASS PRO) (IRRAX)</v>
          </cell>
          <cell r="B1329">
            <v>353.09</v>
          </cell>
        </row>
        <row r="1330">
          <cell r="A1330" t="str">
            <v>JL324-X44102 (SAMPLE) (IRRAX)</v>
          </cell>
          <cell r="B1330">
            <v>1059.27</v>
          </cell>
        </row>
        <row r="1331">
          <cell r="A1331" t="str">
            <v>JL324-X44102 (MASS PRO) (AESSX0.3F)</v>
          </cell>
          <cell r="B1331">
            <v>318.89999999999998</v>
          </cell>
        </row>
        <row r="1332">
          <cell r="A1332" t="str">
            <v>JL324-X44102 (SAMPLE) (AESSX0.3F)</v>
          </cell>
          <cell r="B1332">
            <v>956.7</v>
          </cell>
        </row>
        <row r="1333">
          <cell r="A1333" t="str">
            <v>JL324-X44103 (MASS PRO) (IRRAX)</v>
          </cell>
          <cell r="B1333">
            <v>349.59</v>
          </cell>
        </row>
        <row r="1334">
          <cell r="A1334" t="str">
            <v>JL324-X44103 (SAMPLE) (IRRAX)</v>
          </cell>
          <cell r="B1334">
            <v>1048.77</v>
          </cell>
        </row>
        <row r="1335">
          <cell r="A1335" t="str">
            <v>JL324-X44103 (MASS PRO) (AESSX0.3F)</v>
          </cell>
          <cell r="B1335">
            <v>316.64999999999998</v>
          </cell>
        </row>
        <row r="1336">
          <cell r="A1336" t="str">
            <v>JL324-X44103 (SAMPLE) (AESSX0.3F)</v>
          </cell>
          <cell r="B1336">
            <v>949.95</v>
          </cell>
        </row>
        <row r="1337">
          <cell r="A1337" t="str">
            <v>JL518-BB0201-A (MASS PRO)</v>
          </cell>
          <cell r="B1337">
            <v>305.12</v>
          </cell>
        </row>
        <row r="1338">
          <cell r="A1338" t="str">
            <v>JL518-BB0201-A (SAMPLE)</v>
          </cell>
          <cell r="B1338">
            <v>915.36</v>
          </cell>
        </row>
        <row r="1339">
          <cell r="A1339" t="str">
            <v>JL518-X00101-A (MASS PRO)</v>
          </cell>
          <cell r="B1339">
            <v>269.3</v>
          </cell>
        </row>
        <row r="1340">
          <cell r="A1340" t="str">
            <v>JL518-X00101-A (SAMPLE)</v>
          </cell>
          <cell r="B1340">
            <v>807.9</v>
          </cell>
        </row>
        <row r="1341">
          <cell r="A1341" t="str">
            <v>JLU304Z022G01</v>
          </cell>
          <cell r="B1341">
            <v>100</v>
          </cell>
        </row>
        <row r="1342">
          <cell r="A1342" t="str">
            <v>JLU406Z095G01</v>
          </cell>
          <cell r="B1342">
            <v>30</v>
          </cell>
        </row>
        <row r="1343">
          <cell r="A1343" t="str">
            <v>JLU406Z096G02</v>
          </cell>
          <cell r="B1343">
            <v>20</v>
          </cell>
        </row>
        <row r="1344">
          <cell r="A1344" t="str">
            <v>JM321C18571</v>
          </cell>
          <cell r="B1344">
            <v>100</v>
          </cell>
        </row>
        <row r="1345">
          <cell r="A1345" t="str">
            <v>JQ649B08071B</v>
          </cell>
          <cell r="B1345">
            <v>500.82</v>
          </cell>
        </row>
        <row r="1346">
          <cell r="A1346" t="str">
            <v>JQ649B10571A</v>
          </cell>
          <cell r="B1346">
            <v>311.49</v>
          </cell>
        </row>
        <row r="1347">
          <cell r="A1347" t="str">
            <v>J144387-71A</v>
          </cell>
          <cell r="B1347">
            <v>1000</v>
          </cell>
        </row>
        <row r="1348">
          <cell r="A1348" t="str">
            <v>J144387-72A</v>
          </cell>
          <cell r="B1348">
            <v>1000</v>
          </cell>
        </row>
        <row r="1349">
          <cell r="A1349" t="str">
            <v>KAR15890-B</v>
          </cell>
          <cell r="B1349">
            <v>1377.29</v>
          </cell>
        </row>
        <row r="1350">
          <cell r="A1350" t="str">
            <v>KB78C8K8G01</v>
          </cell>
          <cell r="B1350">
            <v>112.72</v>
          </cell>
        </row>
        <row r="1351">
          <cell r="A1351" t="str">
            <v>KB78C8K9G01</v>
          </cell>
          <cell r="B1351">
            <v>152.84</v>
          </cell>
        </row>
        <row r="1352">
          <cell r="A1352" t="str">
            <v>KB78C8MCG01</v>
          </cell>
          <cell r="B1352">
            <v>121.94</v>
          </cell>
        </row>
        <row r="1353">
          <cell r="A1353" t="str">
            <v>KB78C8MDG01</v>
          </cell>
          <cell r="B1353">
            <v>238.9</v>
          </cell>
        </row>
        <row r="1354">
          <cell r="A1354" t="str">
            <v>KJ78S543G01</v>
          </cell>
          <cell r="B1354">
            <v>78.37</v>
          </cell>
        </row>
        <row r="1355">
          <cell r="A1355" t="str">
            <v>KB78C8R7G01</v>
          </cell>
          <cell r="B1355">
            <v>106.75</v>
          </cell>
        </row>
        <row r="1356">
          <cell r="A1356" t="str">
            <v>KB78C8R7G02</v>
          </cell>
          <cell r="B1356">
            <v>106.75</v>
          </cell>
        </row>
        <row r="1357">
          <cell r="A1357" t="str">
            <v>KB78C8R7G03</v>
          </cell>
          <cell r="B1357">
            <v>100.04</v>
          </cell>
        </row>
        <row r="1358">
          <cell r="A1358" t="str">
            <v>KB78C8R7G04</v>
          </cell>
          <cell r="B1358">
            <v>100.04</v>
          </cell>
        </row>
        <row r="1359">
          <cell r="A1359" t="str">
            <v>KB78C8R8G01</v>
          </cell>
          <cell r="B1359">
            <v>103.03</v>
          </cell>
        </row>
        <row r="1360">
          <cell r="A1360" t="str">
            <v>KB78C8R8G02</v>
          </cell>
          <cell r="B1360">
            <v>103.03</v>
          </cell>
        </row>
        <row r="1361">
          <cell r="A1361" t="str">
            <v>KB78C8R8G03</v>
          </cell>
          <cell r="B1361">
            <v>103.03</v>
          </cell>
        </row>
        <row r="1362">
          <cell r="A1362" t="str">
            <v>KB78C8R8G04</v>
          </cell>
          <cell r="B1362">
            <v>103.03</v>
          </cell>
        </row>
        <row r="1363">
          <cell r="A1363" t="str">
            <v>KB78C2RPG03 (MASS PRO)</v>
          </cell>
          <cell r="B1363">
            <v>3.2385000000000002</v>
          </cell>
        </row>
        <row r="1364">
          <cell r="A1364" t="str">
            <v>KB78C2RPG03 SAMPLE)</v>
          </cell>
          <cell r="B1364">
            <v>9.7155000000000005</v>
          </cell>
        </row>
        <row r="1365">
          <cell r="A1365" t="str">
            <v>KB78C6GJG02 (MASS PRO)</v>
          </cell>
          <cell r="B1365">
            <v>0.71230000000000004</v>
          </cell>
        </row>
        <row r="1366">
          <cell r="A1366" t="str">
            <v>KB78C6GJG02 (SAMPLE)</v>
          </cell>
          <cell r="B1366">
            <v>2.1368999999999998</v>
          </cell>
        </row>
        <row r="1367">
          <cell r="A1367" t="str">
            <v>KB78C6GKG03 (MASS PRO)</v>
          </cell>
          <cell r="B1367">
            <v>0.87919999999999998</v>
          </cell>
        </row>
        <row r="1368">
          <cell r="A1368" t="str">
            <v>KB78C6GKG03 (SAMPLE)</v>
          </cell>
          <cell r="B1368">
            <v>2.6375999999999999</v>
          </cell>
        </row>
        <row r="1369">
          <cell r="A1369" t="str">
            <v>KB78C6GLG01 (MASS PRO)</v>
          </cell>
          <cell r="B1369">
            <v>0.40379999999999999</v>
          </cell>
        </row>
        <row r="1370">
          <cell r="A1370" t="str">
            <v>KB78C6GLG01 (SAMPLE)</v>
          </cell>
          <cell r="B1370">
            <v>1.2114</v>
          </cell>
        </row>
        <row r="1371">
          <cell r="A1371" t="str">
            <v>KB78C6PBG02 (MASS PRO)</v>
          </cell>
          <cell r="B1371">
            <v>0.28210000000000002</v>
          </cell>
        </row>
        <row r="1372">
          <cell r="A1372" t="str">
            <v>KB78C6PBG02 (SAMPLE)</v>
          </cell>
          <cell r="B1372">
            <v>0.84630000000000005</v>
          </cell>
        </row>
        <row r="1373">
          <cell r="A1373"/>
          <cell r="B1373"/>
        </row>
        <row r="1374">
          <cell r="A1374" t="str">
            <v>KB78C7JMG01 (MASS PRO)</v>
          </cell>
          <cell r="B1374">
            <v>0.65610000000000002</v>
          </cell>
        </row>
        <row r="1375">
          <cell r="A1375" t="str">
            <v>KB78C7JMG01 (SAMPLE)</v>
          </cell>
          <cell r="B1375">
            <v>1.9682999999999999</v>
          </cell>
        </row>
        <row r="1376">
          <cell r="A1376" t="str">
            <v>KB78C7JNG01 (MASS PRO)</v>
          </cell>
          <cell r="B1376">
            <v>0.32919999999999999</v>
          </cell>
        </row>
        <row r="1377">
          <cell r="A1377" t="str">
            <v>KB78C7JNG01 (SAMPLE)</v>
          </cell>
          <cell r="B1377">
            <v>0.98760000000000003</v>
          </cell>
        </row>
        <row r="1378">
          <cell r="A1378" t="str">
            <v>KB78C7JPG01 (MASS PRO)</v>
          </cell>
          <cell r="B1378">
            <v>0.71260000000000001</v>
          </cell>
        </row>
        <row r="1379">
          <cell r="A1379" t="str">
            <v>KB78C7JPG01 (SAMPLE)</v>
          </cell>
          <cell r="B1379">
            <v>2.1377999999999999</v>
          </cell>
        </row>
        <row r="1380">
          <cell r="A1380" t="str">
            <v>KB78C7JQG01 (MASS PRO)</v>
          </cell>
          <cell r="B1380">
            <v>0.26919999999999999</v>
          </cell>
        </row>
        <row r="1381">
          <cell r="A1381" t="str">
            <v>KB78C7JQG01 (SAMPLE)</v>
          </cell>
          <cell r="B1381">
            <v>0.80759999999999998</v>
          </cell>
        </row>
        <row r="1382">
          <cell r="A1382" t="str">
            <v>KB78C7JRG01 (MASS PRO)</v>
          </cell>
          <cell r="B1382">
            <v>0.43280000000000002</v>
          </cell>
        </row>
        <row r="1383">
          <cell r="A1383" t="str">
            <v>KB78C7JRG01 (SAMPLE)</v>
          </cell>
          <cell r="B1383">
            <v>1.2984</v>
          </cell>
        </row>
        <row r="1384">
          <cell r="A1384" t="str">
            <v>KB78C7K1G01 (MASS PRO)</v>
          </cell>
          <cell r="B1384">
            <v>0.2838</v>
          </cell>
        </row>
        <row r="1385">
          <cell r="A1385" t="str">
            <v>KB78C7K1G01 (SAMPLE)</v>
          </cell>
          <cell r="B1385">
            <v>0.85140000000000005</v>
          </cell>
        </row>
        <row r="1386">
          <cell r="A1386" t="str">
            <v>KB78C7MDG01 (MASS PRO)</v>
          </cell>
          <cell r="B1386">
            <v>0.51280000000000003</v>
          </cell>
        </row>
        <row r="1387">
          <cell r="A1387" t="str">
            <v>KB78C7MDG01 (SAMPLE)</v>
          </cell>
          <cell r="B1387">
            <v>1.5384</v>
          </cell>
        </row>
        <row r="1388">
          <cell r="A1388" t="str">
            <v>KB78C7NUG02 (MASS PRO)</v>
          </cell>
          <cell r="B1388">
            <v>3.1882999999999999</v>
          </cell>
        </row>
        <row r="1389">
          <cell r="A1389" t="str">
            <v>KB78C7NUG02 (SAMPLE)</v>
          </cell>
          <cell r="B1389">
            <v>9.5648999999999997</v>
          </cell>
        </row>
        <row r="1390">
          <cell r="A1390" t="str">
            <v>KB78C7R9G01 (MASS PRO)</v>
          </cell>
          <cell r="B1390">
            <v>0.26910000000000001</v>
          </cell>
        </row>
        <row r="1391">
          <cell r="A1391" t="str">
            <v>KB78C7R9G01 (SAMPLE)</v>
          </cell>
          <cell r="B1391">
            <v>0.80730000000000002</v>
          </cell>
        </row>
        <row r="1392">
          <cell r="A1392" t="str">
            <v>KC00J990G09 (MASS PRO) (396 PCS / MONTH)</v>
          </cell>
          <cell r="B1392">
            <v>4049.45</v>
          </cell>
        </row>
        <row r="1393">
          <cell r="A1393" t="str">
            <v>KC00J990G09 (SAMPLE) (396 PCS / MONTH)</v>
          </cell>
          <cell r="B1393">
            <v>12148.35</v>
          </cell>
        </row>
        <row r="1394">
          <cell r="A1394" t="str">
            <v>KC00J990G09 (MASS PRO) (133 PCS / MONTH)</v>
          </cell>
          <cell r="B1394">
            <v>4939.1899999999996</v>
          </cell>
        </row>
        <row r="1395">
          <cell r="A1395" t="str">
            <v>KC00J990G09 (SAMPLE) (133 PCS / MONTH)</v>
          </cell>
          <cell r="B1395">
            <v>14817.57</v>
          </cell>
        </row>
        <row r="1396">
          <cell r="A1396" t="str">
            <v>KC78U624G01 (MASS PRO)</v>
          </cell>
          <cell r="B1396">
            <v>107.33</v>
          </cell>
        </row>
        <row r="1397">
          <cell r="A1397" t="str">
            <v>KC78U624G01 (SAMPLE)</v>
          </cell>
          <cell r="B1397">
            <v>321.99</v>
          </cell>
        </row>
        <row r="1398">
          <cell r="A1398" t="str">
            <v>KE78D237G03 (MASS PRO)(396 PCS / MONTH)</v>
          </cell>
          <cell r="B1398">
            <v>67.78</v>
          </cell>
        </row>
        <row r="1399">
          <cell r="A1399" t="str">
            <v>KE78D237G03 (SAMPLE)(396 PCS / MONTH)</v>
          </cell>
          <cell r="B1399">
            <v>203.34</v>
          </cell>
        </row>
        <row r="1400">
          <cell r="A1400" t="str">
            <v>KE78D237G03 (MASS PRO)(133 PCS / MONTH)</v>
          </cell>
          <cell r="B1400">
            <v>111.18</v>
          </cell>
        </row>
        <row r="1401">
          <cell r="A1401" t="str">
            <v>KE78D237G03 (SAMPLE)(133 PCS / MONTH)</v>
          </cell>
          <cell r="B1401">
            <v>333.54</v>
          </cell>
        </row>
        <row r="1402">
          <cell r="A1402" t="str">
            <v>KE78F047G01 (MASS PRO)(396 PCS / MONTH)</v>
          </cell>
          <cell r="B1402">
            <v>158.04</v>
          </cell>
        </row>
        <row r="1403">
          <cell r="A1403" t="str">
            <v>KE78F047G01 (SAMPLE)(396 PCS / MONTH)</v>
          </cell>
          <cell r="B1403">
            <v>474.12</v>
          </cell>
        </row>
        <row r="1404">
          <cell r="A1404" t="str">
            <v>KE78F047G01 (MASS PRO)(133 PCS / MONTH)</v>
          </cell>
          <cell r="B1404">
            <v>312.23</v>
          </cell>
        </row>
        <row r="1405">
          <cell r="A1405" t="str">
            <v>KE78F047G01 (SAMPLE)(133 PCS / MONTH)</v>
          </cell>
          <cell r="B1405">
            <v>936.69</v>
          </cell>
        </row>
        <row r="1406">
          <cell r="A1406" t="str">
            <v>KE78H356G10 (MASS PRO)(396 PCS / MONTH)</v>
          </cell>
          <cell r="B1406">
            <v>112.68</v>
          </cell>
        </row>
        <row r="1407">
          <cell r="A1407" t="str">
            <v>KE78H356G10 (SAMPLE)(396 PCS / MONTH)</v>
          </cell>
          <cell r="B1407">
            <v>338.04</v>
          </cell>
        </row>
        <row r="1408">
          <cell r="A1408" t="str">
            <v>KE78H356G10 (MASS PRO)(133 PCS / MONTH)</v>
          </cell>
          <cell r="B1408">
            <v>157.66</v>
          </cell>
        </row>
        <row r="1409">
          <cell r="A1409" t="str">
            <v>KE78H356G10 (SAMPLE)(133 PCS / MONTH)</v>
          </cell>
          <cell r="B1409">
            <v>472.98</v>
          </cell>
        </row>
        <row r="1410">
          <cell r="A1410" t="str">
            <v>KW78D040G02 (MASS PRO)</v>
          </cell>
          <cell r="B1410">
            <v>68.7</v>
          </cell>
        </row>
        <row r="1411">
          <cell r="A1411" t="str">
            <v>KW78D040G02 (SAMPLE)</v>
          </cell>
          <cell r="B1411">
            <v>206.1</v>
          </cell>
        </row>
        <row r="1412">
          <cell r="A1412" t="str">
            <v>KW78D041G07 (MASS PRO)</v>
          </cell>
          <cell r="B1412">
            <v>155.41</v>
          </cell>
        </row>
        <row r="1413">
          <cell r="A1413" t="str">
            <v>KW78D041G07 (SAMPLE)</v>
          </cell>
          <cell r="B1413">
            <v>466.23</v>
          </cell>
        </row>
        <row r="1414">
          <cell r="A1414" t="str">
            <v>KW78D041G08 (MASS PRO)</v>
          </cell>
          <cell r="B1414">
            <v>169.87</v>
          </cell>
        </row>
        <row r="1415">
          <cell r="A1415" t="str">
            <v>KW78D041G08 (SAMPLE)</v>
          </cell>
          <cell r="B1415">
            <v>509.61</v>
          </cell>
        </row>
        <row r="1416">
          <cell r="A1416" t="str">
            <v>KW78D298G04 (MASS PRO)(396 PCS / MONTH)</v>
          </cell>
          <cell r="B1416">
            <v>1313.29</v>
          </cell>
        </row>
        <row r="1417">
          <cell r="A1417" t="str">
            <v>KW78D298G04 (SAMPLE)(396 PCS / MONTH)</v>
          </cell>
          <cell r="B1417">
            <v>3939.87</v>
          </cell>
        </row>
        <row r="1418">
          <cell r="A1418" t="str">
            <v>KW78D298G04 (MASS PRO)(133 PCS / MONTH)</v>
          </cell>
          <cell r="B1418">
            <v>1336.5</v>
          </cell>
        </row>
        <row r="1419">
          <cell r="A1419" t="str">
            <v>KW78D298G04 (SAMPLE)(133 PCS / MONTH)</v>
          </cell>
          <cell r="B1419">
            <v>4009.5</v>
          </cell>
        </row>
        <row r="1420">
          <cell r="A1420" t="str">
            <v>KW78D299G04 (MASS PRO)(396 PCS / MONTH)</v>
          </cell>
          <cell r="B1420">
            <v>97.21</v>
          </cell>
        </row>
        <row r="1421">
          <cell r="A1421" t="str">
            <v>KW78D299G04 (SAMPLE)(396 PCS / MONTH)</v>
          </cell>
          <cell r="B1421">
            <v>291.63</v>
          </cell>
        </row>
        <row r="1422">
          <cell r="A1422" t="str">
            <v>KW78D299G04 (MASS PRO)(133PCS / MONTH)</v>
          </cell>
          <cell r="B1422">
            <v>112.58</v>
          </cell>
        </row>
        <row r="1423">
          <cell r="A1423" t="str">
            <v>KW78D299G04 (SAMPLE)(133 PCS / MONTH)</v>
          </cell>
          <cell r="B1423">
            <v>337.74</v>
          </cell>
        </row>
        <row r="1424">
          <cell r="A1424" t="str">
            <v>KW78D475G03 (MASS PRO)(396 PCS / MONTH)</v>
          </cell>
          <cell r="B1424">
            <v>153.36000000000001</v>
          </cell>
        </row>
        <row r="1425">
          <cell r="A1425" t="str">
            <v>KW78D475G03 (SAMPLE)(396 PCS / MONTH)</v>
          </cell>
          <cell r="B1425">
            <v>460.08</v>
          </cell>
        </row>
        <row r="1426">
          <cell r="A1426" t="str">
            <v>KW78D475G03 (MASS PRO)(133 PCS / MONTH)</v>
          </cell>
          <cell r="B1426">
            <v>169.65</v>
          </cell>
        </row>
        <row r="1427">
          <cell r="A1427" t="str">
            <v>KW78D475G03 (SAMPLE)(133 PCS / MONTH)</v>
          </cell>
          <cell r="B1427">
            <v>508.95</v>
          </cell>
        </row>
        <row r="1428">
          <cell r="A1428" t="str">
            <v>KW78D682G01 (MASS PRO)(396 PCS / MONTH)</v>
          </cell>
          <cell r="B1428">
            <v>103.67</v>
          </cell>
        </row>
        <row r="1429">
          <cell r="A1429" t="str">
            <v>KW78D682G01 (SAMPLE)(396 PCS / MONTH)</v>
          </cell>
          <cell r="B1429">
            <v>311.01</v>
          </cell>
        </row>
        <row r="1430">
          <cell r="A1430" t="str">
            <v>KW78D682G01 (MASS PRO)(133 PCS / MONTH)</v>
          </cell>
          <cell r="B1430">
            <v>147.26</v>
          </cell>
        </row>
        <row r="1431">
          <cell r="A1431" t="str">
            <v>KW78D682G01 (SAMPLE)(133 PCS / MONTH)</v>
          </cell>
          <cell r="B1431">
            <v>441.78</v>
          </cell>
        </row>
        <row r="1432">
          <cell r="A1432" t="str">
            <v>KW78D684G02 (MASS PRO)(396 PCS / MONTH)</v>
          </cell>
          <cell r="B1432">
            <v>255.79</v>
          </cell>
        </row>
        <row r="1433">
          <cell r="A1433" t="str">
            <v>KW78D684G02 (SAMPLE)(396 PCS / MONTH)</v>
          </cell>
          <cell r="B1433">
            <v>767.37</v>
          </cell>
        </row>
        <row r="1434">
          <cell r="A1434" t="str">
            <v>KW78D684G02 (MASS PRO)(133 PCS / MONTH)</v>
          </cell>
          <cell r="B1434">
            <v>271.91000000000003</v>
          </cell>
        </row>
        <row r="1435">
          <cell r="A1435" t="str">
            <v>KW78D684G02 (SAMPLE)(133 PCS / MONTH)</v>
          </cell>
          <cell r="B1435">
            <v>815.73</v>
          </cell>
        </row>
        <row r="1436">
          <cell r="A1436" t="str">
            <v>KW78D685G02 (MASS PRO)(396 PCS / MONTH)</v>
          </cell>
          <cell r="B1436">
            <v>83.43</v>
          </cell>
        </row>
        <row r="1437">
          <cell r="A1437" t="str">
            <v>KW78D685G02 (SAMPLE)(396 PCS / MONTH)</v>
          </cell>
          <cell r="B1437">
            <v>250.29</v>
          </cell>
        </row>
        <row r="1438">
          <cell r="A1438" t="str">
            <v>KW78D685G02 (MASS PRO)(133 PCS / MONTH)</v>
          </cell>
          <cell r="B1438">
            <v>134.02000000000001</v>
          </cell>
        </row>
        <row r="1439">
          <cell r="A1439" t="str">
            <v>KW78D685G02 (SAMPLE)(133 PCS / MONTH)</v>
          </cell>
          <cell r="B1439">
            <v>402.06</v>
          </cell>
        </row>
        <row r="1440">
          <cell r="A1440" t="str">
            <v>KW78D686G01 (MASS PRO)(396 PCS / MONTH)</v>
          </cell>
          <cell r="B1440">
            <v>56.72</v>
          </cell>
        </row>
        <row r="1441">
          <cell r="A1441" t="str">
            <v>KW78D686G01 (SAMPLE)(396 PCS / MONTH)</v>
          </cell>
          <cell r="B1441">
            <v>170.16</v>
          </cell>
        </row>
        <row r="1442">
          <cell r="A1442" t="str">
            <v>KW78D686G01 (MASS PRO)(133 PCS / MONTH)</v>
          </cell>
          <cell r="B1442">
            <v>95.12</v>
          </cell>
        </row>
        <row r="1443">
          <cell r="A1443" t="str">
            <v>KW78D686G01 (SAMPLE)(133 PCS / MONTH)</v>
          </cell>
          <cell r="B1443">
            <v>285.36</v>
          </cell>
        </row>
        <row r="1444">
          <cell r="A1444" t="str">
            <v>KW78L243G02 (MASS PRO)(396 PCS / MONTH)</v>
          </cell>
          <cell r="B1444">
            <v>372.19</v>
          </cell>
        </row>
        <row r="1445">
          <cell r="A1445" t="str">
            <v>KW78L243G02 (SAMPLE)(396 PCS / MONTH)</v>
          </cell>
          <cell r="B1445">
            <v>1116.57</v>
          </cell>
        </row>
        <row r="1446">
          <cell r="A1446" t="str">
            <v>KW78L243G02 (MASS PRO)(133PCS / MONTH)</v>
          </cell>
          <cell r="B1446">
            <v>475.85</v>
          </cell>
        </row>
        <row r="1447">
          <cell r="A1447" t="str">
            <v>KW78L243G02 (SAMPLE)(133 PCS / MONTH)</v>
          </cell>
          <cell r="B1447">
            <v>1427.55</v>
          </cell>
        </row>
        <row r="1448">
          <cell r="A1448" t="str">
            <v>KW78D687G02 (MASS PRO)(396 PCS / MONTH)</v>
          </cell>
          <cell r="B1448">
            <v>73.06</v>
          </cell>
        </row>
        <row r="1449">
          <cell r="A1449" t="str">
            <v>KW78D687G02 (SAMPLE)(396 PCS / MONTH)</v>
          </cell>
          <cell r="B1449">
            <v>219.18</v>
          </cell>
        </row>
        <row r="1450">
          <cell r="A1450" t="str">
            <v>KW78D687G02 (MASS PRO)(133 PCS / MONTH)</v>
          </cell>
          <cell r="B1450">
            <v>113.2</v>
          </cell>
        </row>
        <row r="1451">
          <cell r="A1451" t="str">
            <v>KW78D687G02 (SAMPLE)(133 PCS / MONTH)</v>
          </cell>
          <cell r="B1451">
            <v>339.6</v>
          </cell>
        </row>
        <row r="1452">
          <cell r="A1452" t="str">
            <v>KW78L242G02 (MASS PRO)(396 PCS / MONTH)</v>
          </cell>
          <cell r="B1452">
            <v>311.19</v>
          </cell>
        </row>
        <row r="1453">
          <cell r="A1453" t="str">
            <v>KW78L242G02 (SAMPLE)(396 PCS / MONTH)</v>
          </cell>
          <cell r="B1453">
            <v>933.57</v>
          </cell>
        </row>
        <row r="1454">
          <cell r="A1454" t="str">
            <v>KW78L242G02 (MASS PRO)(133 PCS / MONTH)</v>
          </cell>
          <cell r="B1454">
            <v>401.2</v>
          </cell>
        </row>
        <row r="1455">
          <cell r="A1455" t="str">
            <v>KW78L242G02 (SAMPLE)(133 PCS / MONTH)</v>
          </cell>
          <cell r="B1455">
            <v>1203.5999999999999</v>
          </cell>
        </row>
        <row r="1456">
          <cell r="A1456" t="str">
            <v>KW78D688G01 (MASS PRO)(396 PCS / MONTH)</v>
          </cell>
          <cell r="B1456">
            <v>438.03</v>
          </cell>
        </row>
        <row r="1457">
          <cell r="A1457" t="str">
            <v>KW78D688G01 (SAMPLE)(396 PCS / MONTH)</v>
          </cell>
          <cell r="B1457">
            <v>1314.09</v>
          </cell>
        </row>
        <row r="1458">
          <cell r="A1458" t="str">
            <v>KW78D688G01 (MASS PRO)(133 PCS / MONTH)</v>
          </cell>
          <cell r="B1458">
            <v>567.89</v>
          </cell>
        </row>
        <row r="1459">
          <cell r="A1459" t="str">
            <v>KW78D688G01 (SAMPLE)(133 PCS / MONTH)</v>
          </cell>
          <cell r="B1459">
            <v>1703.67</v>
          </cell>
        </row>
        <row r="1460">
          <cell r="A1460" t="str">
            <v>KW78D689G01 (MASS PRO)(396 PCS / MONTH)</v>
          </cell>
          <cell r="B1460">
            <v>92.79</v>
          </cell>
        </row>
        <row r="1461">
          <cell r="A1461" t="str">
            <v>KW78D689G01 (SAMPLE)(396 PCS / MONTH)</v>
          </cell>
          <cell r="B1461">
            <v>278.37</v>
          </cell>
        </row>
        <row r="1462">
          <cell r="A1462" t="str">
            <v>KW78D689G01 (MASS PRO)(133 PCS / MONTH)</v>
          </cell>
          <cell r="B1462">
            <v>130.36000000000001</v>
          </cell>
        </row>
        <row r="1463">
          <cell r="A1463" t="str">
            <v>KW78D689G01 (SAMPLE)(133 PCS / MONTH)</v>
          </cell>
          <cell r="B1463">
            <v>391.08</v>
          </cell>
        </row>
        <row r="1464">
          <cell r="A1464" t="str">
            <v>KD78K409G01 (MASS PRO)</v>
          </cell>
          <cell r="B1464">
            <v>0.1658</v>
          </cell>
        </row>
        <row r="1465">
          <cell r="A1465" t="str">
            <v>KD78K409G01 (SAMPLE)</v>
          </cell>
          <cell r="B1465">
            <v>0.49740000000000001</v>
          </cell>
        </row>
        <row r="1466">
          <cell r="A1466" t="str">
            <v>KJ78M791G01  (MASS PRO)</v>
          </cell>
          <cell r="B1466">
            <v>0.24610000000000001</v>
          </cell>
        </row>
        <row r="1467">
          <cell r="A1467" t="str">
            <v>KJ78M791G01  (SAMPLE)</v>
          </cell>
          <cell r="B1467">
            <v>0.73829999999999996</v>
          </cell>
        </row>
        <row r="1468">
          <cell r="A1468" t="str">
            <v>KJ78M792G02 (MASS PRO)</v>
          </cell>
          <cell r="B1468">
            <v>0.25</v>
          </cell>
        </row>
        <row r="1469">
          <cell r="A1469" t="str">
            <v>KJ78M792G02 (SAMPLE)</v>
          </cell>
          <cell r="B1469">
            <v>0.75</v>
          </cell>
        </row>
        <row r="1470">
          <cell r="A1470" t="str">
            <v>KJ78M794G05 (MASS PRO)</v>
          </cell>
          <cell r="B1470">
            <v>0.47499999999999998</v>
          </cell>
        </row>
        <row r="1471">
          <cell r="A1471" t="str">
            <v>KJ78M794G05 (SAMPLE)</v>
          </cell>
          <cell r="B1471">
            <v>1.425</v>
          </cell>
        </row>
        <row r="1472">
          <cell r="A1472" t="str">
            <v>KJ78P213G01 (MASS PRO)</v>
          </cell>
          <cell r="B1472">
            <v>0.1159</v>
          </cell>
        </row>
        <row r="1473">
          <cell r="A1473" t="str">
            <v>KJ78P213G01 (SAMPLE)</v>
          </cell>
          <cell r="B1473">
            <v>0.34770000000000001</v>
          </cell>
        </row>
        <row r="1474">
          <cell r="A1474" t="str">
            <v>KJ78P270G01 (MASS PRO)</v>
          </cell>
          <cell r="B1474">
            <v>0.1948</v>
          </cell>
        </row>
        <row r="1475">
          <cell r="A1475" t="str">
            <v>KJ78P270G01 (SAMPLE)</v>
          </cell>
          <cell r="B1475">
            <v>0.58440000000000003</v>
          </cell>
        </row>
        <row r="1476">
          <cell r="A1476" t="str">
            <v>KJ78S404G01 (MASS PRO)</v>
          </cell>
          <cell r="B1476">
            <v>0.1188</v>
          </cell>
        </row>
        <row r="1477">
          <cell r="A1477" t="str">
            <v>KJ78S404G01 (SAMPLE)</v>
          </cell>
          <cell r="B1477">
            <v>0.35630000000000001</v>
          </cell>
        </row>
        <row r="1478">
          <cell r="A1478" t="str">
            <v>KB78Y454G03 (MASS PRO)</v>
          </cell>
          <cell r="B1478">
            <v>1127.8499999999999</v>
          </cell>
        </row>
        <row r="1479">
          <cell r="A1479" t="str">
            <v>KB78Y454G03 (SAMPLE)</v>
          </cell>
          <cell r="B1479">
            <v>3383.56</v>
          </cell>
        </row>
        <row r="1480">
          <cell r="A1480" t="str">
            <v>KB78Y451G03 (MASS PRO)</v>
          </cell>
          <cell r="B1480">
            <v>1698.21</v>
          </cell>
        </row>
        <row r="1481">
          <cell r="A1481" t="str">
            <v>KB78Y451G03 (SAMPLE)</v>
          </cell>
          <cell r="B1481">
            <v>5094.63</v>
          </cell>
        </row>
        <row r="1482">
          <cell r="A1482" t="str">
            <v>KBR18540-E01</v>
          </cell>
          <cell r="B1482">
            <v>97661.13</v>
          </cell>
        </row>
        <row r="1483">
          <cell r="A1483" t="str">
            <v>KBR20600-C00</v>
          </cell>
          <cell r="B1483">
            <v>5104.72</v>
          </cell>
        </row>
        <row r="1484">
          <cell r="A1484" t="str">
            <v>KD00J649G04 (MASS PRO)</v>
          </cell>
          <cell r="B1484">
            <v>994.65</v>
          </cell>
        </row>
        <row r="1485">
          <cell r="A1485" t="str">
            <v>KD00J649G04 (SAMPLE)</v>
          </cell>
          <cell r="B1485">
            <v>2913.09</v>
          </cell>
        </row>
        <row r="1486">
          <cell r="A1486" t="str">
            <v>KD00N012G04 (MASS PRO)</v>
          </cell>
          <cell r="B1486">
            <v>1008.2</v>
          </cell>
        </row>
        <row r="1487">
          <cell r="A1487" t="str">
            <v>KD00N012G04 (SAMPLE)</v>
          </cell>
          <cell r="B1487">
            <v>3024.6</v>
          </cell>
        </row>
        <row r="1488">
          <cell r="A1488" t="str">
            <v>KD00V850G01 (MASS PRO)</v>
          </cell>
          <cell r="B1488">
            <v>3060.09</v>
          </cell>
        </row>
        <row r="1489">
          <cell r="A1489" t="str">
            <v>KD00V850G01 (SAMPLE)</v>
          </cell>
          <cell r="B1489">
            <v>9180.27</v>
          </cell>
        </row>
        <row r="1490">
          <cell r="A1490" t="str">
            <v>KD00V885G01 (MASS PRO)</v>
          </cell>
          <cell r="B1490">
            <v>3713.7</v>
          </cell>
        </row>
        <row r="1491">
          <cell r="A1491" t="str">
            <v>KD00V885G01 (SAMPLE)</v>
          </cell>
          <cell r="B1491">
            <v>1237.9000000000001</v>
          </cell>
        </row>
        <row r="1492">
          <cell r="A1492" t="str">
            <v>KD00V885G01 (MASS PRO)</v>
          </cell>
          <cell r="B1492">
            <v>3701.31</v>
          </cell>
        </row>
        <row r="1493">
          <cell r="A1493" t="str">
            <v>KD00V885G01 (SAMPLE)</v>
          </cell>
          <cell r="B1493">
            <v>1233.77</v>
          </cell>
        </row>
        <row r="1494">
          <cell r="A1494" t="str">
            <v>KD00V885G01 (MASS PRO) (1,373 /MONTH)</v>
          </cell>
          <cell r="B1494">
            <v>1420.94</v>
          </cell>
        </row>
        <row r="1495">
          <cell r="A1495" t="str">
            <v>KD00V885G01 (SAMPLE)(1,373 /MONTH)</v>
          </cell>
          <cell r="B1495">
            <v>4262.82</v>
          </cell>
        </row>
        <row r="1496">
          <cell r="A1496" t="str">
            <v>KD00V885G01 (MASS PRO) (1,164 /MONTH)</v>
          </cell>
          <cell r="B1496">
            <v>1425.1</v>
          </cell>
        </row>
        <row r="1497">
          <cell r="A1497" t="str">
            <v>KD00V885G01 (SAMPLE)(1,164 /MONTH)</v>
          </cell>
          <cell r="B1497">
            <v>4275.3</v>
          </cell>
        </row>
        <row r="1498">
          <cell r="A1498" t="str">
            <v>KD00V886G01 (MASS PRO) (VOL. 1,373 / MONTH)</v>
          </cell>
          <cell r="B1498">
            <v>3321.93</v>
          </cell>
        </row>
        <row r="1499">
          <cell r="A1499" t="str">
            <v>KD00V886G01 (SAMPLE) (VOL. 1,373 / MONTH)</v>
          </cell>
          <cell r="B1499">
            <v>9965.7900000000009</v>
          </cell>
        </row>
        <row r="1500">
          <cell r="A1500" t="str">
            <v>KD00V886G01 (MASS PRO) (VOL. 1,164 / MONTH)</v>
          </cell>
          <cell r="B1500">
            <v>3323.51</v>
          </cell>
        </row>
        <row r="1501">
          <cell r="A1501" t="str">
            <v>KD00V886G01 (SAMPLE) (VOL. 1,164 / MONTH)</v>
          </cell>
          <cell r="B1501">
            <v>9970.5300000000007</v>
          </cell>
        </row>
        <row r="1502">
          <cell r="A1502" t="str">
            <v>KD78B975G01 (MASS PRO)</v>
          </cell>
          <cell r="B1502">
            <v>381.92</v>
          </cell>
        </row>
        <row r="1503">
          <cell r="A1503" t="str">
            <v>KD78B975G01 SAMPLE)</v>
          </cell>
          <cell r="B1503">
            <v>1145.76</v>
          </cell>
        </row>
        <row r="1504">
          <cell r="A1504" t="str">
            <v>KD78J004G01 (MASS PRO)</v>
          </cell>
          <cell r="B1504">
            <v>269.48</v>
          </cell>
        </row>
        <row r="1505">
          <cell r="A1505" t="str">
            <v>KD78J004G01 (SAMPLE)</v>
          </cell>
          <cell r="B1505">
            <v>808.44</v>
          </cell>
        </row>
        <row r="1506">
          <cell r="A1506" t="str">
            <v>KD78J004G01 (MASS PRO) (USE OF XINYA)</v>
          </cell>
          <cell r="B1506">
            <v>247.71</v>
          </cell>
        </row>
        <row r="1507">
          <cell r="A1507" t="str">
            <v>KD78J004G01 (SAMPLE) (USE OF XINYA)</v>
          </cell>
          <cell r="B1507">
            <v>743.13</v>
          </cell>
        </row>
        <row r="1508">
          <cell r="A1508" t="str">
            <v>KD78J004G01 (MASS PRO) (USE OF WONDERFUL VN)</v>
          </cell>
          <cell r="B1508">
            <v>246.41</v>
          </cell>
        </row>
        <row r="1509">
          <cell r="A1509" t="str">
            <v>KD78J004G01 (SAMPLE) (USE OF WONDERFUL VN)</v>
          </cell>
          <cell r="B1509">
            <v>739.23</v>
          </cell>
        </row>
        <row r="1510">
          <cell r="A1510" t="str">
            <v>KD78J005G01 (MASS PRO)</v>
          </cell>
          <cell r="B1510">
            <v>290.7</v>
          </cell>
        </row>
        <row r="1511">
          <cell r="A1511" t="str">
            <v>KD78J005G01 (SAMPLE)</v>
          </cell>
          <cell r="B1511">
            <v>872.1</v>
          </cell>
        </row>
        <row r="1512">
          <cell r="A1512" t="str">
            <v>KD78J005G01 (MASS PRO) (USE OF XINYA)</v>
          </cell>
          <cell r="B1512">
            <v>266.92</v>
          </cell>
        </row>
        <row r="1513">
          <cell r="A1513" t="str">
            <v>KD78J005G01 (SAMPLE) (USE OF XINYA)</v>
          </cell>
          <cell r="B1513">
            <v>800.76</v>
          </cell>
        </row>
        <row r="1514">
          <cell r="A1514" t="str">
            <v>KD78J005G01 (MASS PRO) (USE OF WONDERFUL VN)</v>
          </cell>
          <cell r="B1514">
            <v>265.08999999999997</v>
          </cell>
        </row>
        <row r="1515">
          <cell r="A1515" t="str">
            <v>KD78J005G01 (SAMPLE) (USE OF WONDERFUL VN)</v>
          </cell>
          <cell r="B1515">
            <v>795.27</v>
          </cell>
        </row>
        <row r="1516">
          <cell r="A1516" t="str">
            <v>KD78J026G01 (MASS PRO)</v>
          </cell>
          <cell r="B1516">
            <v>280.08999999999997</v>
          </cell>
        </row>
        <row r="1517">
          <cell r="A1517" t="str">
            <v>KD78J026G01 (SAMPLE)</v>
          </cell>
          <cell r="B1517">
            <v>840.27</v>
          </cell>
        </row>
        <row r="1518">
          <cell r="A1518" t="str">
            <v>KD78J026G01 (MASS PRO) (USE OF XINYA)</v>
          </cell>
          <cell r="B1518">
            <v>256.88</v>
          </cell>
        </row>
        <row r="1519">
          <cell r="A1519" t="str">
            <v>KD78J026G01 (SAMPLE) (USE OF XINYA)</v>
          </cell>
          <cell r="B1519">
            <v>770.64</v>
          </cell>
        </row>
        <row r="1520">
          <cell r="A1520" t="str">
            <v>KD78J026G01 (MASS PRO) (USE OF WONDERFUL VN)</v>
          </cell>
          <cell r="B1520">
            <v>255.41</v>
          </cell>
        </row>
        <row r="1521">
          <cell r="A1521" t="str">
            <v>KD78J026G01 (SAMPLE) (USE OF WONDERFUL VN)</v>
          </cell>
          <cell r="B1521">
            <v>766.23</v>
          </cell>
        </row>
        <row r="1522">
          <cell r="A1522" t="str">
            <v>KE78C021G01 (MASS PRO) (XINYA)</v>
          </cell>
          <cell r="B1522">
            <v>132.03</v>
          </cell>
        </row>
        <row r="1523">
          <cell r="A1523" t="str">
            <v>KE78C021G01 (MASS PRO)</v>
          </cell>
          <cell r="B1523">
            <v>249.7</v>
          </cell>
        </row>
        <row r="1524">
          <cell r="A1524" t="str">
            <v>KE78F170G01 (MASS PRO)</v>
          </cell>
          <cell r="B1524">
            <v>123.54</v>
          </cell>
        </row>
        <row r="1525">
          <cell r="A1525" t="str">
            <v>KE78F170G01 (MASS PRO)</v>
          </cell>
          <cell r="B1525">
            <v>82.27</v>
          </cell>
        </row>
        <row r="1526">
          <cell r="A1526" t="str">
            <v>KE78F170G01 (SAMPLE)</v>
          </cell>
          <cell r="B1526">
            <v>246.81</v>
          </cell>
        </row>
        <row r="1527">
          <cell r="A1527" t="str">
            <v>KE78F170G01 (MASS PRO) (XINYA)</v>
          </cell>
          <cell r="B1527">
            <v>82.27</v>
          </cell>
        </row>
        <row r="1528">
          <cell r="A1528" t="str">
            <v>KE78H685G01 (MASS PRO)</v>
          </cell>
          <cell r="B1528">
            <v>64.64</v>
          </cell>
        </row>
        <row r="1529">
          <cell r="A1529" t="str">
            <v>KE78H685G01 (SAMPLE)</v>
          </cell>
          <cell r="B1529">
            <v>193.92</v>
          </cell>
        </row>
        <row r="1530">
          <cell r="A1530" t="str">
            <v>KE78H685G01 (MASS PRO) (XINYA)</v>
          </cell>
          <cell r="B1530">
            <v>64.64</v>
          </cell>
        </row>
        <row r="1531">
          <cell r="A1531" t="str">
            <v>KE78H685G06 (MASS PRO)</v>
          </cell>
          <cell r="B1531">
            <v>76.930000000000007</v>
          </cell>
        </row>
        <row r="1532">
          <cell r="A1532" t="str">
            <v>KE78H686G01 (MASS PRO)</v>
          </cell>
          <cell r="B1532">
            <v>174</v>
          </cell>
        </row>
        <row r="1533">
          <cell r="A1533" t="str">
            <v>KE78H686G01 (MASS PRO)</v>
          </cell>
          <cell r="B1533">
            <v>114.72</v>
          </cell>
        </row>
        <row r="1534">
          <cell r="A1534" t="str">
            <v>KE78H686G01 (SAMPLE)</v>
          </cell>
          <cell r="B1534">
            <v>344.16</v>
          </cell>
        </row>
        <row r="1535">
          <cell r="A1535" t="str">
            <v>KE78H686G01 (MASS PRO)(XINYA)</v>
          </cell>
          <cell r="B1535">
            <v>114.72</v>
          </cell>
        </row>
        <row r="1536">
          <cell r="A1536" t="str">
            <v>KE78H687G01 (MASS PRO)</v>
          </cell>
          <cell r="B1536">
            <v>200.43</v>
          </cell>
        </row>
        <row r="1537">
          <cell r="A1537" t="str">
            <v>KE78H687G01 (MASS PRO)</v>
          </cell>
          <cell r="B1537">
            <v>127.33</v>
          </cell>
        </row>
        <row r="1538">
          <cell r="A1538" t="str">
            <v>KE78H687G01 (SAMPLE)</v>
          </cell>
          <cell r="B1538">
            <v>381.99</v>
          </cell>
        </row>
        <row r="1539">
          <cell r="A1539" t="str">
            <v>KE78H687G01 (MASS PRO) (XINYA)</v>
          </cell>
          <cell r="B1539">
            <v>127.33</v>
          </cell>
        </row>
        <row r="1540">
          <cell r="A1540" t="str">
            <v>KE78H688G01 (MASS PRO)</v>
          </cell>
          <cell r="B1540">
            <v>143.9</v>
          </cell>
        </row>
        <row r="1541">
          <cell r="A1541" t="str">
            <v>KE78H688G01 (SAMPLE)</v>
          </cell>
          <cell r="B1541">
            <v>431.7</v>
          </cell>
        </row>
        <row r="1542">
          <cell r="A1542" t="str">
            <v>KE78H688G01 (MASS PRO) (XINYA)</v>
          </cell>
          <cell r="B1542">
            <v>143.9</v>
          </cell>
        </row>
        <row r="1543">
          <cell r="A1543" t="str">
            <v>KE78H688G02 (MASS PRO)</v>
          </cell>
          <cell r="B1543">
            <v>148.11000000000001</v>
          </cell>
        </row>
        <row r="1544">
          <cell r="A1544" t="str">
            <v>KE78H688G02 (SAMPLE)</v>
          </cell>
          <cell r="B1544">
            <v>444.33</v>
          </cell>
        </row>
        <row r="1545">
          <cell r="A1545" t="str">
            <v>KE78H688G02 (MASS PRO) (XINYA)</v>
          </cell>
          <cell r="B1545">
            <v>148.11000000000001</v>
          </cell>
        </row>
        <row r="1546">
          <cell r="A1546" t="str">
            <v>KE78H688G03 (MASS PRO)</v>
          </cell>
          <cell r="B1546">
            <v>127.32</v>
          </cell>
        </row>
        <row r="1547">
          <cell r="A1547" t="str">
            <v>KE78H688G03 (SAMPLE)</v>
          </cell>
          <cell r="B1547">
            <v>381.96</v>
          </cell>
        </row>
        <row r="1548">
          <cell r="A1548" t="str">
            <v>KE78H688G03 (MASS PRO) (XINYA)</v>
          </cell>
          <cell r="B1548">
            <v>127.32</v>
          </cell>
        </row>
        <row r="1549">
          <cell r="A1549" t="str">
            <v>KE78H688G04 (MASS PRO)</v>
          </cell>
          <cell r="B1549">
            <v>168.62</v>
          </cell>
        </row>
        <row r="1550">
          <cell r="A1550" t="str">
            <v>KE78H688G05 (MASS PRO)</v>
          </cell>
          <cell r="B1550">
            <v>173.34</v>
          </cell>
        </row>
        <row r="1551">
          <cell r="A1551" t="str">
            <v>KE78H688G06 (MASS PRO)</v>
          </cell>
          <cell r="B1551">
            <v>148.27000000000001</v>
          </cell>
        </row>
        <row r="1552">
          <cell r="A1552" t="str">
            <v>KE78H690G01 (MASS PRO)</v>
          </cell>
          <cell r="B1552">
            <v>82.04</v>
          </cell>
        </row>
        <row r="1553">
          <cell r="A1553" t="str">
            <v>KE78H690G01 (SAMPLE)</v>
          </cell>
          <cell r="B1553">
            <v>246.12</v>
          </cell>
        </row>
        <row r="1554">
          <cell r="A1554" t="str">
            <v>KE78H690G01 (MASS PRO) (XINYA)</v>
          </cell>
          <cell r="B1554">
            <v>82.04</v>
          </cell>
        </row>
        <row r="1555">
          <cell r="A1555" t="str">
            <v>KHR44280</v>
          </cell>
          <cell r="B1555">
            <v>4760</v>
          </cell>
        </row>
        <row r="1556">
          <cell r="A1556" t="str">
            <v>KHR50520-D (MASS PRO)</v>
          </cell>
          <cell r="B1556">
            <v>2185.33</v>
          </cell>
        </row>
        <row r="1557">
          <cell r="A1557" t="str">
            <v>KHR50520-D (SAMPLE)</v>
          </cell>
          <cell r="B1557">
            <v>6555.99</v>
          </cell>
        </row>
        <row r="1558">
          <cell r="A1558" t="str">
            <v>KHR53730-E</v>
          </cell>
          <cell r="B1558">
            <v>5408.09</v>
          </cell>
        </row>
        <row r="1559">
          <cell r="A1559" t="str">
            <v>KHR61750-E000</v>
          </cell>
          <cell r="B1559">
            <v>41330.160000000003</v>
          </cell>
        </row>
        <row r="1560">
          <cell r="A1560" t="str">
            <v>KHR77290-D00 (MASS PRO)</v>
          </cell>
          <cell r="B1560">
            <v>7255.43</v>
          </cell>
        </row>
        <row r="1561">
          <cell r="A1561" t="str">
            <v>KHR77290-D00 (SAMPLE)</v>
          </cell>
          <cell r="B1561">
            <v>21766.29</v>
          </cell>
        </row>
        <row r="1562">
          <cell r="A1562" t="str">
            <v>KHR77290-D01 (MASS PRO)</v>
          </cell>
          <cell r="B1562">
            <v>7255.43</v>
          </cell>
        </row>
        <row r="1563">
          <cell r="A1563" t="str">
            <v>KHR77290-D01 (SAMPLE)</v>
          </cell>
          <cell r="B1563">
            <v>21766.29</v>
          </cell>
        </row>
        <row r="1564">
          <cell r="A1564" t="str">
            <v>KHR77291-D00 (MASS PRO)</v>
          </cell>
          <cell r="B1564">
            <v>7256.44</v>
          </cell>
        </row>
        <row r="1565">
          <cell r="A1565" t="str">
            <v>KHR77291-D00 (SAMPLE)</v>
          </cell>
          <cell r="B1565">
            <v>21769.32</v>
          </cell>
        </row>
        <row r="1566">
          <cell r="A1566" t="str">
            <v>KHR74840-D</v>
          </cell>
          <cell r="B1566">
            <v>8423.16</v>
          </cell>
        </row>
        <row r="1567">
          <cell r="A1567" t="str">
            <v>KHR74850-D</v>
          </cell>
          <cell r="B1567">
            <v>14442.69</v>
          </cell>
        </row>
        <row r="1568">
          <cell r="A1568" t="str">
            <v>KHR75720-E02</v>
          </cell>
          <cell r="B1568">
            <v>48334.54</v>
          </cell>
        </row>
        <row r="1569">
          <cell r="A1569" t="str">
            <v>KJ00S374G01 (MASS PRO)</v>
          </cell>
          <cell r="B1569">
            <v>84.22</v>
          </cell>
        </row>
        <row r="1570">
          <cell r="A1570" t="str">
            <v>KJ00S374G01 (SAMPLE)</v>
          </cell>
          <cell r="B1570">
            <v>252.66</v>
          </cell>
        </row>
        <row r="1571">
          <cell r="A1571" t="str">
            <v>KJ00S374G01 (MASS PRO) (XINYA) (TUBE: WAKO) (TAPE: SHOWA)</v>
          </cell>
          <cell r="B1571">
            <v>81.56</v>
          </cell>
        </row>
        <row r="1572">
          <cell r="A1572" t="str">
            <v>KJ00S374G01 (SAMPLE) (XINYA) (TUBE: WAKO) (TAPE: SHOWA)</v>
          </cell>
          <cell r="B1572">
            <v>244.68</v>
          </cell>
        </row>
        <row r="1573">
          <cell r="A1573" t="str">
            <v>KJ00S374G01 (SAMPLE)</v>
          </cell>
          <cell r="B1573"/>
        </row>
        <row r="1574">
          <cell r="A1574" t="str">
            <v>KJ00S374G02 (MASS PRO)</v>
          </cell>
          <cell r="B1574">
            <v>83.9</v>
          </cell>
        </row>
        <row r="1575">
          <cell r="A1575" t="str">
            <v>KJ00S374G02 (SAMPLE)</v>
          </cell>
          <cell r="B1575">
            <v>251.7</v>
          </cell>
        </row>
        <row r="1576">
          <cell r="A1576" t="str">
            <v>KJ00S374G03 (MASS PRO)</v>
          </cell>
          <cell r="B1576">
            <v>76.83</v>
          </cell>
        </row>
        <row r="1577">
          <cell r="A1577" t="str">
            <v>KJ00S374G03 (SAMPLE)</v>
          </cell>
          <cell r="B1577">
            <v>230.49</v>
          </cell>
        </row>
        <row r="1578">
          <cell r="A1578" t="str">
            <v>KJ00S374G04 (MASS PRO)</v>
          </cell>
          <cell r="B1578">
            <v>75.97</v>
          </cell>
        </row>
        <row r="1579">
          <cell r="A1579" t="str">
            <v>KJ00S374G04 (SAMPLE)</v>
          </cell>
          <cell r="B1579">
            <v>227.91</v>
          </cell>
        </row>
        <row r="1580">
          <cell r="A1580" t="str">
            <v>KJ00S374G05 (MASS PRO)</v>
          </cell>
          <cell r="B1580">
            <v>72.150000000000006</v>
          </cell>
        </row>
        <row r="1581">
          <cell r="A1581" t="str">
            <v>KJ00S374G05 (SAMPLE)</v>
          </cell>
          <cell r="B1581">
            <v>216.45</v>
          </cell>
        </row>
        <row r="1582">
          <cell r="A1582" t="str">
            <v>KJ78H140G01 (MASS PRO)</v>
          </cell>
          <cell r="B1582">
            <v>70.91</v>
          </cell>
        </row>
        <row r="1583">
          <cell r="A1583" t="str">
            <v>KJ78H140G01 (SAMPLE)</v>
          </cell>
          <cell r="B1583">
            <v>212.73</v>
          </cell>
        </row>
        <row r="1584">
          <cell r="A1584" t="str">
            <v>KJ78H140G01 (MASS PRO) (USE OF XINYA)</v>
          </cell>
          <cell r="B1584">
            <v>66.87</v>
          </cell>
        </row>
        <row r="1585">
          <cell r="A1585" t="str">
            <v>KJ78H140G01 (SAMPLE) (USE OF XINYA)</v>
          </cell>
          <cell r="B1585">
            <v>200.61</v>
          </cell>
        </row>
        <row r="1586">
          <cell r="A1586" t="str">
            <v>KJ78H140G01 (MASS PRO) (USE OF WONDERFUL VN)</v>
          </cell>
          <cell r="B1586">
            <v>68.180000000000007</v>
          </cell>
        </row>
        <row r="1587">
          <cell r="A1587" t="str">
            <v>KJ78H140G01 (SAMPLE) (USE OF WONDERFUL VN)</v>
          </cell>
          <cell r="B1587">
            <v>204.54</v>
          </cell>
        </row>
        <row r="1588">
          <cell r="A1588" t="str">
            <v>KJ78H143G01 (MASS PRO)</v>
          </cell>
          <cell r="B1588">
            <v>69.260000000000005</v>
          </cell>
        </row>
        <row r="1589">
          <cell r="A1589" t="str">
            <v>KJ78H143G01 (SAMPLE)</v>
          </cell>
          <cell r="B1589">
            <v>207.78</v>
          </cell>
        </row>
        <row r="1590">
          <cell r="A1590" t="str">
            <v>KJ78H144G01 (MASS PRO)</v>
          </cell>
          <cell r="B1590">
            <v>39.4</v>
          </cell>
        </row>
        <row r="1591">
          <cell r="A1591" t="str">
            <v>KJ78H144G01 (SAMPLE)</v>
          </cell>
          <cell r="B1591">
            <v>118.2</v>
          </cell>
        </row>
        <row r="1592">
          <cell r="A1592" t="str">
            <v>KJ78H145G01 (MASS PRO)</v>
          </cell>
          <cell r="B1592">
            <v>73.13</v>
          </cell>
        </row>
        <row r="1593">
          <cell r="A1593" t="str">
            <v>KJ78H145G01 (SAMPLE)</v>
          </cell>
          <cell r="B1593">
            <v>219.39</v>
          </cell>
        </row>
        <row r="1594">
          <cell r="A1594" t="str">
            <v>KJ78H161G01 (MASS PRO)</v>
          </cell>
          <cell r="B1594">
            <v>39.64</v>
          </cell>
        </row>
        <row r="1595">
          <cell r="A1595" t="str">
            <v>KJ78H161G01 (SAMPLE)</v>
          </cell>
          <cell r="B1595">
            <v>118.92</v>
          </cell>
        </row>
        <row r="1596">
          <cell r="A1596" t="str">
            <v>KJ78H162G02 (MASS PRO)</v>
          </cell>
          <cell r="B1596">
            <v>70.59</v>
          </cell>
        </row>
        <row r="1597">
          <cell r="A1597" t="str">
            <v>KJ78H162G02 (SAMPLE)</v>
          </cell>
          <cell r="B1597">
            <v>211.77</v>
          </cell>
        </row>
        <row r="1598">
          <cell r="A1598" t="str">
            <v>KJ78H163G01 (MASS PRO)</v>
          </cell>
          <cell r="B1598">
            <v>39.450000000000003</v>
          </cell>
        </row>
        <row r="1599">
          <cell r="A1599" t="str">
            <v>KJ78H163G01 (SAMPLE)</v>
          </cell>
          <cell r="B1599">
            <v>118.35</v>
          </cell>
        </row>
        <row r="1600">
          <cell r="A1600" t="str">
            <v>KJ78H164G01 (MASS PRO)</v>
          </cell>
          <cell r="B1600">
            <v>42.87</v>
          </cell>
        </row>
        <row r="1601">
          <cell r="A1601" t="str">
            <v>KJ78H164G01 (SAMPLE)</v>
          </cell>
          <cell r="B1601">
            <v>128.61000000000001</v>
          </cell>
        </row>
        <row r="1602">
          <cell r="A1602" t="str">
            <v>KJ78H165G01 (MASS PRO)</v>
          </cell>
          <cell r="B1602">
            <v>23.5</v>
          </cell>
        </row>
        <row r="1603">
          <cell r="A1603" t="str">
            <v>KJ78H165G01 (SAMPLE)</v>
          </cell>
          <cell r="B1603">
            <v>70.5</v>
          </cell>
        </row>
        <row r="1604">
          <cell r="A1604" t="str">
            <v>KJ78H171G01 (MASS PRO)</v>
          </cell>
          <cell r="B1604">
            <v>102.56</v>
          </cell>
        </row>
        <row r="1605">
          <cell r="A1605" t="str">
            <v>KJ78H171G01 (SAMPLE)</v>
          </cell>
          <cell r="B1605">
            <v>307.68</v>
          </cell>
        </row>
        <row r="1606">
          <cell r="A1606" t="str">
            <v>KJ78H178G01 (MASS PRO)</v>
          </cell>
          <cell r="B1606">
            <v>39.08</v>
          </cell>
        </row>
        <row r="1607">
          <cell r="A1607" t="str">
            <v>KJ78H178G01 (SAMPLE)</v>
          </cell>
          <cell r="B1607">
            <v>117.24</v>
          </cell>
        </row>
        <row r="1608">
          <cell r="A1608" t="str">
            <v>KJ78H189G01 (MASS PRO)</v>
          </cell>
          <cell r="B1608">
            <v>38.76</v>
          </cell>
        </row>
        <row r="1609">
          <cell r="A1609" t="str">
            <v>KJ78H189G01 (SAMPLE)</v>
          </cell>
          <cell r="B1609">
            <v>116.28</v>
          </cell>
        </row>
        <row r="1610">
          <cell r="A1610" t="str">
            <v>KJ78H190G01 (MASS PRO)</v>
          </cell>
          <cell r="B1610">
            <v>67.760000000000005</v>
          </cell>
        </row>
        <row r="1611">
          <cell r="A1611" t="str">
            <v>KJ78H190G01 (SAMPLE)</v>
          </cell>
          <cell r="B1611">
            <v>203.28</v>
          </cell>
        </row>
        <row r="1612">
          <cell r="A1612" t="str">
            <v>KJ78H191G01 (MASS PRO)</v>
          </cell>
          <cell r="B1612">
            <v>94.14</v>
          </cell>
        </row>
        <row r="1613">
          <cell r="A1613" t="str">
            <v>KJ78H191G01 (SAMPLE)</v>
          </cell>
          <cell r="B1613">
            <v>282.42</v>
          </cell>
        </row>
        <row r="1614">
          <cell r="A1614" t="str">
            <v>KJ78H191G01 (MASS PRO) (USE OF XINYA)</v>
          </cell>
          <cell r="B1614">
            <v>89.02</v>
          </cell>
        </row>
        <row r="1615">
          <cell r="A1615" t="str">
            <v>KJ78H191G01 (SAMPLE) (USE OF XINYA)</v>
          </cell>
          <cell r="B1615">
            <v>267.06</v>
          </cell>
        </row>
        <row r="1616">
          <cell r="A1616" t="str">
            <v>KJ78H191G01 (MASS PRO) (USE OF WONDERFUL VN)</v>
          </cell>
          <cell r="B1616">
            <v>88.65</v>
          </cell>
        </row>
        <row r="1617">
          <cell r="A1617" t="str">
            <v>KJ78H191G01 (SAMPLE) (USE OF WONDERFUL VN)</v>
          </cell>
          <cell r="B1617">
            <v>265.95</v>
          </cell>
        </row>
        <row r="1618">
          <cell r="A1618" t="str">
            <v>KJ78H192G01 (MASS PRO)</v>
          </cell>
          <cell r="B1618">
            <v>62.84</v>
          </cell>
        </row>
        <row r="1619">
          <cell r="A1619" t="str">
            <v>KJ78H192G01 (SAMPLE)</v>
          </cell>
          <cell r="B1619">
            <v>188.52</v>
          </cell>
        </row>
        <row r="1620">
          <cell r="A1620" t="str">
            <v>KJ78H192G01 (MASS PRO) USE OF XINYA LEADWIRE</v>
          </cell>
          <cell r="B1620">
            <v>59.97</v>
          </cell>
        </row>
        <row r="1621">
          <cell r="A1621" t="str">
            <v>KJ78H192G01 (SAMPLE) USE OF XINYA LEADWIRE</v>
          </cell>
          <cell r="B1621">
            <v>179.91</v>
          </cell>
        </row>
        <row r="1622">
          <cell r="A1622" t="str">
            <v>KJ78H192G01 (MASS PRO) USE OF WONDERFUL VN</v>
          </cell>
          <cell r="B1622">
            <v>60.81</v>
          </cell>
        </row>
        <row r="1623">
          <cell r="A1623" t="str">
            <v>KJ78H192G01 (SAMPLE) USE OF WONDERFUL VN</v>
          </cell>
          <cell r="B1623">
            <v>182.43</v>
          </cell>
        </row>
        <row r="1624">
          <cell r="A1624" t="str">
            <v>KJ78H194G01 (MASS PRO)</v>
          </cell>
          <cell r="B1624">
            <v>32.700000000000003</v>
          </cell>
        </row>
        <row r="1625">
          <cell r="A1625" t="str">
            <v>KJ78H194G01 (SAMPLE)</v>
          </cell>
          <cell r="B1625">
            <v>98.1</v>
          </cell>
        </row>
        <row r="1626">
          <cell r="A1626" t="str">
            <v>KJ78H518G01 (MASS PRO)</v>
          </cell>
          <cell r="B1626">
            <v>15.23</v>
          </cell>
        </row>
        <row r="1627">
          <cell r="A1627" t="str">
            <v>KJ78H518G01 (SAMPLE)</v>
          </cell>
          <cell r="B1627">
            <v>45.69</v>
          </cell>
        </row>
        <row r="1628">
          <cell r="A1628" t="str">
            <v>KJ78S408 (MASS PRO)</v>
          </cell>
          <cell r="B1628">
            <v>37.869999999999997</v>
          </cell>
        </row>
        <row r="1629">
          <cell r="A1629" t="str">
            <v>KJ78S408 (SAMPLE)</v>
          </cell>
          <cell r="B1629">
            <v>113.61</v>
          </cell>
        </row>
        <row r="1630">
          <cell r="A1630" t="str">
            <v>KJ78S408 (MASS PRO) USE OF WONDERFUL VN</v>
          </cell>
          <cell r="B1630">
            <v>46.57</v>
          </cell>
        </row>
        <row r="1631">
          <cell r="A1631" t="str">
            <v>KJ78S408 (SAMPLE) USE OF WONDERFUL VN</v>
          </cell>
          <cell r="B1631">
            <v>139.71</v>
          </cell>
        </row>
        <row r="1632">
          <cell r="A1632" t="str">
            <v>KJ78S408 (MASS PRO) USE OF XINYA</v>
          </cell>
          <cell r="B1632">
            <v>47.2</v>
          </cell>
        </row>
        <row r="1633">
          <cell r="A1633" t="str">
            <v>KJ78S408 (SAMPLE) USE OF XINYA</v>
          </cell>
          <cell r="B1633">
            <v>141.6</v>
          </cell>
        </row>
        <row r="1634">
          <cell r="A1634" t="str">
            <v>KJ78S408 (MASS PRO) USE OF HANSHIN</v>
          </cell>
          <cell r="B1634">
            <v>46.1</v>
          </cell>
        </row>
        <row r="1635">
          <cell r="A1635" t="str">
            <v>KJ78S408 (SAMPLE) USE OF HANSHIN</v>
          </cell>
          <cell r="B1635">
            <v>138.30000000000001</v>
          </cell>
        </row>
        <row r="1636">
          <cell r="A1636" t="str">
            <v>KJ78S408G02 (SAMPLE) USE OF HANSHIN</v>
          </cell>
          <cell r="B1636">
            <v>46.1</v>
          </cell>
        </row>
        <row r="1637">
          <cell r="A1637" t="str">
            <v>KJ78S408G02 (MASS PRO) USE OF HANSHIN</v>
          </cell>
          <cell r="B1637">
            <v>138.30000000000001</v>
          </cell>
        </row>
        <row r="1638">
          <cell r="A1638" t="str">
            <v>KJ78S408G02 (MASS PRO) USE OF HANSHIN
VOLUME: 1000 PCS/MONTH</v>
          </cell>
          <cell r="B1638">
            <v>59.35</v>
          </cell>
        </row>
        <row r="1639">
          <cell r="A1639" t="str">
            <v>KJ78S408G02 (SAMPLE) USE OF HANSHIN
VOLUME: 1000 PCS/MONTH</v>
          </cell>
          <cell r="B1639">
            <v>178.05</v>
          </cell>
        </row>
        <row r="1640">
          <cell r="A1640" t="str">
            <v>KJ78S408G02 (MASS PRO) USE OF HANSHIN
VOLUME: 5700 PCS/MONTH</v>
          </cell>
          <cell r="B1640">
            <v>47.74</v>
          </cell>
        </row>
        <row r="1641">
          <cell r="A1641" t="str">
            <v>KJ78S408G02 (SAMPLE) USE OF HANSHIN
VOLUME: 5700 PCS/MONTH</v>
          </cell>
          <cell r="B1641">
            <v>143.22</v>
          </cell>
        </row>
        <row r="1642">
          <cell r="A1642" t="str">
            <v>KJ78S408G02 (SAMPLE) USE OF XINYA</v>
          </cell>
          <cell r="B1642">
            <v>47.2</v>
          </cell>
        </row>
        <row r="1643">
          <cell r="A1643" t="str">
            <v>KJ78S408G02 (MASS PRO) USE OF XINYA</v>
          </cell>
          <cell r="B1643">
            <v>141.6</v>
          </cell>
        </row>
        <row r="1644">
          <cell r="A1644" t="str">
            <v>KJ78S408G02 (SAMPLE) USE OF WONDERFUL LW</v>
          </cell>
          <cell r="B1644">
            <v>46.57</v>
          </cell>
        </row>
        <row r="1645">
          <cell r="A1645" t="str">
            <v>KJ78S408G02 (MASS PRO) USE OF WONDERFUL LW</v>
          </cell>
          <cell r="B1645">
            <v>139.71</v>
          </cell>
        </row>
        <row r="1646">
          <cell r="A1646" t="str">
            <v>KJ78S408 (MASS PRO) RE-&gt;MAL</v>
          </cell>
          <cell r="B1646">
            <v>54.57</v>
          </cell>
        </row>
        <row r="1647">
          <cell r="A1647" t="str">
            <v>KJ78S408 (SAMPLE) RE-&gt;MAL</v>
          </cell>
          <cell r="B1647">
            <v>163.71</v>
          </cell>
        </row>
        <row r="1648">
          <cell r="A1648" t="str">
            <v>KL00T871G08 (MASS PRO)</v>
          </cell>
          <cell r="B1648">
            <v>616.78</v>
          </cell>
        </row>
        <row r="1649">
          <cell r="A1649" t="str">
            <v>KL00T871G08 (SAMPLE)</v>
          </cell>
          <cell r="B1649">
            <v>1850.34</v>
          </cell>
        </row>
        <row r="1650">
          <cell r="A1650" t="str">
            <v>KLR12080-E00</v>
          </cell>
          <cell r="B1650">
            <v>26211.1</v>
          </cell>
        </row>
        <row r="1651">
          <cell r="A1651" t="str">
            <v>KLR11043-E03</v>
          </cell>
          <cell r="B1651">
            <v>55735.42</v>
          </cell>
        </row>
        <row r="1652">
          <cell r="A1652" t="str">
            <v>KL78C035G01 (MASS PRO)</v>
          </cell>
          <cell r="B1652">
            <v>308.52</v>
          </cell>
        </row>
        <row r="1653">
          <cell r="A1653" t="str">
            <v>KL78C035G01 (SAMPLE)</v>
          </cell>
          <cell r="B1653">
            <v>925.56</v>
          </cell>
        </row>
        <row r="1654">
          <cell r="A1654" t="str">
            <v>KL78C037G01 (MASS PRO)</v>
          </cell>
          <cell r="B1654">
            <v>253.14</v>
          </cell>
        </row>
        <row r="1655">
          <cell r="A1655" t="str">
            <v>KL78C037G01 (SAMPLE)</v>
          </cell>
          <cell r="B1655">
            <v>759.42</v>
          </cell>
        </row>
        <row r="1656">
          <cell r="A1656" t="str">
            <v>KL78C149G01 (MASS PRO)</v>
          </cell>
          <cell r="B1656">
            <v>267.05</v>
          </cell>
        </row>
        <row r="1657">
          <cell r="A1657" t="str">
            <v>KL78C149G01 (SAMPLE)</v>
          </cell>
          <cell r="B1657">
            <v>801.15</v>
          </cell>
        </row>
        <row r="1658">
          <cell r="A1658" t="str">
            <v>KL78C149G01 (MASS PRO) (USE OF XINYA)</v>
          </cell>
          <cell r="B1658">
            <v>267.52999999999997</v>
          </cell>
        </row>
        <row r="1659">
          <cell r="A1659" t="str">
            <v>KL78C149G01 (SAMPLE) (USE OF XINYA)</v>
          </cell>
          <cell r="B1659">
            <v>802.59</v>
          </cell>
        </row>
        <row r="1660">
          <cell r="A1660" t="str">
            <v>KL78C149G01 (MASS PRO) (USE OF WONDERFUL VN)</v>
          </cell>
          <cell r="B1660">
            <v>265.99</v>
          </cell>
        </row>
        <row r="1661">
          <cell r="A1661" t="str">
            <v>KL78C149G01 (SAMPLE) (USE OF WONDERFUL VN)</v>
          </cell>
          <cell r="B1661">
            <v>797.97</v>
          </cell>
        </row>
        <row r="1662">
          <cell r="A1662" t="str">
            <v>KL78C150G01 (MASS PRO)</v>
          </cell>
          <cell r="B1662">
            <v>292.3</v>
          </cell>
        </row>
        <row r="1663">
          <cell r="A1663" t="str">
            <v>KL78C150G01 (SAMPLE)</v>
          </cell>
          <cell r="B1663">
            <v>876.9</v>
          </cell>
        </row>
        <row r="1664">
          <cell r="A1664" t="str">
            <v>KL78C150G01 (MASS PRO) (USE OF XINYA)</v>
          </cell>
          <cell r="B1664">
            <v>267.08999999999997</v>
          </cell>
        </row>
        <row r="1665">
          <cell r="A1665" t="str">
            <v>KL78C150G01 (SAMPLE) (USE OF XINYA)</v>
          </cell>
          <cell r="B1665">
            <v>801.27</v>
          </cell>
        </row>
        <row r="1666">
          <cell r="A1666" t="str">
            <v>KL78C150G01 (MASS PRO) (USE OF WONDERFUL VN)</v>
          </cell>
          <cell r="B1666">
            <v>265.39</v>
          </cell>
        </row>
        <row r="1667">
          <cell r="A1667" t="str">
            <v>KL78C150G01 (SAMPLE) (USE OF WONDERFUL VN)</v>
          </cell>
          <cell r="B1667">
            <v>796.17</v>
          </cell>
        </row>
        <row r="1668">
          <cell r="A1668" t="str">
            <v>KL78C153G01 (MASS PRO)</v>
          </cell>
          <cell r="B1668">
            <v>249.55</v>
          </cell>
        </row>
        <row r="1669">
          <cell r="A1669" t="str">
            <v>KL78C153G01 (SAMPLE)</v>
          </cell>
          <cell r="B1669">
            <v>748.65</v>
          </cell>
        </row>
        <row r="1670">
          <cell r="A1670" t="str">
            <v>KL78C153G01 (MASS PRO) (USE OF XINYA)</v>
          </cell>
          <cell r="B1670">
            <v>251.42</v>
          </cell>
        </row>
        <row r="1671">
          <cell r="A1671" t="str">
            <v>KL78C153G01 (SAMPLE) (USE OF XINYA)</v>
          </cell>
          <cell r="B1671">
            <v>754.26</v>
          </cell>
        </row>
        <row r="1672">
          <cell r="A1672" t="str">
            <v>KL78C153G01 (MASS PRO) (USE OF WONDERFUL VN)</v>
          </cell>
          <cell r="B1672">
            <v>250</v>
          </cell>
        </row>
        <row r="1673">
          <cell r="A1673" t="str">
            <v>KL78C153G01 (SAMPLE) (USE OF WONDERFUL VN)</v>
          </cell>
          <cell r="B1673">
            <v>750</v>
          </cell>
        </row>
        <row r="1674">
          <cell r="A1674" t="str">
            <v>KMR14101-E02</v>
          </cell>
          <cell r="B1674">
            <v>49476.31</v>
          </cell>
        </row>
        <row r="1675">
          <cell r="A1675" t="str">
            <v>KMR15690-E00</v>
          </cell>
          <cell r="B1675">
            <v>57942.51</v>
          </cell>
        </row>
        <row r="1676">
          <cell r="A1676" t="str">
            <v>KM197B-601 MASS PRO</v>
          </cell>
          <cell r="B1676">
            <v>199.46</v>
          </cell>
        </row>
        <row r="1677">
          <cell r="A1677" t="str">
            <v>KM197B-601 SAMPLE</v>
          </cell>
          <cell r="B1677">
            <v>598.38</v>
          </cell>
        </row>
        <row r="1678">
          <cell r="A1678" t="str">
            <v>KMR16560-D00 (MASS PRO)</v>
          </cell>
          <cell r="B1678">
            <v>287.52999999999997</v>
          </cell>
        </row>
        <row r="1679">
          <cell r="A1679" t="str">
            <v>KMR16560-D00 (SAMPLE)</v>
          </cell>
          <cell r="B1679">
            <v>862.59</v>
          </cell>
        </row>
        <row r="1680">
          <cell r="A1680" t="str">
            <v>KMR16670-D00 (SAMPLE)</v>
          </cell>
          <cell r="B1680">
            <v>13887.87</v>
          </cell>
        </row>
        <row r="1681">
          <cell r="A1681" t="str">
            <v>KMR16670-D00 (MASS PRO)</v>
          </cell>
          <cell r="B1681">
            <v>4629.29</v>
          </cell>
        </row>
        <row r="1682">
          <cell r="A1682" t="str">
            <v>KMR16680-D00 (MASS PRO)</v>
          </cell>
          <cell r="B1682">
            <v>13225.62</v>
          </cell>
        </row>
        <row r="1683">
          <cell r="A1683" t="str">
            <v>KMR16680-D00 (SAMPLE)</v>
          </cell>
          <cell r="B1683">
            <v>39676.870000000003</v>
          </cell>
        </row>
        <row r="1684">
          <cell r="A1684" t="str">
            <v>KN00A552G11</v>
          </cell>
          <cell r="B1684">
            <v>3916.91</v>
          </cell>
        </row>
        <row r="1685">
          <cell r="A1685" t="str">
            <v>KN00A552G12</v>
          </cell>
          <cell r="B1685">
            <v>3358.61</v>
          </cell>
        </row>
        <row r="1686">
          <cell r="A1686" t="str">
            <v>KN00V790G01</v>
          </cell>
          <cell r="B1686">
            <v>1600.49</v>
          </cell>
        </row>
        <row r="1687">
          <cell r="A1687" t="str">
            <v>KN00V790G02</v>
          </cell>
          <cell r="B1687">
            <v>586.30999999999995</v>
          </cell>
        </row>
        <row r="1688">
          <cell r="A1688" t="str">
            <v>KN78C27KG01 (MASS PRO)</v>
          </cell>
          <cell r="B1688">
            <v>282.05</v>
          </cell>
        </row>
        <row r="1689">
          <cell r="A1689" t="str">
            <v>KN78C27KG01 (MASS PRO)</v>
          </cell>
          <cell r="B1689">
            <v>172.24</v>
          </cell>
        </row>
        <row r="1690">
          <cell r="A1690" t="str">
            <v>KN78C27KG01 (SAMPLE)</v>
          </cell>
          <cell r="B1690">
            <v>516.72</v>
          </cell>
        </row>
        <row r="1691">
          <cell r="A1691" t="str">
            <v>KN78C27KG01 (MASS PRO) (XINYA)</v>
          </cell>
          <cell r="B1691">
            <v>171.86</v>
          </cell>
        </row>
        <row r="1692">
          <cell r="A1692" t="str">
            <v>KN78C27LG01 (MASS PRO)</v>
          </cell>
          <cell r="B1692">
            <v>293.99</v>
          </cell>
        </row>
        <row r="1693">
          <cell r="A1693" t="str">
            <v>KN78C27LG01 (MASS PRO)</v>
          </cell>
          <cell r="B1693">
            <v>188.51</v>
          </cell>
        </row>
        <row r="1694">
          <cell r="A1694" t="str">
            <v>KN78C27LG01 (SAMPLE)</v>
          </cell>
          <cell r="B1694">
            <v>565.53</v>
          </cell>
        </row>
        <row r="1695">
          <cell r="A1695" t="str">
            <v>KN78C27LG01 (MASS PRO) (XINYA)</v>
          </cell>
          <cell r="B1695">
            <v>188.51</v>
          </cell>
        </row>
        <row r="1696">
          <cell r="A1696" t="str">
            <v>KN78C27MG01 (MASS PRO)</v>
          </cell>
          <cell r="B1696">
            <v>2906.63</v>
          </cell>
        </row>
        <row r="1697">
          <cell r="A1697" t="str">
            <v>KN78C27MG01 (SAMPLE)</v>
          </cell>
          <cell r="B1697">
            <v>8719.89</v>
          </cell>
        </row>
        <row r="1698">
          <cell r="A1698" t="str">
            <v>KN78C27MG01 (MASS PRO)</v>
          </cell>
          <cell r="B1698">
            <v>2906.63</v>
          </cell>
        </row>
        <row r="1699">
          <cell r="A1699" t="str">
            <v>KN78C27TG01 (MASS PRO)</v>
          </cell>
          <cell r="B1699">
            <v>3313</v>
          </cell>
        </row>
        <row r="1700">
          <cell r="A1700" t="str">
            <v>KN78C27TG01 (SAMPLE)</v>
          </cell>
          <cell r="B1700">
            <v>9939</v>
          </cell>
        </row>
        <row r="1701">
          <cell r="A1701" t="str">
            <v>KN78C27TG01 (MASS PRO) (XINYA)</v>
          </cell>
          <cell r="B1701">
            <v>3309.64</v>
          </cell>
        </row>
        <row r="1702">
          <cell r="A1702" t="str">
            <v>KN78C27UG01 (MASS PRO) (XINYA)</v>
          </cell>
          <cell r="B1702">
            <v>3058.21</v>
          </cell>
        </row>
        <row r="1703">
          <cell r="A1703" t="str">
            <v>KN78C27VG01 (MASS PRO) (XINYA)</v>
          </cell>
          <cell r="B1703">
            <v>3236.79</v>
          </cell>
        </row>
        <row r="1704">
          <cell r="A1704" t="str">
            <v>KN78C27WG01 (MASS PRO)</v>
          </cell>
          <cell r="B1704">
            <v>4341.18</v>
          </cell>
        </row>
        <row r="1705">
          <cell r="A1705" t="str">
            <v>KN78C27WG01 (SAMPLE)</v>
          </cell>
          <cell r="B1705">
            <v>13023.54</v>
          </cell>
        </row>
        <row r="1706">
          <cell r="A1706" t="str">
            <v>KN78C27WG01 (MASS PRO) (XINYA)</v>
          </cell>
          <cell r="B1706">
            <v>4341.18</v>
          </cell>
        </row>
        <row r="1707">
          <cell r="A1707" t="str">
            <v>KN78C27XG01 (MASS PRO)</v>
          </cell>
          <cell r="B1707">
            <v>4221.41</v>
          </cell>
        </row>
        <row r="1708">
          <cell r="A1708" t="str">
            <v>KN78C27XG01 (SAMPLE)</v>
          </cell>
          <cell r="B1708">
            <v>12664.23</v>
          </cell>
        </row>
        <row r="1709">
          <cell r="A1709" t="str">
            <v>KN78C27XG01 (MASS PRO) (XINYA)</v>
          </cell>
          <cell r="B1709">
            <v>4217.6099999999997</v>
          </cell>
        </row>
        <row r="1710">
          <cell r="A1710" t="str">
            <v>KN78C349G02 (MASS PRO)</v>
          </cell>
          <cell r="B1710">
            <v>99.8</v>
          </cell>
        </row>
        <row r="1711">
          <cell r="A1711" t="str">
            <v>KN78C349G02 (MASS PRO)</v>
          </cell>
          <cell r="B1711">
            <v>71.77</v>
          </cell>
        </row>
        <row r="1712">
          <cell r="A1712" t="str">
            <v>KN78C349G02 (SAMPLE)</v>
          </cell>
          <cell r="B1712">
            <v>215.31</v>
          </cell>
        </row>
        <row r="1713">
          <cell r="A1713" t="str">
            <v>KN78C349G02 (MASS PRO) (XINYA)</v>
          </cell>
          <cell r="B1713">
            <v>64.41</v>
          </cell>
        </row>
        <row r="1714">
          <cell r="A1714" t="str">
            <v>KN78C349G02</v>
          </cell>
          <cell r="B1714">
            <v>92.34</v>
          </cell>
        </row>
        <row r="1715">
          <cell r="A1715" t="str">
            <v>KN78C350G01 (MASS PRO)</v>
          </cell>
          <cell r="B1715">
            <v>116.46</v>
          </cell>
        </row>
        <row r="1716">
          <cell r="A1716" t="str">
            <v>KN78C350G01 (MASS PRO)</v>
          </cell>
          <cell r="B1716">
            <v>95.56</v>
          </cell>
        </row>
        <row r="1717">
          <cell r="A1717" t="str">
            <v>KN78C350G01 (SAMPLE)</v>
          </cell>
          <cell r="B1717">
            <v>286.68</v>
          </cell>
        </row>
        <row r="1718">
          <cell r="A1718" t="str">
            <v>KN78C350G01 (MASS PRO) (XINYA)</v>
          </cell>
          <cell r="B1718">
            <v>100.37</v>
          </cell>
        </row>
        <row r="1719">
          <cell r="A1719" t="str">
            <v>KN78C350G01</v>
          </cell>
          <cell r="B1719">
            <v>109.74</v>
          </cell>
        </row>
        <row r="1720">
          <cell r="A1720" t="str">
            <v>KN78C351G06 (MASS PRO)</v>
          </cell>
          <cell r="B1720">
            <v>62.22</v>
          </cell>
        </row>
        <row r="1721">
          <cell r="A1721" t="str">
            <v>KN78C351G06 (MASS PRO)</v>
          </cell>
          <cell r="B1721">
            <v>38.08</v>
          </cell>
        </row>
        <row r="1722">
          <cell r="A1722" t="str">
            <v>KN78C351G06 (SAMPLE)</v>
          </cell>
          <cell r="B1722">
            <v>114.24</v>
          </cell>
        </row>
        <row r="1723">
          <cell r="A1723" t="str">
            <v>KN78C351G06 (MASS PRO) (XINYA)</v>
          </cell>
          <cell r="B1723">
            <v>38.79</v>
          </cell>
        </row>
        <row r="1724">
          <cell r="A1724" t="str">
            <v>KN78C351G06</v>
          </cell>
          <cell r="B1724">
            <v>53.48</v>
          </cell>
        </row>
        <row r="1725">
          <cell r="A1725" t="str">
            <v>KN78C351G07 (MASS PRO)</v>
          </cell>
          <cell r="B1725">
            <v>62.22</v>
          </cell>
        </row>
        <row r="1726">
          <cell r="A1726" t="str">
            <v>KN78C351G07 (MASS PRO)</v>
          </cell>
          <cell r="B1726">
            <v>38.08</v>
          </cell>
        </row>
        <row r="1727">
          <cell r="A1727" t="str">
            <v>KN78C351G07 (SAMPLE)</v>
          </cell>
          <cell r="B1727">
            <v>114.24</v>
          </cell>
        </row>
        <row r="1728">
          <cell r="A1728" t="str">
            <v>KN78C351G07 (MASS PRO) (XINYA)</v>
          </cell>
          <cell r="B1728">
            <v>38.79</v>
          </cell>
        </row>
        <row r="1729">
          <cell r="A1729" t="str">
            <v>KN78C351G07</v>
          </cell>
          <cell r="B1729">
            <v>53.48</v>
          </cell>
        </row>
        <row r="1730">
          <cell r="A1730" t="str">
            <v>KN78C352G02 (MASS PRO)</v>
          </cell>
          <cell r="B1730">
            <v>242.36</v>
          </cell>
        </row>
        <row r="1731">
          <cell r="A1731" t="str">
            <v>KN78C352G02 (MASS PRO)</v>
          </cell>
          <cell r="B1731">
            <v>132.88999999999999</v>
          </cell>
        </row>
        <row r="1732">
          <cell r="A1732" t="str">
            <v>KN78C352G02 (SAMPLE)</v>
          </cell>
          <cell r="B1732">
            <v>398.67</v>
          </cell>
        </row>
        <row r="1733">
          <cell r="A1733" t="str">
            <v>KN78C352G02 (MASS PRO) (XINYA)</v>
          </cell>
          <cell r="B1733">
            <v>122.76</v>
          </cell>
        </row>
        <row r="1734">
          <cell r="A1734" t="str">
            <v>KN78C352G02</v>
          </cell>
          <cell r="B1734">
            <v>211.65</v>
          </cell>
        </row>
        <row r="1735">
          <cell r="A1735" t="str">
            <v>KN78C741G03 (MASS PRO)</v>
          </cell>
          <cell r="B1735">
            <v>183.13</v>
          </cell>
        </row>
        <row r="1736">
          <cell r="A1736" t="str">
            <v>KN78C741G03 (MASS PRO)</v>
          </cell>
          <cell r="B1736">
            <v>150.87</v>
          </cell>
        </row>
        <row r="1737">
          <cell r="A1737" t="str">
            <v>KN78C741G03 (SAMPLE)</v>
          </cell>
          <cell r="B1737">
            <v>452.61</v>
          </cell>
        </row>
        <row r="1738">
          <cell r="A1738" t="str">
            <v>KN78C741G03 (MASS PRO) (XINYA)</v>
          </cell>
          <cell r="B1738">
            <v>150.24</v>
          </cell>
        </row>
        <row r="1739">
          <cell r="A1739" t="str">
            <v>KN78C741G04 (MASS PRO)</v>
          </cell>
          <cell r="B1739">
            <v>141.30000000000001</v>
          </cell>
        </row>
        <row r="1740">
          <cell r="A1740" t="str">
            <v>KN78C741G04 (SAMPLE)</v>
          </cell>
          <cell r="B1740">
            <v>423.9</v>
          </cell>
        </row>
        <row r="1741">
          <cell r="A1741" t="str">
            <v>KN78C741G04 (MASS PRO) (XINYA)</v>
          </cell>
          <cell r="B1741">
            <v>140.66999999999999</v>
          </cell>
        </row>
        <row r="1742">
          <cell r="A1742" t="str">
            <v>KN78C741G04</v>
          </cell>
          <cell r="B1742">
            <v>181.43</v>
          </cell>
        </row>
        <row r="1743">
          <cell r="A1743" t="str">
            <v>KN78S412G02 (MASS PRO)</v>
          </cell>
          <cell r="B1743">
            <v>74.790000000000006</v>
          </cell>
        </row>
        <row r="1744">
          <cell r="A1744" t="str">
            <v>KN78S412G02 (MASS PRO)</v>
          </cell>
          <cell r="B1744">
            <v>46.79</v>
          </cell>
        </row>
        <row r="1745">
          <cell r="A1745" t="str">
            <v>KN78S412G02 (SAMPLE)</v>
          </cell>
          <cell r="B1745">
            <v>140.37</v>
          </cell>
        </row>
        <row r="1746">
          <cell r="A1746" t="str">
            <v>KN78S412G02 (MASS PRO) (XINYA)</v>
          </cell>
          <cell r="B1746">
            <v>48.74</v>
          </cell>
        </row>
        <row r="1747">
          <cell r="A1747" t="str">
            <v>KN78S412G02</v>
          </cell>
          <cell r="B1747">
            <v>70.040000000000006</v>
          </cell>
        </row>
        <row r="1748">
          <cell r="A1748" t="str">
            <v>KN78S414G03 (MASS PRO)</v>
          </cell>
          <cell r="B1748">
            <v>96.78</v>
          </cell>
        </row>
        <row r="1749">
          <cell r="A1749" t="str">
            <v>KN78S414G03 (MASS PRO)</v>
          </cell>
          <cell r="B1749">
            <v>55.41</v>
          </cell>
        </row>
        <row r="1750">
          <cell r="A1750" t="str">
            <v>KN78S414G03 (SAMPLE)</v>
          </cell>
          <cell r="B1750">
            <v>166.23</v>
          </cell>
        </row>
        <row r="1751">
          <cell r="A1751" t="str">
            <v>KN78S414G03 (MASS PRO) (XINYA)</v>
          </cell>
          <cell r="B1751">
            <v>53.57</v>
          </cell>
        </row>
        <row r="1752">
          <cell r="A1752" t="str">
            <v>KN78S414G03</v>
          </cell>
          <cell r="B1752">
            <v>94.47</v>
          </cell>
        </row>
        <row r="1753">
          <cell r="A1753" t="str">
            <v>KN78S400G02 (MASS PRO)</v>
          </cell>
          <cell r="B1753">
            <v>85.07</v>
          </cell>
        </row>
        <row r="1754">
          <cell r="A1754" t="str">
            <v>KN78S400G02 (SAMPLE)</v>
          </cell>
          <cell r="B1754">
            <v>255.21</v>
          </cell>
        </row>
        <row r="1755">
          <cell r="A1755" t="str">
            <v>KN78S400G02 (MASS PRO) (XINYA)</v>
          </cell>
          <cell r="B1755">
            <v>88.93</v>
          </cell>
        </row>
        <row r="1756">
          <cell r="A1756" t="str">
            <v>KN78S400G02 (MASS PRO)</v>
          </cell>
          <cell r="B1756">
            <v>141.53</v>
          </cell>
        </row>
        <row r="1757">
          <cell r="A1757" t="str">
            <v>KN78S400G02</v>
          </cell>
          <cell r="B1757">
            <v>137.02000000000001</v>
          </cell>
        </row>
        <row r="1758">
          <cell r="A1758" t="str">
            <v>KN78S402G02 (MASS PRO)</v>
          </cell>
          <cell r="B1758">
            <v>47.41</v>
          </cell>
        </row>
        <row r="1759">
          <cell r="A1759" t="str">
            <v>KN78S402G02 (SAMPLE)</v>
          </cell>
          <cell r="B1759">
            <v>142.22999999999999</v>
          </cell>
        </row>
        <row r="1760">
          <cell r="A1760" t="str">
            <v>KN78S402G05 (MASS PRO)</v>
          </cell>
          <cell r="B1760">
            <v>71.319999999999993</v>
          </cell>
        </row>
        <row r="1761">
          <cell r="A1761" t="str">
            <v>KN78S402G05 (MASS PRO) (XINYA)</v>
          </cell>
          <cell r="B1761">
            <v>47.86</v>
          </cell>
        </row>
        <row r="1762">
          <cell r="A1762" t="str">
            <v>KN78S402G05</v>
          </cell>
          <cell r="B1762">
            <v>66.849999999999994</v>
          </cell>
        </row>
        <row r="1763">
          <cell r="A1763" t="str">
            <v>KN78S402G06 (MASS PRO)</v>
          </cell>
          <cell r="B1763">
            <v>71.319999999999993</v>
          </cell>
        </row>
        <row r="1764">
          <cell r="A1764" t="str">
            <v>KN78S402G06 (MASS PRO)</v>
          </cell>
          <cell r="B1764">
            <v>47.41</v>
          </cell>
        </row>
        <row r="1765">
          <cell r="A1765" t="str">
            <v>KN78S402G06 (SAMPLE)</v>
          </cell>
          <cell r="B1765">
            <v>142.22999999999999</v>
          </cell>
        </row>
        <row r="1766">
          <cell r="A1766" t="str">
            <v>KN78S402G06 (MASS PRO) (XINYA)</v>
          </cell>
          <cell r="B1766">
            <v>47.86</v>
          </cell>
        </row>
        <row r="1767">
          <cell r="A1767" t="str">
            <v>KN78S402G06</v>
          </cell>
          <cell r="B1767">
            <v>66.849999999999994</v>
          </cell>
        </row>
        <row r="1768">
          <cell r="A1768" t="str">
            <v>KN78S404G03 (MASS PRO)</v>
          </cell>
          <cell r="B1768">
            <v>72.05</v>
          </cell>
        </row>
        <row r="1769">
          <cell r="A1769" t="str">
            <v>KN78S404G03 (MASS PRO)</v>
          </cell>
          <cell r="B1769">
            <v>45.99</v>
          </cell>
        </row>
        <row r="1770">
          <cell r="A1770" t="str">
            <v>KN78S404G03 (SAMPLE)</v>
          </cell>
          <cell r="B1770">
            <v>137.97</v>
          </cell>
        </row>
        <row r="1771">
          <cell r="A1771" t="str">
            <v>KN78S404G03 (MASS PRO) (XINYA)</v>
          </cell>
          <cell r="B1771">
            <v>47.9</v>
          </cell>
        </row>
        <row r="1772">
          <cell r="A1772" t="str">
            <v>KN78S404G03</v>
          </cell>
          <cell r="B1772">
            <v>67.3</v>
          </cell>
        </row>
        <row r="1773">
          <cell r="A1773" t="str">
            <v>KN78S405G03 (MASS PRO)</v>
          </cell>
          <cell r="B1773">
            <v>107.63</v>
          </cell>
        </row>
        <row r="1774">
          <cell r="A1774" t="str">
            <v>KN78S405G03 (MASS PRO)</v>
          </cell>
          <cell r="B1774">
            <v>92.05</v>
          </cell>
        </row>
        <row r="1775">
          <cell r="A1775" t="str">
            <v>KN78S405G03 (SAMPLE)</v>
          </cell>
          <cell r="B1775">
            <v>276.14999999999998</v>
          </cell>
        </row>
        <row r="1776">
          <cell r="A1776" t="str">
            <v>KN78S405G03 (MASS PRO) (XINYA)</v>
          </cell>
          <cell r="B1776">
            <v>88.65</v>
          </cell>
        </row>
        <row r="1777">
          <cell r="A1777" t="str">
            <v>KN78S405G03</v>
          </cell>
          <cell r="B1777">
            <v>103.48</v>
          </cell>
        </row>
        <row r="1778">
          <cell r="A1778" t="str">
            <v>KN78S406G03 (MASS PRO)</v>
          </cell>
          <cell r="B1778">
            <v>89.46</v>
          </cell>
        </row>
        <row r="1779">
          <cell r="A1779" t="str">
            <v>KN78S406G03 (MASS PRO)</v>
          </cell>
          <cell r="B1779">
            <v>68.94</v>
          </cell>
        </row>
        <row r="1780">
          <cell r="A1780" t="str">
            <v>KN78S406G03 (SAMPLE)</v>
          </cell>
          <cell r="B1780">
            <v>206.82</v>
          </cell>
        </row>
        <row r="1781">
          <cell r="A1781" t="str">
            <v>KN78S406G03 (MASS PRO) (XINYA)</v>
          </cell>
          <cell r="B1781">
            <v>69.569999999999993</v>
          </cell>
        </row>
        <row r="1782">
          <cell r="A1782" t="str">
            <v xml:space="preserve">KN78S406G03 </v>
          </cell>
          <cell r="B1782">
            <v>85.81</v>
          </cell>
        </row>
        <row r="1783">
          <cell r="A1783" t="str">
            <v>KN78S413G02 (MASS PRO)</v>
          </cell>
          <cell r="B1783">
            <v>80.989999999999995</v>
          </cell>
        </row>
        <row r="1784">
          <cell r="A1784" t="str">
            <v>KN78S413G02 (MASS PRO)</v>
          </cell>
          <cell r="B1784">
            <v>59.35</v>
          </cell>
        </row>
        <row r="1785">
          <cell r="A1785" t="str">
            <v>KN78S413G02 (SAMPLE)</v>
          </cell>
          <cell r="B1785">
            <v>178.05</v>
          </cell>
        </row>
        <row r="1786">
          <cell r="A1786" t="str">
            <v>KN78S413G02 (MASS PRO) (XINYA)</v>
          </cell>
          <cell r="B1786">
            <v>53.63</v>
          </cell>
        </row>
        <row r="1787">
          <cell r="A1787" t="str">
            <v>KN78S413G02</v>
          </cell>
          <cell r="B1787">
            <v>77.86</v>
          </cell>
        </row>
        <row r="1788">
          <cell r="A1788" t="str">
            <v>KN78U032G01 (MASS PRO)</v>
          </cell>
          <cell r="B1788">
            <v>62.07</v>
          </cell>
        </row>
        <row r="1789">
          <cell r="A1789" t="str">
            <v>KN78U032G01 (MASS PRO)</v>
          </cell>
          <cell r="B1789">
            <v>42.22</v>
          </cell>
        </row>
        <row r="1790">
          <cell r="A1790" t="str">
            <v>KN78U032G01 (SAMPLE)</v>
          </cell>
          <cell r="B1790">
            <v>126.66</v>
          </cell>
        </row>
        <row r="1791">
          <cell r="A1791" t="str">
            <v>KN78U032G01 (MASS PRO) (XINYA)</v>
          </cell>
          <cell r="B1791">
            <v>40.479999999999997</v>
          </cell>
        </row>
        <row r="1792">
          <cell r="A1792" t="str">
            <v>KN78U032G01</v>
          </cell>
          <cell r="B1792">
            <v>57.69</v>
          </cell>
        </row>
        <row r="1793">
          <cell r="A1793" t="str">
            <v>KN78U033G02 (MASS PRO)</v>
          </cell>
          <cell r="B1793">
            <v>44.91</v>
          </cell>
        </row>
        <row r="1794">
          <cell r="A1794" t="str">
            <v>KN78U033G02 (MASS PRO)</v>
          </cell>
          <cell r="B1794">
            <v>20.350000000000001</v>
          </cell>
        </row>
        <row r="1795">
          <cell r="A1795" t="str">
            <v>KN78U033G02 (SAMPLE)</v>
          </cell>
          <cell r="B1795">
            <v>61.05</v>
          </cell>
        </row>
        <row r="1796">
          <cell r="A1796" t="str">
            <v>KN78U033G02 (MASS PRO) (XINYA)</v>
          </cell>
          <cell r="B1796">
            <v>20.56</v>
          </cell>
        </row>
        <row r="1797">
          <cell r="A1797" t="str">
            <v>KN78U033G02</v>
          </cell>
          <cell r="B1797">
            <v>32.19</v>
          </cell>
        </row>
        <row r="1798">
          <cell r="A1798" t="str">
            <v>KV78C348G03 (MASS PRO) (XINYA)</v>
          </cell>
          <cell r="B1798">
            <v>69.38</v>
          </cell>
        </row>
        <row r="1799">
          <cell r="A1799" t="str">
            <v>KV78C348G03</v>
          </cell>
          <cell r="B1799">
            <v>92.36</v>
          </cell>
        </row>
        <row r="1800">
          <cell r="A1800" t="str">
            <v>KV78C587G03 (MASS PRO)</v>
          </cell>
          <cell r="B1800">
            <v>118.48</v>
          </cell>
        </row>
        <row r="1801">
          <cell r="A1801" t="str">
            <v>KV78C587G03 (MASS PRO)</v>
          </cell>
          <cell r="B1801">
            <v>64.8</v>
          </cell>
        </row>
        <row r="1802">
          <cell r="A1802" t="str">
            <v>KV78C587G03 (SAMPLE)</v>
          </cell>
          <cell r="B1802">
            <v>194.4</v>
          </cell>
        </row>
        <row r="1803">
          <cell r="A1803" t="str">
            <v>KV78C587G03 (MASS PRO) (XINYA)</v>
          </cell>
          <cell r="B1803">
            <v>61.99</v>
          </cell>
        </row>
        <row r="1804">
          <cell r="A1804" t="str">
            <v>KV78C587G03</v>
          </cell>
          <cell r="B1804">
            <v>99.78</v>
          </cell>
        </row>
        <row r="1805">
          <cell r="A1805" t="str">
            <v>KV78C809G02 (MASS PRO)</v>
          </cell>
          <cell r="B1805">
            <v>194.27</v>
          </cell>
        </row>
        <row r="1806">
          <cell r="A1806" t="str">
            <v>KV78C809G02 (MASS PRO)</v>
          </cell>
          <cell r="B1806">
            <v>124.62</v>
          </cell>
        </row>
        <row r="1807">
          <cell r="A1807" t="str">
            <v>KV78C809G02 (SAMPLE)</v>
          </cell>
          <cell r="B1807">
            <v>373.86</v>
          </cell>
        </row>
        <row r="1808">
          <cell r="A1808" t="str">
            <v>KV78C809G02 (MASS PRO) (XINYA)</v>
          </cell>
          <cell r="B1808">
            <v>115.61</v>
          </cell>
        </row>
        <row r="1809">
          <cell r="A1809" t="str">
            <v>KV78C809G02</v>
          </cell>
          <cell r="B1809">
            <v>181.28</v>
          </cell>
        </row>
        <row r="1810">
          <cell r="A1810" t="str">
            <v>KV78C884G02 (MASS PRO) (XINYA)</v>
          </cell>
          <cell r="B1810">
            <v>373.15</v>
          </cell>
        </row>
        <row r="1811">
          <cell r="A1811" t="str">
            <v>KV78C884G02</v>
          </cell>
          <cell r="B1811">
            <v>408.28</v>
          </cell>
        </row>
        <row r="1812">
          <cell r="A1812" t="str">
            <v>KV78C885G02 (MASS PRO)</v>
          </cell>
          <cell r="B1812">
            <v>763.32</v>
          </cell>
        </row>
        <row r="1813">
          <cell r="A1813" t="str">
            <v>KV78C885G02 (MASS PRO) (XINYA)</v>
          </cell>
          <cell r="B1813">
            <v>669.09</v>
          </cell>
        </row>
        <row r="1814">
          <cell r="A1814" t="str">
            <v>KV78F085G01 (MASS PRO)</v>
          </cell>
          <cell r="B1814">
            <v>75.790000000000006</v>
          </cell>
        </row>
        <row r="1815">
          <cell r="A1815" t="str">
            <v>KV78F085G01 (SAMPLE)</v>
          </cell>
          <cell r="B1815">
            <v>227.37</v>
          </cell>
        </row>
        <row r="1816">
          <cell r="A1816" t="str">
            <v>KV78F085G01 (MASS PRO) (XINYA)</v>
          </cell>
          <cell r="B1816">
            <v>75.03</v>
          </cell>
        </row>
        <row r="1817">
          <cell r="A1817" t="str">
            <v>KV78H206G01 (MASS PRO)</v>
          </cell>
          <cell r="B1817">
            <v>72.39</v>
          </cell>
        </row>
        <row r="1818">
          <cell r="A1818" t="str">
            <v>KV78H206G01 (SAMPLE)</v>
          </cell>
          <cell r="B1818">
            <v>217.17</v>
          </cell>
        </row>
        <row r="1819">
          <cell r="A1819" t="str">
            <v>KV78H206G01 (MASS PRO) (XINYA)</v>
          </cell>
          <cell r="B1819">
            <v>72.39</v>
          </cell>
        </row>
        <row r="1820">
          <cell r="A1820" t="str">
            <v>KV78H219G01 (MASS PRO)</v>
          </cell>
          <cell r="B1820">
            <v>75.03</v>
          </cell>
        </row>
        <row r="1821">
          <cell r="A1821" t="str">
            <v>KV78H219G01 (SAMPLE)</v>
          </cell>
          <cell r="B1821">
            <v>225.09</v>
          </cell>
        </row>
        <row r="1822">
          <cell r="A1822" t="str">
            <v>KV78H219G01 (MASS PRO) (XINYA)</v>
          </cell>
          <cell r="B1822">
            <v>75.790000000000006</v>
          </cell>
        </row>
        <row r="1823">
          <cell r="A1823" t="str">
            <v>KV78H362G01 (MASS PRO)</v>
          </cell>
          <cell r="B1823">
            <v>244.93</v>
          </cell>
        </row>
        <row r="1824">
          <cell r="A1824" t="str">
            <v>KN78S398G04 (MASS PRO) (XINYA)</v>
          </cell>
          <cell r="B1824">
            <v>64.67</v>
          </cell>
        </row>
        <row r="1825">
          <cell r="A1825" t="str">
            <v>KN78S398G04</v>
          </cell>
          <cell r="B1825">
            <v>79.25</v>
          </cell>
        </row>
        <row r="1826">
          <cell r="A1826" t="str">
            <v>KN78S398G05 (MASS PRO) (XINYA)</v>
          </cell>
          <cell r="B1826">
            <v>67.69</v>
          </cell>
        </row>
        <row r="1827">
          <cell r="A1827" t="str">
            <v>KN78S398G05</v>
          </cell>
          <cell r="B1827">
            <v>82.73</v>
          </cell>
        </row>
        <row r="1828">
          <cell r="A1828" t="str">
            <v>KN78S398G06 (MASS PRO) (XINYA)</v>
          </cell>
          <cell r="B1828">
            <v>72.34</v>
          </cell>
        </row>
        <row r="1829">
          <cell r="A1829" t="str">
            <v>KN78S398G06</v>
          </cell>
          <cell r="B1829">
            <v>87.92</v>
          </cell>
        </row>
        <row r="1830">
          <cell r="A1830" t="str">
            <v>KN78S399G03 (MASS PRO) (XINYA)</v>
          </cell>
          <cell r="B1830">
            <v>68.459999999999994</v>
          </cell>
        </row>
        <row r="1831">
          <cell r="A1831" t="str">
            <v>KN78S399G03</v>
          </cell>
          <cell r="B1831">
            <v>83.59</v>
          </cell>
        </row>
        <row r="1832">
          <cell r="A1832" t="str">
            <v>KN78S407G04 (MASS PRO)</v>
          </cell>
          <cell r="B1832">
            <v>74.459999999999994</v>
          </cell>
        </row>
        <row r="1833">
          <cell r="A1833" t="str">
            <v>KN78S407G04 (MASS PRO)</v>
          </cell>
          <cell r="B1833">
            <v>101.81</v>
          </cell>
        </row>
        <row r="1834">
          <cell r="A1834" t="str">
            <v>KN78S407G04 (SAMPLE)</v>
          </cell>
          <cell r="B1834">
            <v>223.38</v>
          </cell>
        </row>
        <row r="1835">
          <cell r="A1835" t="str">
            <v>KN78S407G04 (MASS PRO) (XINYA)</v>
          </cell>
          <cell r="B1835">
            <v>76.56</v>
          </cell>
        </row>
        <row r="1836">
          <cell r="A1836" t="str">
            <v>KN78S407G04</v>
          </cell>
          <cell r="B1836">
            <v>94.77</v>
          </cell>
        </row>
        <row r="1837">
          <cell r="A1837" t="str">
            <v>KN78S408G03 (MASS PRO)</v>
          </cell>
          <cell r="B1837">
            <v>60.52</v>
          </cell>
        </row>
        <row r="1838">
          <cell r="A1838" t="str">
            <v>KN78S408G03 (MASS PRO)</v>
          </cell>
          <cell r="B1838">
            <v>36.6</v>
          </cell>
        </row>
        <row r="1839">
          <cell r="A1839" t="str">
            <v>KN78S408G03 (SAMPLE)</v>
          </cell>
          <cell r="B1839">
            <v>109.8</v>
          </cell>
        </row>
        <row r="1840">
          <cell r="A1840" t="str">
            <v>KN78S408G03 (MASS PRO) (XINYA)</v>
          </cell>
          <cell r="B1840">
            <v>37.159999999999997</v>
          </cell>
        </row>
        <row r="1841">
          <cell r="A1841" t="str">
            <v>KN78S408G03</v>
          </cell>
          <cell r="B1841">
            <v>51.86</v>
          </cell>
        </row>
        <row r="1842">
          <cell r="A1842" t="str">
            <v>KN78S409G02 (MASS PRO)</v>
          </cell>
          <cell r="B1842">
            <v>45.1</v>
          </cell>
        </row>
        <row r="1843">
          <cell r="A1843" t="str">
            <v>KN78S409G02 (MASS PRO)</v>
          </cell>
          <cell r="B1843">
            <v>20.41</v>
          </cell>
        </row>
        <row r="1844">
          <cell r="A1844" t="str">
            <v>KN78S409G02 (SAMPLE)</v>
          </cell>
          <cell r="B1844">
            <v>61.23</v>
          </cell>
        </row>
        <row r="1845">
          <cell r="A1845" t="str">
            <v>KN78S409G02 (MASS PRO) (XINYA)</v>
          </cell>
          <cell r="B1845">
            <v>20.68</v>
          </cell>
        </row>
        <row r="1846">
          <cell r="A1846" t="str">
            <v>KN78S409G02</v>
          </cell>
          <cell r="B1846">
            <v>32.380000000000003</v>
          </cell>
        </row>
        <row r="1847">
          <cell r="A1847" t="str">
            <v>KN78S410G01 (MASS PRO)</v>
          </cell>
          <cell r="B1847">
            <v>42.86</v>
          </cell>
        </row>
        <row r="1848">
          <cell r="A1848" t="str">
            <v>KN78S410G01 (MASS PRO)</v>
          </cell>
          <cell r="B1848">
            <v>18.59</v>
          </cell>
        </row>
        <row r="1849">
          <cell r="A1849" t="str">
            <v>KN78S410G01 (SAMPLE)</v>
          </cell>
          <cell r="B1849">
            <v>55.77</v>
          </cell>
        </row>
        <row r="1850">
          <cell r="A1850" t="str">
            <v>KN78S410G01 (MASS PRO) (XINYA)</v>
          </cell>
          <cell r="B1850">
            <v>18.66</v>
          </cell>
        </row>
        <row r="1851">
          <cell r="A1851" t="str">
            <v>KN78S410G01</v>
          </cell>
          <cell r="B1851">
            <v>30.14</v>
          </cell>
        </row>
        <row r="1852">
          <cell r="A1852" t="str">
            <v>KN78S417G04 (MASS PRO)</v>
          </cell>
          <cell r="B1852">
            <v>113.83</v>
          </cell>
        </row>
        <row r="1853">
          <cell r="A1853" t="str">
            <v>KN78S417G04 (MASS PRO)</v>
          </cell>
          <cell r="B1853">
            <v>83.62</v>
          </cell>
        </row>
        <row r="1854">
          <cell r="A1854" t="str">
            <v>KN78S417G05 (MASS PRO)</v>
          </cell>
          <cell r="B1854">
            <v>119.61</v>
          </cell>
        </row>
        <row r="1855">
          <cell r="A1855" t="str">
            <v>KN78S417G05 (MASS PRO)</v>
          </cell>
          <cell r="B1855">
            <v>88.78</v>
          </cell>
        </row>
        <row r="1856">
          <cell r="A1856" t="str">
            <v>KN78S417G06 (MASS PRO)</v>
          </cell>
          <cell r="B1856">
            <v>128.27000000000001</v>
          </cell>
        </row>
        <row r="1857">
          <cell r="A1857" t="str">
            <v>KN78S418G03 (MASS PRO)</v>
          </cell>
          <cell r="B1857">
            <v>121.06</v>
          </cell>
        </row>
        <row r="1858">
          <cell r="A1858" t="str">
            <v>KN78S418G03 (MASS PRO)</v>
          </cell>
          <cell r="B1858">
            <v>90.08</v>
          </cell>
        </row>
        <row r="1859">
          <cell r="A1859" t="str">
            <v>KN78S894G02 (MASS PRO)</v>
          </cell>
          <cell r="B1859">
            <v>61.5</v>
          </cell>
        </row>
        <row r="1860">
          <cell r="A1860" t="str">
            <v>KN78S894G02</v>
          </cell>
          <cell r="B1860">
            <v>89.99</v>
          </cell>
        </row>
        <row r="1861">
          <cell r="A1861" t="str">
            <v>KN78S893G03 (MASS PRO) (XINYA)</v>
          </cell>
          <cell r="B1861">
            <v>60.3</v>
          </cell>
        </row>
        <row r="1862">
          <cell r="A1862" t="str">
            <v>KN78S893G03</v>
          </cell>
          <cell r="B1862">
            <v>88.04</v>
          </cell>
        </row>
        <row r="1863">
          <cell r="A1863" t="str">
            <v>KNR13793-E04</v>
          </cell>
          <cell r="B1863">
            <v>55567.1</v>
          </cell>
        </row>
        <row r="1864">
          <cell r="A1864" t="str">
            <v>KNR13711-E</v>
          </cell>
          <cell r="B1864">
            <v>380.37569000000008</v>
          </cell>
        </row>
        <row r="1865">
          <cell r="A1865" t="str">
            <v>KNR14821-D00 (MASS PRO)</v>
          </cell>
          <cell r="B1865">
            <v>8333.34</v>
          </cell>
        </row>
        <row r="1866">
          <cell r="A1866" t="str">
            <v>KNR14821-D00 (SAMPLE)</v>
          </cell>
          <cell r="B1866">
            <v>25000.02</v>
          </cell>
        </row>
        <row r="1867">
          <cell r="A1867" t="str">
            <v>KNR17180-C (MASS PRO)</v>
          </cell>
          <cell r="B1867">
            <v>8966.74</v>
          </cell>
        </row>
        <row r="1868">
          <cell r="A1868" t="str">
            <v>KNR17180-C (SAMPLE)</v>
          </cell>
          <cell r="B1868">
            <v>26900.22</v>
          </cell>
        </row>
        <row r="1869">
          <cell r="A1869" t="str">
            <v>KNR17470-C00</v>
          </cell>
          <cell r="B1869">
            <v>5167.78</v>
          </cell>
        </row>
        <row r="1870">
          <cell r="A1870" t="str">
            <v>KRR24662-E002</v>
          </cell>
          <cell r="B1870">
            <v>414.5643</v>
          </cell>
        </row>
        <row r="1871">
          <cell r="A1871" t="str">
            <v>KRR24662-E002</v>
          </cell>
          <cell r="B1871">
            <v>414.5643</v>
          </cell>
        </row>
        <row r="1872">
          <cell r="A1872" t="str">
            <v>KRR25863-D00 (MASS PRO)</v>
          </cell>
          <cell r="B1872">
            <v>8608.32</v>
          </cell>
        </row>
        <row r="1873">
          <cell r="A1873" t="str">
            <v>KRR25863-D00 (SAMPLE)</v>
          </cell>
          <cell r="B1873">
            <v>25824.959999999999</v>
          </cell>
        </row>
        <row r="1874">
          <cell r="A1874" t="str">
            <v>KRR27561-E00</v>
          </cell>
          <cell r="B1874">
            <v>45513.599999999999</v>
          </cell>
        </row>
        <row r="1875">
          <cell r="A1875" t="str">
            <v>KRR27980-E03</v>
          </cell>
          <cell r="B1875">
            <v>66109.899999999994</v>
          </cell>
        </row>
        <row r="1876">
          <cell r="A1876" t="str">
            <v>KRR28200-D</v>
          </cell>
          <cell r="B1876">
            <v>15916.2</v>
          </cell>
        </row>
        <row r="1877">
          <cell r="A1877" t="str">
            <v>KRR28000-E05 (USE OF IEWP)</v>
          </cell>
          <cell r="B1877">
            <v>65434.61</v>
          </cell>
        </row>
        <row r="1878">
          <cell r="A1878" t="str">
            <v>KRR28000-E05 (USE OF DRAKA)</v>
          </cell>
          <cell r="B1878">
            <v>69544.11</v>
          </cell>
        </row>
        <row r="1879">
          <cell r="A1879" t="str">
            <v>KRR29130-E</v>
          </cell>
          <cell r="B1879">
            <v>59625.02</v>
          </cell>
        </row>
        <row r="1880">
          <cell r="A1880" t="str">
            <v>KRR30572 (MASS PRO)</v>
          </cell>
          <cell r="B1880">
            <v>75925.23</v>
          </cell>
        </row>
        <row r="1881">
          <cell r="A1881" t="str">
            <v>KRR30572 (SAMPLE)</v>
          </cell>
          <cell r="B1881">
            <v>227775.69</v>
          </cell>
        </row>
        <row r="1882">
          <cell r="A1882" t="str">
            <v>KRR30620-C01</v>
          </cell>
          <cell r="B1882">
            <v>4545.59</v>
          </cell>
        </row>
        <row r="1883">
          <cell r="A1883" t="str">
            <v>KRR31200-C00</v>
          </cell>
          <cell r="B1883">
            <v>4170.63</v>
          </cell>
        </row>
        <row r="1884">
          <cell r="A1884" t="str">
            <v>KRR31201-C00</v>
          </cell>
          <cell r="B1884">
            <v>4196.46</v>
          </cell>
        </row>
        <row r="1885">
          <cell r="A1885" t="str">
            <v>KRR31670-D01</v>
          </cell>
          <cell r="B1885">
            <v>11345.66</v>
          </cell>
        </row>
        <row r="1886">
          <cell r="A1886" t="str">
            <v>KRR32450 (MASS PRO)</v>
          </cell>
          <cell r="B1886">
            <v>78031.009999999995</v>
          </cell>
        </row>
        <row r="1887">
          <cell r="A1887" t="str">
            <v>KRR32450 (SAMPLE)</v>
          </cell>
          <cell r="B1887">
            <v>234093.03</v>
          </cell>
        </row>
        <row r="1888">
          <cell r="A1888" t="str">
            <v>KRR33290-D00 (MASS PRO)</v>
          </cell>
          <cell r="B1888">
            <v>13330.3</v>
          </cell>
        </row>
        <row r="1889">
          <cell r="A1889" t="str">
            <v>KRR33290-D00 (SAMPLE)</v>
          </cell>
          <cell r="B1889">
            <v>39990.89</v>
          </cell>
        </row>
        <row r="1890">
          <cell r="A1890" t="str">
            <v>KRR33320-D00 (MASS PRO)</v>
          </cell>
          <cell r="B1890">
            <v>10368.66</v>
          </cell>
        </row>
        <row r="1891">
          <cell r="A1891" t="str">
            <v>KRR33320-D00 (SAMPLE)</v>
          </cell>
          <cell r="B1891">
            <v>31105.98</v>
          </cell>
        </row>
        <row r="1892">
          <cell r="A1892" t="str">
            <v>KS78L366G17 (MASS PRO)</v>
          </cell>
          <cell r="B1892">
            <v>1588.47</v>
          </cell>
        </row>
        <row r="1893">
          <cell r="A1893" t="str">
            <v>KS78L366G17 (SAMPLE)</v>
          </cell>
          <cell r="B1893">
            <v>4765.41</v>
          </cell>
        </row>
        <row r="1894">
          <cell r="A1894" t="str">
            <v>KSR15562-E</v>
          </cell>
          <cell r="B1894">
            <v>502.32740000000001</v>
          </cell>
        </row>
        <row r="1895">
          <cell r="A1895" t="str">
            <v>KSR19010-E</v>
          </cell>
          <cell r="B1895">
            <v>21329.49</v>
          </cell>
        </row>
        <row r="1896">
          <cell r="A1896" t="str">
            <v>KSR19020-E</v>
          </cell>
          <cell r="B1896">
            <v>71343.55</v>
          </cell>
        </row>
        <row r="1897">
          <cell r="A1897" t="str">
            <v>KSR19470-E07</v>
          </cell>
          <cell r="B1897">
            <v>89076.15</v>
          </cell>
        </row>
        <row r="1898">
          <cell r="A1898" t="str">
            <v>KSR19760-E</v>
          </cell>
          <cell r="B1898"/>
        </row>
        <row r="1899">
          <cell r="A1899" t="str">
            <v>KSR19760-E02</v>
          </cell>
          <cell r="B1899">
            <v>17608.810000000001</v>
          </cell>
        </row>
        <row r="1900">
          <cell r="A1900" t="str">
            <v>KSR19761-E00</v>
          </cell>
          <cell r="B1900">
            <v>16270.18</v>
          </cell>
        </row>
        <row r="1901">
          <cell r="A1901" t="str">
            <v>KSR19890-C01</v>
          </cell>
          <cell r="B1901">
            <v>5361.8</v>
          </cell>
        </row>
        <row r="1902">
          <cell r="A1902" t="str">
            <v>KSR19240-C</v>
          </cell>
          <cell r="B1902">
            <v>5634.86</v>
          </cell>
        </row>
        <row r="1903">
          <cell r="A1903" t="str">
            <v>KSR20150-E</v>
          </cell>
          <cell r="B1903">
            <v>19853.57</v>
          </cell>
        </row>
        <row r="1904">
          <cell r="A1904" t="str">
            <v>KSR20200-E01 (MASS PRO)</v>
          </cell>
          <cell r="B1904">
            <v>49934.39</v>
          </cell>
        </row>
        <row r="1905">
          <cell r="A1905" t="str">
            <v>KSR20200-E01 (SAMPLE)</v>
          </cell>
          <cell r="B1905">
            <v>149803.17000000001</v>
          </cell>
        </row>
        <row r="1906">
          <cell r="A1906" t="str">
            <v xml:space="preserve">KSR20400-E04 </v>
          </cell>
          <cell r="B1906">
            <v>75011.320000000007</v>
          </cell>
        </row>
        <row r="1907">
          <cell r="A1907" t="str">
            <v>KSR20400-E05 (MASS PRO)</v>
          </cell>
          <cell r="B1907">
            <v>75051.64</v>
          </cell>
        </row>
        <row r="1908">
          <cell r="A1908" t="str">
            <v>KSR20400-E05 (SAMPLE)</v>
          </cell>
          <cell r="B1908">
            <v>225154.94</v>
          </cell>
        </row>
        <row r="1909">
          <cell r="A1909" t="str">
            <v>KSR20580-E01</v>
          </cell>
          <cell r="B1909">
            <v>70382.740000000005</v>
          </cell>
        </row>
        <row r="1910">
          <cell r="A1910" t="str">
            <v>KSR20880-E00 (MASS PRO)</v>
          </cell>
          <cell r="B1910">
            <v>16497.59</v>
          </cell>
        </row>
        <row r="1911">
          <cell r="A1911" t="str">
            <v>KSR20880-E00 (SAMPLE)</v>
          </cell>
          <cell r="B1911">
            <v>49492.77</v>
          </cell>
        </row>
        <row r="1912">
          <cell r="A1912" t="str">
            <v>KSR20890-E00 (MASS PRO)</v>
          </cell>
          <cell r="B1912">
            <v>69862.78</v>
          </cell>
        </row>
        <row r="1913">
          <cell r="A1913" t="str">
            <v>KSR20890-E00 (SAMPLE)</v>
          </cell>
          <cell r="B1913">
            <v>209588.35</v>
          </cell>
        </row>
        <row r="1914">
          <cell r="A1914" t="str">
            <v>KHR50191-E</v>
          </cell>
          <cell r="B1914">
            <v>86.5274</v>
          </cell>
        </row>
        <row r="1915">
          <cell r="A1915" t="str">
            <v>KHR52230-E</v>
          </cell>
          <cell r="B1915">
            <v>154.8982</v>
          </cell>
        </row>
        <row r="1916">
          <cell r="A1916" t="str">
            <v>KHR64290-E</v>
          </cell>
          <cell r="B1916">
            <v>39058.04</v>
          </cell>
        </row>
        <row r="1917">
          <cell r="A1917" t="str">
            <v>KW00L214G08 (MASS PRO) (VOL. 396 PCS / MONTH)</v>
          </cell>
          <cell r="B1917">
            <v>3112.4</v>
          </cell>
        </row>
        <row r="1918">
          <cell r="A1918" t="str">
            <v>KW00L214G08 (SAMPLE) (VOL. 396 PCS / MONTH)</v>
          </cell>
          <cell r="B1918">
            <v>9337.2000000000007</v>
          </cell>
        </row>
        <row r="1919">
          <cell r="A1919" t="str">
            <v>KW00L214G08 (MASS PRO) (VOL. 133 PCS / MONTH)</v>
          </cell>
          <cell r="B1919">
            <v>3727.82</v>
          </cell>
        </row>
        <row r="1920">
          <cell r="A1920" t="str">
            <v>KW00L214G08 (SAMPLE) (VOL. 133 PCS / MONTH)</v>
          </cell>
          <cell r="B1920">
            <v>11183.46</v>
          </cell>
        </row>
        <row r="1921">
          <cell r="A1921" t="str">
            <v>KW78D442G02 (MASS PRO) (VOL. 396 PCS / MONTH)</v>
          </cell>
          <cell r="B1921">
            <v>296.91000000000003</v>
          </cell>
        </row>
        <row r="1922">
          <cell r="A1922" t="str">
            <v>KW78D442G02 (SAMPLE) (VOL. 396 PCS / MONTH)</v>
          </cell>
          <cell r="B1922">
            <v>890.73</v>
          </cell>
        </row>
        <row r="1923">
          <cell r="A1923" t="str">
            <v>KW78D442G02 (MASS PRO) (VOL. 133 PCS / MONTH)</v>
          </cell>
          <cell r="B1923">
            <v>393.69</v>
          </cell>
        </row>
        <row r="1924">
          <cell r="A1924" t="str">
            <v>KW78D442G02 (SAMPLE) (VOL. 133 PCS / MONTH)</v>
          </cell>
          <cell r="B1924">
            <v>1181.07</v>
          </cell>
        </row>
        <row r="1925">
          <cell r="A1925" t="str">
            <v>KW78D304G02 (MASS PRO) (VOL. 396 PCS / MONTH)</v>
          </cell>
          <cell r="B1925">
            <v>52.38</v>
          </cell>
        </row>
        <row r="1926">
          <cell r="A1926" t="str">
            <v>KW78D304G02 (SAMPLE) (VOL. 396 PCS / MONTH)</v>
          </cell>
          <cell r="B1926">
            <v>157.13999999999999</v>
          </cell>
        </row>
        <row r="1927">
          <cell r="A1927" t="str">
            <v>KW78D304G02 (MASS PRO) (VOL. 133 PCS / MONTH)</v>
          </cell>
          <cell r="B1927">
            <v>83.95</v>
          </cell>
        </row>
        <row r="1928">
          <cell r="A1928" t="str">
            <v>KW78D304G02 (SAMPLE) (VOL. 133 PCS / MONTH)</v>
          </cell>
          <cell r="B1928">
            <v>251.85</v>
          </cell>
        </row>
        <row r="1929">
          <cell r="A1929" t="str">
            <v>KW78D311G02 (MASS PRO) (VOL. 396 PCS / MONTH)</v>
          </cell>
          <cell r="B1929">
            <v>52.3</v>
          </cell>
        </row>
        <row r="1930">
          <cell r="A1930" t="str">
            <v>KW78D311G02 (SAMPLE) (VOL. 396 PCS / MONTH)</v>
          </cell>
          <cell r="B1930">
            <v>156.9</v>
          </cell>
        </row>
        <row r="1931">
          <cell r="A1931" t="str">
            <v>KW78D311G02 (MASS PRO) (VOL. 133 PCS / MONTH)</v>
          </cell>
          <cell r="B1931">
            <v>79.36</v>
          </cell>
        </row>
        <row r="1932">
          <cell r="A1932" t="str">
            <v>KW78D311G02 (SAMPLE) (VOL. 133 PCS / MONTH)</v>
          </cell>
          <cell r="B1932">
            <v>238.08</v>
          </cell>
        </row>
        <row r="1933">
          <cell r="A1933" t="str">
            <v>KW78D305G02 (MASS PRO) (VOL. 396 PCS / MONTH)</v>
          </cell>
          <cell r="B1933">
            <v>44.28</v>
          </cell>
        </row>
        <row r="1934">
          <cell r="A1934" t="str">
            <v>KW78D305G02 (SAMPLE) (VOL. 396 PCS / MONTH)</v>
          </cell>
          <cell r="B1934">
            <v>132.84</v>
          </cell>
        </row>
        <row r="1935">
          <cell r="A1935" t="str">
            <v>KW78D305G02 (MASS PRO) (VOL. 133 PCS / MONTH)</v>
          </cell>
          <cell r="B1935">
            <v>74.27</v>
          </cell>
        </row>
        <row r="1936">
          <cell r="A1936" t="str">
            <v>KW78D305G02 (SAMPLE) (VOL. 133 PCS / MONTH)</v>
          </cell>
          <cell r="B1936">
            <v>222.81</v>
          </cell>
        </row>
        <row r="1937">
          <cell r="A1937" t="str">
            <v>KW78L189G05 (MASS PRO) (VOL. 396 PCS / MONTH)</v>
          </cell>
          <cell r="B1937">
            <v>387.62</v>
          </cell>
        </row>
        <row r="1938">
          <cell r="A1938" t="str">
            <v>KW78L189G05 (SAMPLE) (VOL. 396 PCS / MONTH)</v>
          </cell>
          <cell r="B1938">
            <v>1162.8599999999999</v>
          </cell>
        </row>
        <row r="1939">
          <cell r="A1939" t="str">
            <v>KW78L189G05 (MASS PRO) (VOL. 133 PCS / MONTH)</v>
          </cell>
          <cell r="B1939">
            <v>487.14</v>
          </cell>
        </row>
        <row r="1940">
          <cell r="A1940" t="str">
            <v>KW78L189G05 (SAMPLE) (VOL. 133 PCS / MONTH)</v>
          </cell>
          <cell r="B1940">
            <v>1461.42</v>
          </cell>
        </row>
        <row r="1941">
          <cell r="A1941" t="str">
            <v>KW78B026G07 (MASS PRO) (VOL. 396 PCS / MONTH)</v>
          </cell>
          <cell r="B1941">
            <v>1581.68</v>
          </cell>
        </row>
        <row r="1942">
          <cell r="A1942" t="str">
            <v>KW78B026G07 (SAMPLE) (VOL. 396 PCS / MONTH)</v>
          </cell>
          <cell r="B1942">
            <v>4745.04</v>
          </cell>
        </row>
        <row r="1943">
          <cell r="A1943" t="str">
            <v>KW78B026G07 (MASS PRO) (VOL. 133 PCS / MONTH)</v>
          </cell>
          <cell r="B1943">
            <v>1740.15</v>
          </cell>
        </row>
        <row r="1944">
          <cell r="A1944" t="str">
            <v>KW78B026G07 (SAMPLE) (VOL. 133 PCS / MONTH)</v>
          </cell>
          <cell r="B1944">
            <v>5220.45</v>
          </cell>
        </row>
        <row r="1945">
          <cell r="A1945" t="str">
            <v>KW78D314G03 (MASS PRO) (VOL. 396 PCS / MONTH)</v>
          </cell>
          <cell r="B1945">
            <v>217.57</v>
          </cell>
        </row>
        <row r="1946">
          <cell r="A1946" t="str">
            <v>KW78D314G03 (SAMPLE) (VOL. 396 PCS / MONTH)</v>
          </cell>
          <cell r="B1946">
            <v>652.71</v>
          </cell>
        </row>
        <row r="1947">
          <cell r="A1947" t="str">
            <v>KW78D314G03 (MASS PRO) (VOL. 133 PCS / MONTH)</v>
          </cell>
          <cell r="B1947">
            <v>252.61</v>
          </cell>
        </row>
        <row r="1948">
          <cell r="A1948" t="str">
            <v>KW78D314G03 (SAMPLE) (VOL. 133 PCS / MONTH)</v>
          </cell>
          <cell r="B1948">
            <v>757.83</v>
          </cell>
        </row>
        <row r="1949">
          <cell r="A1949" t="str">
            <v>KW78D326G03 (MASS PRO) (VOL. 396 PCS / MONTH)</v>
          </cell>
          <cell r="B1949">
            <v>34.99</v>
          </cell>
        </row>
        <row r="1950">
          <cell r="A1950" t="str">
            <v>KW78D326G03 (SAMPLE) (VOL. 396 PCS / MONTH)</v>
          </cell>
          <cell r="B1950">
            <v>104.97</v>
          </cell>
        </row>
        <row r="1951">
          <cell r="A1951" t="str">
            <v>KW78D326G03 (MASS PRO) (VOL. 133 PCS / MONTH)</v>
          </cell>
          <cell r="B1951">
            <v>65.09</v>
          </cell>
        </row>
        <row r="1952">
          <cell r="A1952" t="str">
            <v>KW78D326G03 (SAMPLE) (VOL. 133 PCS / MONTH)</v>
          </cell>
          <cell r="B1952">
            <v>195.27</v>
          </cell>
        </row>
        <row r="1953">
          <cell r="A1953" t="str">
            <v>KW78D327G02 (MASS PRO) (VOL. 396 PCS / MONTH)</v>
          </cell>
          <cell r="B1953">
            <v>33.89</v>
          </cell>
        </row>
        <row r="1954">
          <cell r="A1954" t="str">
            <v>KW78D327G02 (SAMPLE) (VOL. 396 PCS / MONTH)</v>
          </cell>
          <cell r="B1954">
            <v>101.67</v>
          </cell>
        </row>
        <row r="1955">
          <cell r="A1955" t="str">
            <v>KW78D327G02 (MASS PRO) (VOL. 133 PCS / MONTH)</v>
          </cell>
          <cell r="B1955">
            <v>57.46</v>
          </cell>
        </row>
        <row r="1956">
          <cell r="A1956" t="str">
            <v>KW78D327G02 (SAMPLE) (VOL. 133 PCS / MONTH)</v>
          </cell>
          <cell r="B1956">
            <v>172.38</v>
          </cell>
        </row>
        <row r="1957">
          <cell r="A1957" t="str">
            <v>KW78D325G03 (MASS PRO) (VOL. 396 PCS / MONTH)</v>
          </cell>
          <cell r="B1957">
            <v>150.35</v>
          </cell>
        </row>
        <row r="1958">
          <cell r="A1958" t="str">
            <v>KW78D325G03 (SAMPLE) (VOL. 396 PCS / MONTH)</v>
          </cell>
          <cell r="B1958">
            <v>451.05</v>
          </cell>
        </row>
        <row r="1959">
          <cell r="A1959" t="str">
            <v>KW78D325G03 (MASS PRO) (VOL. 133 PCS / MONTH)</v>
          </cell>
          <cell r="B1959">
            <v>203.56</v>
          </cell>
        </row>
        <row r="1960">
          <cell r="A1960" t="str">
            <v>KW78D325G03 (SAMPLE) (VOL. 133 PCS / MONTH)</v>
          </cell>
          <cell r="B1960">
            <v>610.67999999999995</v>
          </cell>
        </row>
        <row r="1961">
          <cell r="A1961" t="str">
            <v>KZ00J339G04A (MASS PRO)</v>
          </cell>
          <cell r="B1961">
            <v>264.81</v>
          </cell>
        </row>
        <row r="1962">
          <cell r="A1962" t="str">
            <v>KZ00J339G04A (SAMPLE)</v>
          </cell>
          <cell r="B1962">
            <v>794.43</v>
          </cell>
        </row>
        <row r="1963">
          <cell r="A1963" t="str">
            <v>KZ00J339G05A (MASS PRO)</v>
          </cell>
          <cell r="B1963">
            <v>290.27</v>
          </cell>
        </row>
        <row r="1964">
          <cell r="A1964" t="str">
            <v>KZ00J339G05A (SAMPLE)</v>
          </cell>
          <cell r="B1964">
            <v>870.81</v>
          </cell>
        </row>
        <row r="1965">
          <cell r="A1965" t="str">
            <v>KZ00J339G06A (MASS PRO)</v>
          </cell>
          <cell r="B1965">
            <v>265.74</v>
          </cell>
        </row>
        <row r="1966">
          <cell r="A1966" t="str">
            <v>KZ00J339G06A (SAMPLE)</v>
          </cell>
          <cell r="B1966">
            <v>797.22</v>
          </cell>
        </row>
        <row r="1967">
          <cell r="A1967" t="str">
            <v>KZ00J339G07A (MASS PRO)</v>
          </cell>
          <cell r="B1967">
            <v>182.49</v>
          </cell>
        </row>
        <row r="1968">
          <cell r="A1968" t="str">
            <v>KZ00J339G07A (SAMPLE)</v>
          </cell>
          <cell r="B1968">
            <v>547.47</v>
          </cell>
        </row>
        <row r="1969">
          <cell r="A1969" t="str">
            <v>KZ00J339G08A (MASS PRO)</v>
          </cell>
          <cell r="B1969">
            <v>209.54</v>
          </cell>
        </row>
        <row r="1970">
          <cell r="A1970" t="str">
            <v>KZ00J339G08A (SAMPLE)</v>
          </cell>
          <cell r="B1970">
            <v>628.62</v>
          </cell>
        </row>
        <row r="1971">
          <cell r="A1971" t="str">
            <v>KZ00J339G09A (MASS PRO)</v>
          </cell>
          <cell r="B1971">
            <v>185.06</v>
          </cell>
        </row>
        <row r="1972">
          <cell r="A1972" t="str">
            <v>KZ00J339G09A (SAMPLE)</v>
          </cell>
          <cell r="B1972">
            <v>555.17999999999995</v>
          </cell>
        </row>
        <row r="1973">
          <cell r="A1973" t="str">
            <v>LBC07C019B</v>
          </cell>
          <cell r="B1973">
            <v>158.49</v>
          </cell>
        </row>
        <row r="1974">
          <cell r="A1974" t="str">
            <v>LU302Z988G03G</v>
          </cell>
          <cell r="B1974">
            <v>45.05</v>
          </cell>
        </row>
        <row r="1975">
          <cell r="A1975" t="str">
            <v>LU302Z990G02H</v>
          </cell>
          <cell r="B1975">
            <v>62</v>
          </cell>
        </row>
        <row r="1976">
          <cell r="A1976" t="str">
            <v>LU302Z990G03H</v>
          </cell>
          <cell r="B1976">
            <v>63.53</v>
          </cell>
        </row>
        <row r="1977">
          <cell r="A1977" t="str">
            <v>LU302Z990G06H</v>
          </cell>
          <cell r="B1977">
            <v>75.819999999999993</v>
          </cell>
        </row>
        <row r="1978">
          <cell r="A1978" t="str">
            <v>LU302Z990G07H</v>
          </cell>
          <cell r="B1978">
            <v>67.02</v>
          </cell>
        </row>
        <row r="1979">
          <cell r="A1979" t="str">
            <v>LU303Z372G01K</v>
          </cell>
          <cell r="B1979">
            <v>90.38</v>
          </cell>
        </row>
        <row r="1980">
          <cell r="A1980" t="str">
            <v>LU303Z372G04M</v>
          </cell>
          <cell r="B1980">
            <v>91.5</v>
          </cell>
        </row>
        <row r="1981">
          <cell r="A1981" t="str">
            <v>LU303Z452G01E</v>
          </cell>
          <cell r="B1981">
            <v>77.09</v>
          </cell>
        </row>
        <row r="1982">
          <cell r="A1982" t="str">
            <v>LU303Z452G03E</v>
          </cell>
          <cell r="B1982">
            <v>94.88</v>
          </cell>
        </row>
        <row r="1983">
          <cell r="A1983" t="str">
            <v>LU303Z452G05G</v>
          </cell>
          <cell r="B1983">
            <v>81.599999999999994</v>
          </cell>
        </row>
        <row r="1984">
          <cell r="A1984" t="str">
            <v>LU303Z452G06G</v>
          </cell>
          <cell r="B1984">
            <v>96.79</v>
          </cell>
        </row>
        <row r="1985">
          <cell r="A1985" t="str">
            <v>LU303Z509G01G</v>
          </cell>
          <cell r="B1985">
            <v>29.57</v>
          </cell>
        </row>
        <row r="1986">
          <cell r="A1986" t="str">
            <v>LU303Z509G02G</v>
          </cell>
          <cell r="B1986">
            <v>37.82</v>
          </cell>
        </row>
        <row r="1987">
          <cell r="A1987" t="str">
            <v>LU303Z509G03G</v>
          </cell>
          <cell r="B1987">
            <v>32.479999999999997</v>
          </cell>
        </row>
        <row r="1988">
          <cell r="A1988" t="str">
            <v>LU303Z571 (KAI)</v>
          </cell>
          <cell r="B1988">
            <v>50</v>
          </cell>
        </row>
        <row r="1989">
          <cell r="A1989" t="str">
            <v xml:space="preserve">LU303Z571G06N </v>
          </cell>
          <cell r="B1989">
            <v>51.94</v>
          </cell>
        </row>
        <row r="1990">
          <cell r="A1990" t="str">
            <v>LU303Z571G10N</v>
          </cell>
          <cell r="B1990">
            <v>50.41</v>
          </cell>
        </row>
        <row r="1991">
          <cell r="A1991" t="str">
            <v>LU303Z571G11N</v>
          </cell>
          <cell r="B1991">
            <v>62.56</v>
          </cell>
        </row>
        <row r="1992">
          <cell r="A1992" t="str">
            <v>LU303Z571G12M</v>
          </cell>
          <cell r="B1992">
            <v>51.59</v>
          </cell>
        </row>
        <row r="1993">
          <cell r="A1993" t="str">
            <v>LU303Z571G12N</v>
          </cell>
          <cell r="B1993">
            <v>51.59</v>
          </cell>
        </row>
        <row r="1994">
          <cell r="A1994" t="str">
            <v>LU303Z571G13M</v>
          </cell>
          <cell r="B1994">
            <v>47.11</v>
          </cell>
        </row>
        <row r="1995">
          <cell r="A1995" t="str">
            <v>LU303Z571G15N</v>
          </cell>
          <cell r="B1995">
            <v>50.31</v>
          </cell>
        </row>
        <row r="1996">
          <cell r="A1996" t="str">
            <v>LU303Z571G16N</v>
          </cell>
          <cell r="B1996">
            <v>49.46</v>
          </cell>
        </row>
        <row r="1997">
          <cell r="A1997" t="str">
            <v>LU303Z571G17N</v>
          </cell>
          <cell r="B1997">
            <v>60.09</v>
          </cell>
        </row>
        <row r="1998">
          <cell r="A1998" t="str">
            <v>LU303Z649G02C</v>
          </cell>
          <cell r="B1998">
            <v>60.49</v>
          </cell>
        </row>
        <row r="1999">
          <cell r="A1999" t="str">
            <v>LU303Z662G07S</v>
          </cell>
          <cell r="B1999">
            <v>75.430000000000007</v>
          </cell>
        </row>
        <row r="2000">
          <cell r="A2000" t="str">
            <v>LU303Z662G09S</v>
          </cell>
          <cell r="B2000">
            <v>68.989999999999995</v>
          </cell>
        </row>
        <row r="2001">
          <cell r="A2001" t="str">
            <v>LU303Z796G01A</v>
          </cell>
          <cell r="B2001">
            <v>66.510000000000005</v>
          </cell>
        </row>
        <row r="2002">
          <cell r="A2002" t="str">
            <v>LU303Z824G01J</v>
          </cell>
          <cell r="B2002">
            <v>58.99</v>
          </cell>
        </row>
        <row r="2003">
          <cell r="A2003" t="str">
            <v>LU303Z824G02J</v>
          </cell>
          <cell r="B2003">
            <v>79.36</v>
          </cell>
        </row>
        <row r="2004">
          <cell r="A2004" t="str">
            <v>LU303Z912G01F</v>
          </cell>
          <cell r="B2004">
            <v>24.81</v>
          </cell>
        </row>
        <row r="2005">
          <cell r="A2005" t="str">
            <v>LU303Z912G02</v>
          </cell>
          <cell r="B2005">
            <v>50</v>
          </cell>
        </row>
        <row r="2006">
          <cell r="A2006" t="str">
            <v>LU303Z912G02H</v>
          </cell>
          <cell r="B2006">
            <v>27.01</v>
          </cell>
        </row>
        <row r="2007">
          <cell r="A2007" t="str">
            <v>LU303Z912G04H</v>
          </cell>
          <cell r="B2007">
            <v>27.01</v>
          </cell>
        </row>
        <row r="2008">
          <cell r="A2008" t="str">
            <v>LU303Z982G02J</v>
          </cell>
          <cell r="B2008">
            <v>37.18</v>
          </cell>
        </row>
        <row r="2009">
          <cell r="A2009" t="str">
            <v>LU303Z982G04J</v>
          </cell>
          <cell r="B2009">
            <v>36.979999999999997</v>
          </cell>
        </row>
        <row r="2010">
          <cell r="A2010" t="str">
            <v>LU303Z987G01C</v>
          </cell>
          <cell r="B2010">
            <v>68.599999999999994</v>
          </cell>
        </row>
        <row r="2011">
          <cell r="A2011" t="str">
            <v>LU304Z156G01C</v>
          </cell>
          <cell r="B2011">
            <v>36.24</v>
          </cell>
        </row>
        <row r="2012">
          <cell r="A2012" t="str">
            <v>LU304Z156G02D</v>
          </cell>
          <cell r="B2012">
            <v>35.56</v>
          </cell>
        </row>
        <row r="2013">
          <cell r="A2013" t="str">
            <v>LU304Z164G02C</v>
          </cell>
          <cell r="B2013">
            <v>37.409999999999997</v>
          </cell>
        </row>
        <row r="2014">
          <cell r="A2014" t="str">
            <v>LU304Z164G03</v>
          </cell>
          <cell r="B2014">
            <v>60</v>
          </cell>
        </row>
        <row r="2015">
          <cell r="A2015" t="str">
            <v>LU304Z164G03LL</v>
          </cell>
          <cell r="B2015">
            <v>60</v>
          </cell>
        </row>
        <row r="2016">
          <cell r="A2016" t="str">
            <v>LU304Z164G03UL</v>
          </cell>
          <cell r="B2016">
            <v>60</v>
          </cell>
        </row>
        <row r="2017">
          <cell r="A2017" t="str">
            <v>LU304Z164G04</v>
          </cell>
          <cell r="B2017">
            <v>60</v>
          </cell>
        </row>
        <row r="2018">
          <cell r="A2018" t="str">
            <v>LU304Z185G02E</v>
          </cell>
          <cell r="B2018">
            <v>42.18</v>
          </cell>
        </row>
        <row r="2019">
          <cell r="A2019" t="str">
            <v>LU304Z185G03F</v>
          </cell>
          <cell r="B2019">
            <v>40.130000000000003</v>
          </cell>
        </row>
        <row r="2020">
          <cell r="A2020" t="str">
            <v>LU304Z185G05G</v>
          </cell>
          <cell r="B2020">
            <v>50</v>
          </cell>
        </row>
        <row r="2021">
          <cell r="A2021" t="str">
            <v>LU304Z371G04D</v>
          </cell>
          <cell r="B2021">
            <v>40.21</v>
          </cell>
        </row>
        <row r="2022">
          <cell r="A2022" t="str">
            <v>LU304Z371G06D</v>
          </cell>
          <cell r="B2022">
            <v>39.200000000000003</v>
          </cell>
        </row>
        <row r="2023">
          <cell r="A2023" t="str">
            <v>LU304Z380G01</v>
          </cell>
          <cell r="B2023">
            <v>300</v>
          </cell>
        </row>
        <row r="2024">
          <cell r="A2024" t="str">
            <v>LU304Z429G01D</v>
          </cell>
          <cell r="B2024">
            <v>62.06</v>
          </cell>
        </row>
        <row r="2025">
          <cell r="A2025" t="str">
            <v>LU405Z234G01B</v>
          </cell>
          <cell r="B2025">
            <v>61.18</v>
          </cell>
        </row>
        <row r="2026">
          <cell r="A2026" t="str">
            <v>LU405Z806G01G</v>
          </cell>
          <cell r="B2026">
            <v>13.72</v>
          </cell>
        </row>
        <row r="2027">
          <cell r="A2027" t="str">
            <v>LU405Z806G02F</v>
          </cell>
          <cell r="B2027">
            <v>15.58</v>
          </cell>
        </row>
        <row r="2028">
          <cell r="A2028" t="str">
            <v>LU405Z808G01H</v>
          </cell>
          <cell r="B2028">
            <v>9.3699999999999992</v>
          </cell>
        </row>
        <row r="2029">
          <cell r="A2029" t="str">
            <v>LU405Z808G03G</v>
          </cell>
          <cell r="B2029">
            <v>8.51</v>
          </cell>
        </row>
        <row r="2030">
          <cell r="A2030" t="str">
            <v>LU406Z095G01H</v>
          </cell>
          <cell r="B2030">
            <v>12.05</v>
          </cell>
        </row>
        <row r="2031">
          <cell r="A2031" t="str">
            <v>LU406Z095G02H</v>
          </cell>
          <cell r="B2031">
            <v>11.5</v>
          </cell>
        </row>
        <row r="2032">
          <cell r="A2032" t="str">
            <v>LU406Z095G03H</v>
          </cell>
          <cell r="B2032">
            <v>12.71</v>
          </cell>
        </row>
        <row r="2033">
          <cell r="A2033" t="str">
            <v>LU406Z095G04H</v>
          </cell>
          <cell r="B2033">
            <v>15.32</v>
          </cell>
        </row>
        <row r="2034">
          <cell r="A2034" t="str">
            <v>LU406Z095G05H</v>
          </cell>
          <cell r="B2034">
            <v>11.3</v>
          </cell>
        </row>
        <row r="2035">
          <cell r="A2035" t="str">
            <v>LU406Z095G06H</v>
          </cell>
          <cell r="B2035">
            <v>12.35</v>
          </cell>
        </row>
        <row r="2036">
          <cell r="A2036" t="str">
            <v>LU406Z096G01K</v>
          </cell>
          <cell r="B2036">
            <v>7.98</v>
          </cell>
        </row>
        <row r="2037">
          <cell r="A2037" t="str">
            <v>LU406Z096G02K</v>
          </cell>
          <cell r="B2037">
            <v>7.21</v>
          </cell>
        </row>
        <row r="2038">
          <cell r="A2038" t="str">
            <v>LU406Z096G03K</v>
          </cell>
          <cell r="B2038">
            <v>7.47</v>
          </cell>
        </row>
        <row r="2039">
          <cell r="A2039" t="str">
            <v>LU406Z096G05K</v>
          </cell>
          <cell r="B2039">
            <v>7.74</v>
          </cell>
        </row>
        <row r="2040">
          <cell r="A2040" t="str">
            <v>LU406Z096G06K</v>
          </cell>
          <cell r="B2040">
            <v>7.09</v>
          </cell>
        </row>
        <row r="2041">
          <cell r="A2041" t="str">
            <v>LU406Z096G07K</v>
          </cell>
          <cell r="B2041">
            <v>7.31</v>
          </cell>
        </row>
        <row r="2042">
          <cell r="A2042" t="str">
            <v>LU406Z096G09K</v>
          </cell>
          <cell r="B2042">
            <v>11.34</v>
          </cell>
        </row>
        <row r="2043">
          <cell r="A2043" t="str">
            <v>LU406Z264G01D</v>
          </cell>
          <cell r="B2043">
            <v>10.61</v>
          </cell>
        </row>
        <row r="2044">
          <cell r="A2044" t="str">
            <v>LU406Z265G01D</v>
          </cell>
          <cell r="B2044">
            <v>4.05</v>
          </cell>
        </row>
        <row r="2045">
          <cell r="A2045" t="str">
            <v>LU406Z385G01E</v>
          </cell>
          <cell r="B2045">
            <v>14.1</v>
          </cell>
        </row>
        <row r="2046">
          <cell r="A2046" t="str">
            <v>LU406Z385G02E</v>
          </cell>
          <cell r="B2046">
            <v>8.51</v>
          </cell>
        </row>
        <row r="2047">
          <cell r="A2047" t="str">
            <v>LU406Z386G02F</v>
          </cell>
          <cell r="B2047">
            <v>8.4600000000000009</v>
          </cell>
        </row>
        <row r="2048">
          <cell r="A2048" t="str">
            <v>LU406Z386G03F</v>
          </cell>
          <cell r="B2048">
            <v>9.74</v>
          </cell>
        </row>
        <row r="2049">
          <cell r="A2049" t="str">
            <v>LU406Z387G02F</v>
          </cell>
          <cell r="B2049">
            <v>11.52</v>
          </cell>
        </row>
        <row r="2050">
          <cell r="A2050" t="str">
            <v>LU406Z388G02G</v>
          </cell>
          <cell r="B2050">
            <v>12.49</v>
          </cell>
        </row>
        <row r="2051">
          <cell r="A2051" t="str">
            <v>LU406Z388G03G</v>
          </cell>
          <cell r="B2051">
            <v>13.52</v>
          </cell>
        </row>
        <row r="2052">
          <cell r="A2052" t="str">
            <v>LU406Z540G01</v>
          </cell>
          <cell r="B2052">
            <v>100</v>
          </cell>
        </row>
        <row r="2053">
          <cell r="A2053" t="str">
            <v>LV HARNESS A (MASS PRO)</v>
          </cell>
          <cell r="B2053">
            <v>2088.81</v>
          </cell>
        </row>
        <row r="2054">
          <cell r="A2054" t="str">
            <v>LV HARNESS A (SAMPLE)</v>
          </cell>
          <cell r="B2054">
            <v>6266.43</v>
          </cell>
        </row>
        <row r="2055">
          <cell r="A2055" t="str">
            <v>LV HARNESS B (MASS PRO)</v>
          </cell>
          <cell r="B2055">
            <v>525.38</v>
          </cell>
        </row>
        <row r="2056">
          <cell r="A2056" t="str">
            <v>LV HARNESS B (SAMPLE)</v>
          </cell>
          <cell r="B2056">
            <v>1576.14</v>
          </cell>
        </row>
        <row r="2057">
          <cell r="A2057" t="str">
            <v>M309C80471A</v>
          </cell>
          <cell r="B2057">
            <v>50</v>
          </cell>
        </row>
        <row r="2058">
          <cell r="A2058" t="str">
            <v>M310B52771B</v>
          </cell>
          <cell r="B2058">
            <v>80.7</v>
          </cell>
        </row>
        <row r="2059">
          <cell r="A2059" t="str">
            <v>M310B52771D</v>
          </cell>
          <cell r="B2059">
            <v>80.7</v>
          </cell>
        </row>
        <row r="2060">
          <cell r="A2060" t="str">
            <v>M310C32671C</v>
          </cell>
          <cell r="B2060">
            <v>56.54</v>
          </cell>
        </row>
        <row r="2061">
          <cell r="A2061" t="str">
            <v>M310C34172K</v>
          </cell>
          <cell r="B2061">
            <v>53.76</v>
          </cell>
        </row>
        <row r="2062">
          <cell r="A2062" t="str">
            <v>M310C34175L</v>
          </cell>
          <cell r="B2062">
            <v>56.71</v>
          </cell>
        </row>
        <row r="2063">
          <cell r="A2063" t="str">
            <v>M310C34183L</v>
          </cell>
          <cell r="B2063">
            <v>65.17</v>
          </cell>
        </row>
        <row r="2064">
          <cell r="A2064" t="str">
            <v>M310C38671J.</v>
          </cell>
          <cell r="B2064">
            <v>107.38</v>
          </cell>
        </row>
        <row r="2065">
          <cell r="A2065" t="str">
            <v>M310C38671J. (CONVERTED)</v>
          </cell>
          <cell r="B2065">
            <v>319.42</v>
          </cell>
        </row>
        <row r="2066">
          <cell r="A2066" t="str">
            <v>M310C39371F-2</v>
          </cell>
          <cell r="B2066">
            <v>55.46</v>
          </cell>
        </row>
        <row r="2067">
          <cell r="A2067" t="str">
            <v>M310C39372F</v>
          </cell>
          <cell r="B2067">
            <v>55.46</v>
          </cell>
        </row>
        <row r="2068">
          <cell r="A2068" t="str">
            <v>M310C39571C</v>
          </cell>
          <cell r="B2068">
            <v>38.36</v>
          </cell>
        </row>
        <row r="2069">
          <cell r="A2069" t="str">
            <v>M310C39771H</v>
          </cell>
          <cell r="B2069">
            <v>117.93</v>
          </cell>
        </row>
        <row r="2070">
          <cell r="A2070" t="str">
            <v>M310C40271H-2</v>
          </cell>
          <cell r="B2070">
            <v>54.89</v>
          </cell>
        </row>
        <row r="2071">
          <cell r="A2071" t="str">
            <v>M310C40275J1</v>
          </cell>
          <cell r="B2071">
            <v>106.38</v>
          </cell>
        </row>
        <row r="2072">
          <cell r="A2072" t="str">
            <v>M310C40771E-2</v>
          </cell>
          <cell r="B2072">
            <v>56.34</v>
          </cell>
        </row>
        <row r="2073">
          <cell r="A2073" t="str">
            <v>M310C41071E</v>
          </cell>
          <cell r="B2073">
            <v>56.85</v>
          </cell>
        </row>
        <row r="2074">
          <cell r="A2074" t="str">
            <v>M310C41771 (W/O TERMINAL / TUBE / GROMMET)</v>
          </cell>
          <cell r="B2074">
            <v>206.29</v>
          </cell>
        </row>
        <row r="2075">
          <cell r="A2075" t="str">
            <v>M310C41271F-2</v>
          </cell>
          <cell r="B2075">
            <v>54.7</v>
          </cell>
        </row>
        <row r="2076">
          <cell r="A2076" t="str">
            <v>M310C41371 (W/O TERMINAL / TUBE / GROMMET)</v>
          </cell>
          <cell r="B2076">
            <v>173.39</v>
          </cell>
        </row>
        <row r="2077">
          <cell r="A2077" t="str">
            <v>M310C41375 (W/O TERMINAL / TUBE / GROMMET)</v>
          </cell>
          <cell r="B2077">
            <v>156.94</v>
          </cell>
        </row>
        <row r="2078">
          <cell r="A2078" t="str">
            <v>M310C41671D-2</v>
          </cell>
          <cell r="B2078">
            <v>55.46</v>
          </cell>
        </row>
        <row r="2079">
          <cell r="A2079" t="str">
            <v>M310C41675 (W/O TERMINAL / TUBE / GROMMET)</v>
          </cell>
          <cell r="B2079">
            <v>86.6</v>
          </cell>
        </row>
        <row r="2080">
          <cell r="A2080" t="str">
            <v>M310C41771C-2</v>
          </cell>
          <cell r="B2080">
            <v>64.98</v>
          </cell>
        </row>
        <row r="2081">
          <cell r="A2081" t="str">
            <v>M310C41875F1</v>
          </cell>
          <cell r="B2081">
            <v>113.57</v>
          </cell>
        </row>
        <row r="2082">
          <cell r="A2082" t="str">
            <v>M310C42371 (W/O TERMINAL / TUBE / GROMMET)</v>
          </cell>
          <cell r="B2082">
            <v>199.78</v>
          </cell>
        </row>
        <row r="2083">
          <cell r="A2083" t="str">
            <v>M310C42571C-2</v>
          </cell>
          <cell r="B2083">
            <v>53.58</v>
          </cell>
        </row>
        <row r="2084">
          <cell r="A2084" t="str">
            <v>M310C42571 (W/O TERMINAL / TUBE / GROMMET)</v>
          </cell>
          <cell r="B2084">
            <v>75.28</v>
          </cell>
        </row>
        <row r="2085">
          <cell r="A2085" t="str">
            <v>M310C43171F-W/O M256C07801</v>
          </cell>
          <cell r="B2085">
            <v>0</v>
          </cell>
        </row>
        <row r="2086">
          <cell r="A2086" t="str">
            <v>M310C43171F</v>
          </cell>
          <cell r="B2086">
            <v>213.2</v>
          </cell>
        </row>
        <row r="2087">
          <cell r="A2087" t="str">
            <v>M310C43171F2 ( W/O TUBE, TERMINAL, GROMMET)</v>
          </cell>
          <cell r="B2087">
            <v>100.93</v>
          </cell>
        </row>
        <row r="2088">
          <cell r="A2088" t="str">
            <v xml:space="preserve">M310C43172F-1 </v>
          </cell>
          <cell r="B2088">
            <v>156.62</v>
          </cell>
        </row>
        <row r="2089">
          <cell r="A2089" t="str">
            <v>M310C43172F (Use of Ono)</v>
          </cell>
          <cell r="B2089">
            <v>192.7</v>
          </cell>
        </row>
        <row r="2090">
          <cell r="A2090" t="str">
            <v>M310C43174F (Using Futaba) (Use of M451D14601 IN HOUSE)</v>
          </cell>
          <cell r="B2090">
            <v>158.91999999999999</v>
          </cell>
        </row>
        <row r="2091">
          <cell r="A2091" t="str">
            <v>M310C43174F (Using ONO) (Use of M451D14601 IN HOUSE)</v>
          </cell>
          <cell r="B2091">
            <v>157.16</v>
          </cell>
        </row>
        <row r="2092">
          <cell r="A2092" t="str">
            <v>M310C43571 (W/O TUBE / GROMMET / TERMINAL)</v>
          </cell>
          <cell r="B2092">
            <v>206.51</v>
          </cell>
        </row>
        <row r="2093">
          <cell r="A2093" t="str">
            <v>M310C43871J</v>
          </cell>
          <cell r="B2093">
            <v>108.78</v>
          </cell>
        </row>
        <row r="2094">
          <cell r="A2094" t="str">
            <v>M310C43872 (W/O TUBE / GROMMET / TERMINAL)</v>
          </cell>
          <cell r="B2094">
            <v>71.34</v>
          </cell>
        </row>
        <row r="2095">
          <cell r="A2095" t="str">
            <v>M310C43873J</v>
          </cell>
          <cell r="B2095">
            <v>126.76</v>
          </cell>
        </row>
        <row r="2096">
          <cell r="A2096" t="str">
            <v>M310C44071G</v>
          </cell>
          <cell r="B2096">
            <v>117.09</v>
          </cell>
        </row>
        <row r="2097">
          <cell r="A2097" t="str">
            <v>M310C44371E</v>
          </cell>
          <cell r="B2097">
            <v>124.57</v>
          </cell>
        </row>
        <row r="2098">
          <cell r="A2098" t="str">
            <v>M310C44571H1</v>
          </cell>
          <cell r="B2098">
            <v>136.22</v>
          </cell>
        </row>
        <row r="2099">
          <cell r="A2099" t="str">
            <v>M310C44775 (W/O TUBE / GROMMET / TERMINAL)</v>
          </cell>
          <cell r="B2099">
            <v>92.24</v>
          </cell>
        </row>
        <row r="2100">
          <cell r="A2100" t="str">
            <v>M310C44871H (FUTABA)</v>
          </cell>
          <cell r="B2100">
            <v>188.4</v>
          </cell>
        </row>
        <row r="2101">
          <cell r="A2101" t="str">
            <v>M310C44872H (BESSHO)</v>
          </cell>
          <cell r="B2101">
            <v>200.5</v>
          </cell>
        </row>
        <row r="2102">
          <cell r="A2102" t="str">
            <v>M310C45271E</v>
          </cell>
          <cell r="B2102">
            <v>76.17</v>
          </cell>
        </row>
        <row r="2103">
          <cell r="A2103" t="str">
            <v>M310C45371F (FUTABA)</v>
          </cell>
          <cell r="B2103">
            <v>223.06</v>
          </cell>
        </row>
        <row r="2104">
          <cell r="A2104" t="str">
            <v>M310C45372F1 (FUTABA)</v>
          </cell>
          <cell r="B2104">
            <v>222.32</v>
          </cell>
        </row>
        <row r="2105">
          <cell r="A2105" t="str">
            <v>M310C45671 (W/O TUBE / GROMMET / TERMINAL)</v>
          </cell>
          <cell r="B2105">
            <v>74.56</v>
          </cell>
        </row>
        <row r="2106">
          <cell r="A2106" t="str">
            <v>M310C46271F (FUTABA)</v>
          </cell>
          <cell r="B2106">
            <v>225.77</v>
          </cell>
        </row>
        <row r="2107">
          <cell r="A2107" t="str">
            <v>M310C47271E-2</v>
          </cell>
          <cell r="B2107">
            <v>51.23</v>
          </cell>
        </row>
        <row r="2108">
          <cell r="A2108" t="str">
            <v>M310C47371G</v>
          </cell>
          <cell r="B2108">
            <v>110.11</v>
          </cell>
        </row>
        <row r="2109">
          <cell r="A2109" t="str">
            <v>M310C47372G</v>
          </cell>
          <cell r="B2109">
            <v>113.58</v>
          </cell>
        </row>
        <row r="2110">
          <cell r="A2110" t="str">
            <v>M310C473KAI</v>
          </cell>
          <cell r="B2110">
            <v>30</v>
          </cell>
        </row>
        <row r="2111">
          <cell r="A2111" t="str">
            <v>M310C47671C</v>
          </cell>
          <cell r="B2111">
            <v>67.64</v>
          </cell>
        </row>
        <row r="2112">
          <cell r="A2112" t="str">
            <v>M310C47771 (W/O TUBE / GROMMET / TERMINAL)</v>
          </cell>
          <cell r="B2112">
            <v>166.88</v>
          </cell>
        </row>
        <row r="2113">
          <cell r="A2113" t="str">
            <v>M310C47871E.</v>
          </cell>
          <cell r="B2113">
            <v>78.25</v>
          </cell>
        </row>
        <row r="2114">
          <cell r="A2114" t="str">
            <v>M310C47875E1</v>
          </cell>
          <cell r="B2114">
            <v>105.35</v>
          </cell>
        </row>
        <row r="2115">
          <cell r="A2115" t="str">
            <v>M310C48571 (W/O TERMINAL / TUBE / GROMMET)</v>
          </cell>
          <cell r="B2115">
            <v>78.819999999999993</v>
          </cell>
        </row>
        <row r="2116">
          <cell r="A2116" t="str">
            <v>M310C48471C.</v>
          </cell>
          <cell r="B2116">
            <v>76.95</v>
          </cell>
        </row>
        <row r="2117">
          <cell r="A2117" t="str">
            <v>M310C49171B1</v>
          </cell>
          <cell r="B2117">
            <v>79.41</v>
          </cell>
        </row>
        <row r="2118">
          <cell r="A2118" t="str">
            <v>M310C49371(W/O TUBE / GROMMET / TERMINAL)</v>
          </cell>
          <cell r="B2118">
            <v>108.58</v>
          </cell>
        </row>
        <row r="2119">
          <cell r="A2119" t="str">
            <v>M310C49471C</v>
          </cell>
          <cell r="B2119">
            <v>49.14</v>
          </cell>
        </row>
        <row r="2120">
          <cell r="A2120" t="str">
            <v>M310C49472C</v>
          </cell>
          <cell r="B2120">
            <v>47.07</v>
          </cell>
        </row>
        <row r="2121">
          <cell r="A2121" t="str">
            <v>M310C49571(W/O TUBE / GROMMET / TERMINAL)</v>
          </cell>
          <cell r="B2121">
            <v>75.83</v>
          </cell>
        </row>
        <row r="2122">
          <cell r="A2122" t="str">
            <v>M310C49671(W/O TUBE / GROMMET / TERMINAL)</v>
          </cell>
          <cell r="B2122">
            <v>119.04</v>
          </cell>
        </row>
        <row r="2123">
          <cell r="A2123" t="str">
            <v>M310C49771C1</v>
          </cell>
          <cell r="B2123">
            <v>88.97</v>
          </cell>
        </row>
        <row r="2124">
          <cell r="A2124" t="str">
            <v>M310C49771 (W/O TUBE / GROMMET / TERMINAL)</v>
          </cell>
          <cell r="B2124">
            <v>89.12</v>
          </cell>
        </row>
        <row r="2125">
          <cell r="A2125" t="str">
            <v>M310C49871 (W/O TUBE / GROMMET / TERMINAL)</v>
          </cell>
          <cell r="B2125">
            <v>90.82</v>
          </cell>
        </row>
        <row r="2126">
          <cell r="A2126" t="str">
            <v>M310C49971 (W/O TUBE / GROMMET / TERMINAL)</v>
          </cell>
          <cell r="B2126">
            <v>101.21</v>
          </cell>
        </row>
        <row r="2127">
          <cell r="A2127" t="str">
            <v>M310C50171 (W/O TUBE / GROMMET / TERMINAL)</v>
          </cell>
          <cell r="B2127">
            <v>88.69</v>
          </cell>
        </row>
        <row r="2128">
          <cell r="A2128" t="str">
            <v>M310C51271C</v>
          </cell>
          <cell r="B2128">
            <v>130.22</v>
          </cell>
        </row>
        <row r="2129">
          <cell r="A2129" t="str">
            <v>M310C52071F (FUTABA)</v>
          </cell>
          <cell r="B2129">
            <v>198.06</v>
          </cell>
        </row>
        <row r="2130">
          <cell r="A2130" t="str">
            <v>M310C52371 (W/O TUBE / GROMMET / TERMINAL)</v>
          </cell>
          <cell r="B2130">
            <v>63.52</v>
          </cell>
        </row>
        <row r="2131">
          <cell r="A2131" t="str">
            <v>M310C52871B1</v>
          </cell>
          <cell r="B2131">
            <v>45.7</v>
          </cell>
        </row>
        <row r="2132">
          <cell r="A2132" t="str">
            <v>M310C53371A</v>
          </cell>
          <cell r="B2132">
            <v>57.62</v>
          </cell>
        </row>
        <row r="2133">
          <cell r="A2133" t="str">
            <v>M310C53471C (FUTABA)</v>
          </cell>
          <cell r="B2133">
            <v>96.42</v>
          </cell>
        </row>
        <row r="2134">
          <cell r="A2134" t="str">
            <v>M310C53471C (ONO)</v>
          </cell>
          <cell r="B2134">
            <v>84.84</v>
          </cell>
        </row>
        <row r="2135">
          <cell r="A2135" t="str">
            <v>M310C53471 (BESSHO)</v>
          </cell>
          <cell r="B2135">
            <v>85.5</v>
          </cell>
        </row>
        <row r="2136">
          <cell r="A2136" t="str">
            <v>M310C54071C</v>
          </cell>
          <cell r="B2136">
            <v>103.51</v>
          </cell>
        </row>
        <row r="2137">
          <cell r="A2137" t="str">
            <v>M310C54171C</v>
          </cell>
          <cell r="B2137">
            <v>118.46</v>
          </cell>
        </row>
        <row r="2138">
          <cell r="A2138" t="str">
            <v>M310C54771 (W/O TUBE / GROMMET / TERMINAL)</v>
          </cell>
          <cell r="B2138">
            <v>104.81</v>
          </cell>
        </row>
        <row r="2139">
          <cell r="A2139" t="str">
            <v>M310C56071D1</v>
          </cell>
          <cell r="B2139">
            <v>88.55</v>
          </cell>
        </row>
        <row r="2140">
          <cell r="A2140" t="str">
            <v>M310C56371C</v>
          </cell>
          <cell r="B2140">
            <v>64.8</v>
          </cell>
        </row>
        <row r="2141">
          <cell r="A2141" t="str">
            <v>M310C56372C</v>
          </cell>
          <cell r="B2141">
            <v>74.930000000000007</v>
          </cell>
        </row>
        <row r="2142">
          <cell r="A2142" t="str">
            <v>M310C56373C</v>
          </cell>
          <cell r="B2142">
            <v>58.69</v>
          </cell>
        </row>
        <row r="2143">
          <cell r="A2143" t="str">
            <v>M310C57371 (W/O TUBE / GROMMET / TERMINAL)</v>
          </cell>
          <cell r="B2143">
            <v>117.54</v>
          </cell>
        </row>
        <row r="2144">
          <cell r="A2144" t="str">
            <v>M310C57471 (W/O TUBE / GROMMET / TERMINAL)</v>
          </cell>
          <cell r="B2144">
            <v>104.29</v>
          </cell>
        </row>
        <row r="2145">
          <cell r="A2145" t="str">
            <v>M310C58171D</v>
          </cell>
          <cell r="B2145">
            <v>59.05</v>
          </cell>
        </row>
        <row r="2146">
          <cell r="A2146" t="str">
            <v>M310C58271B</v>
          </cell>
          <cell r="B2146">
            <v>225.57</v>
          </cell>
        </row>
        <row r="2147">
          <cell r="A2147" t="str">
            <v>M310C58272B1</v>
          </cell>
          <cell r="B2147">
            <v>273.51</v>
          </cell>
        </row>
        <row r="2148">
          <cell r="A2148" t="str">
            <v>M310C58271KAI</v>
          </cell>
          <cell r="B2148">
            <v>60</v>
          </cell>
        </row>
        <row r="2149">
          <cell r="A2149" t="str">
            <v>M310C58771 (W/O TUBE / GROMMET / TERMINAL)</v>
          </cell>
          <cell r="B2149">
            <v>78.819999999999993</v>
          </cell>
        </row>
        <row r="2150">
          <cell r="A2150" t="str">
            <v>M310C58971A</v>
          </cell>
          <cell r="B2150">
            <v>105.12</v>
          </cell>
        </row>
        <row r="2151">
          <cell r="A2151" t="str">
            <v>M310C58971A (USE OF YAMAKIN)</v>
          </cell>
          <cell r="B2151">
            <v>107.48</v>
          </cell>
        </row>
        <row r="2152">
          <cell r="A2152" t="str">
            <v>M310C58975A1</v>
          </cell>
          <cell r="B2152">
            <v>121.6</v>
          </cell>
        </row>
        <row r="2153">
          <cell r="A2153" t="str">
            <v>M310C59271 (W/O TUBE / GROMMET / TERMINAL)</v>
          </cell>
          <cell r="B2153">
            <v>102.21</v>
          </cell>
        </row>
        <row r="2154">
          <cell r="A2154" t="str">
            <v>M310C59272 (W/O TUBE / GROMMET / TERMINAL)</v>
          </cell>
          <cell r="B2154">
            <v>102.98</v>
          </cell>
        </row>
        <row r="2155">
          <cell r="A2155" t="str">
            <v>M310C59571B</v>
          </cell>
          <cell r="B2155">
            <v>64.5</v>
          </cell>
        </row>
        <row r="2156">
          <cell r="A2156" t="str">
            <v>M310C59771A</v>
          </cell>
          <cell r="B2156">
            <v>55</v>
          </cell>
        </row>
        <row r="2157">
          <cell r="A2157" t="str">
            <v>M310C59772A1</v>
          </cell>
          <cell r="B2157">
            <v>87.4</v>
          </cell>
        </row>
        <row r="2158">
          <cell r="A2158" t="str">
            <v>M310C597KAI</v>
          </cell>
          <cell r="B2158">
            <v>29.56</v>
          </cell>
        </row>
        <row r="2159">
          <cell r="A2159" t="str">
            <v>M310C59971A1</v>
          </cell>
          <cell r="B2159">
            <v>93.96</v>
          </cell>
        </row>
        <row r="2160">
          <cell r="A2160" t="str">
            <v>M310C59971 (W/O TUBE / GROMMET / TERMINAL)</v>
          </cell>
          <cell r="B2160">
            <v>104.78</v>
          </cell>
        </row>
        <row r="2161">
          <cell r="A2161" t="str">
            <v>M310C60371A</v>
          </cell>
          <cell r="B2161">
            <v>49.59</v>
          </cell>
        </row>
        <row r="2162">
          <cell r="A2162" t="str">
            <v>M310C60471A</v>
          </cell>
          <cell r="B2162">
            <v>110</v>
          </cell>
        </row>
        <row r="2163">
          <cell r="A2163" t="str">
            <v>M310C60871A</v>
          </cell>
          <cell r="B2163">
            <v>105.32</v>
          </cell>
        </row>
        <row r="2164">
          <cell r="A2164" t="str">
            <v>M310C61471A</v>
          </cell>
          <cell r="B2164">
            <v>255.85</v>
          </cell>
        </row>
        <row r="2165">
          <cell r="A2165" t="str">
            <v>M310C61771A</v>
          </cell>
          <cell r="B2165">
            <v>57.22</v>
          </cell>
        </row>
        <row r="2166">
          <cell r="A2166" t="str">
            <v>M310C61971B</v>
          </cell>
          <cell r="B2166">
            <v>110.2</v>
          </cell>
        </row>
        <row r="2167">
          <cell r="A2167" t="str">
            <v>M310C62071A</v>
          </cell>
          <cell r="B2167">
            <v>100.61</v>
          </cell>
        </row>
        <row r="2168">
          <cell r="A2168" t="str">
            <v>M310C62371A</v>
          </cell>
          <cell r="B2168">
            <v>148.65</v>
          </cell>
        </row>
        <row r="2169">
          <cell r="A2169" t="str">
            <v>M310C62571A</v>
          </cell>
          <cell r="B2169">
            <v>65.37</v>
          </cell>
        </row>
        <row r="2170">
          <cell r="A2170" t="str">
            <v>M310C62771 (W/O TUBE / GROMMET / TERMINAL)</v>
          </cell>
          <cell r="B2170">
            <v>98.87</v>
          </cell>
        </row>
        <row r="2171">
          <cell r="A2171" t="str">
            <v>M310C63171A</v>
          </cell>
          <cell r="B2171">
            <v>210.4</v>
          </cell>
        </row>
        <row r="2172">
          <cell r="A2172" t="str">
            <v>M310C63271A (USE OF FUTABA)</v>
          </cell>
          <cell r="B2172">
            <v>191.79</v>
          </cell>
        </row>
        <row r="2173">
          <cell r="A2173" t="str">
            <v>M310C63271A (USE OF BESSHO)</v>
          </cell>
          <cell r="B2173">
            <v>161.96</v>
          </cell>
        </row>
        <row r="2174">
          <cell r="A2174" t="str">
            <v>M310C63271A (USE OF ONO)</v>
          </cell>
          <cell r="B2174">
            <v>155.41999999999999</v>
          </cell>
        </row>
        <row r="2175">
          <cell r="A2175" t="str">
            <v>M310C63371A</v>
          </cell>
          <cell r="B2175">
            <v>63.4</v>
          </cell>
        </row>
        <row r="2176">
          <cell r="A2176" t="str">
            <v>M310C63571A</v>
          </cell>
          <cell r="B2176">
            <v>58.85</v>
          </cell>
        </row>
        <row r="2177">
          <cell r="A2177" t="str">
            <v>M310C63771 (W/O TUBE / GROMMET / TERMINAL)</v>
          </cell>
          <cell r="B2177">
            <v>117.56</v>
          </cell>
        </row>
        <row r="2178">
          <cell r="A2178" t="str">
            <v>M310C63871 (W/O TUBE / GROMMET / TERMINAL)</v>
          </cell>
          <cell r="B2178">
            <v>77.69</v>
          </cell>
        </row>
        <row r="2179">
          <cell r="A2179" t="str">
            <v>M310C63971B</v>
          </cell>
          <cell r="B2179">
            <v>145.88999999999999</v>
          </cell>
        </row>
        <row r="2180">
          <cell r="A2180" t="str">
            <v>M310C64171A</v>
          </cell>
          <cell r="B2180">
            <v>177.83</v>
          </cell>
        </row>
        <row r="2181">
          <cell r="A2181" t="str">
            <v>M310C64271A W/O TUBE, GROMMET, TERMINAL (300 PCS ONLY)</v>
          </cell>
          <cell r="B2181">
            <v>68.84</v>
          </cell>
        </row>
        <row r="2182">
          <cell r="A2182" t="str">
            <v>M310C64271A W/O TUBE, GROMMET, TERMINAL</v>
          </cell>
          <cell r="B2182">
            <v>83</v>
          </cell>
        </row>
        <row r="2183">
          <cell r="A2183" t="str">
            <v>M310C64571 W/O TUBE, GROMMET, TERMINAL</v>
          </cell>
          <cell r="B2183">
            <v>107.35</v>
          </cell>
        </row>
        <row r="2184">
          <cell r="A2184" t="str">
            <v>M310C64771B</v>
          </cell>
          <cell r="B2184">
            <v>224.32</v>
          </cell>
        </row>
        <row r="2185">
          <cell r="A2185" t="str">
            <v>M310C64771D</v>
          </cell>
          <cell r="B2185">
            <v>224.32</v>
          </cell>
        </row>
        <row r="2186">
          <cell r="A2186" t="str">
            <v>M310C64871B</v>
          </cell>
          <cell r="B2186">
            <v>189.82</v>
          </cell>
        </row>
        <row r="2187">
          <cell r="A2187" t="str">
            <v>M310C64971A</v>
          </cell>
          <cell r="B2187">
            <v>207.83</v>
          </cell>
        </row>
        <row r="2188">
          <cell r="A2188" t="str">
            <v>M310C64971 W/O TUBE, GROMMET, TERMINAL</v>
          </cell>
          <cell r="B2188">
            <v>91.41</v>
          </cell>
        </row>
        <row r="2189">
          <cell r="A2189" t="str">
            <v>M310C65071A</v>
          </cell>
          <cell r="B2189">
            <v>86.65</v>
          </cell>
        </row>
        <row r="2190">
          <cell r="A2190" t="str">
            <v>M310C65171A</v>
          </cell>
          <cell r="B2190">
            <v>115.21</v>
          </cell>
        </row>
        <row r="2191">
          <cell r="A2191" t="str">
            <v>M310C65371A</v>
          </cell>
          <cell r="B2191">
            <v>59.4</v>
          </cell>
        </row>
        <row r="2192">
          <cell r="A2192" t="str">
            <v>M310C65471 (W/O TUBE / GROMMET / TERMINAL)</v>
          </cell>
          <cell r="B2192">
            <v>94.91</v>
          </cell>
        </row>
        <row r="2193">
          <cell r="A2193" t="str">
            <v>M310C65471 (3000 PCS/YEAR) (MASS PRO)</v>
          </cell>
          <cell r="B2193">
            <v>129.76</v>
          </cell>
        </row>
        <row r="2194">
          <cell r="A2194" t="str">
            <v>M310C65471 (3000 PCS/YEAR) (SAMPLE)</v>
          </cell>
          <cell r="B2194">
            <v>389.27</v>
          </cell>
        </row>
        <row r="2195">
          <cell r="A2195" t="str">
            <v>M310C65471 (10000 PCS/YEAR) (MASS PRO)</v>
          </cell>
          <cell r="B2195">
            <v>122.14</v>
          </cell>
        </row>
        <row r="2196">
          <cell r="A2196" t="str">
            <v>M310C65471 (10000 PCS/YEAR) (SAMPLE)</v>
          </cell>
          <cell r="B2196">
            <v>366.41</v>
          </cell>
        </row>
        <row r="2197">
          <cell r="A2197" t="str">
            <v>M310C65471 (30000 PCS/YEAR) (MASS PRO)</v>
          </cell>
          <cell r="B2197">
            <v>119.43</v>
          </cell>
        </row>
        <row r="2198">
          <cell r="A2198" t="str">
            <v>M310C65471 (30000 PCS/YEAR) (SAMPLE)</v>
          </cell>
          <cell r="B2198">
            <v>358.28</v>
          </cell>
        </row>
        <row r="2199">
          <cell r="A2199" t="str">
            <v>M310C65671A (MASS PRODUCTTION)</v>
          </cell>
          <cell r="B2199">
            <v>185.72</v>
          </cell>
        </row>
        <row r="2200">
          <cell r="A2200" t="str">
            <v>M310C65671A (SAMPLE)</v>
          </cell>
          <cell r="B2200">
            <v>557.15</v>
          </cell>
        </row>
        <row r="2201">
          <cell r="A2201" t="str">
            <v>M310C65671 W/O TERMINAL / TUBE / GROMMET</v>
          </cell>
          <cell r="B2201">
            <v>176.52</v>
          </cell>
        </row>
        <row r="2202">
          <cell r="A2202" t="str">
            <v>M310C65771 W/O TERMINAL / TUBE / GROMMET</v>
          </cell>
          <cell r="B2202">
            <v>109.44</v>
          </cell>
        </row>
        <row r="2203">
          <cell r="A2203" t="str">
            <v>M310D51371A</v>
          </cell>
          <cell r="B2203">
            <v>49.27</v>
          </cell>
        </row>
        <row r="2204">
          <cell r="A2204" t="str">
            <v>M310D51771A</v>
          </cell>
          <cell r="B2204">
            <v>47.23</v>
          </cell>
        </row>
        <row r="2205">
          <cell r="A2205" t="str">
            <v>M310D51771C</v>
          </cell>
          <cell r="B2205">
            <v>47.79</v>
          </cell>
        </row>
        <row r="2206">
          <cell r="A2206" t="str">
            <v>M310D55902E</v>
          </cell>
          <cell r="B2206">
            <v>30</v>
          </cell>
        </row>
        <row r="2207">
          <cell r="A2207" t="str">
            <v>M310D55401A</v>
          </cell>
          <cell r="B2207">
            <v>30</v>
          </cell>
        </row>
        <row r="2208">
          <cell r="A2208" t="str">
            <v>M310D55902E (PRESSED)</v>
          </cell>
          <cell r="B2208">
            <v>40</v>
          </cell>
        </row>
        <row r="2209">
          <cell r="A2209" t="str">
            <v>M310D55401A (PRESSED)</v>
          </cell>
          <cell r="B2209">
            <v>40</v>
          </cell>
        </row>
        <row r="2210">
          <cell r="A2210" t="str">
            <v>M321C10271H (MASS PRO)</v>
          </cell>
          <cell r="B2210">
            <v>144.72999999999999</v>
          </cell>
        </row>
        <row r="2211">
          <cell r="A2211" t="str">
            <v>M321C10271H (SAMPLE)</v>
          </cell>
          <cell r="B2211">
            <v>434.18</v>
          </cell>
        </row>
        <row r="2212">
          <cell r="A2212" t="str">
            <v>M321C18371K</v>
          </cell>
          <cell r="B2212">
            <v>166.62</v>
          </cell>
        </row>
        <row r="2213">
          <cell r="A2213" t="str">
            <v>M321C18571H</v>
          </cell>
          <cell r="B2213">
            <v>199.1</v>
          </cell>
        </row>
        <row r="2214">
          <cell r="A2214" t="str">
            <v>M321C18771H1</v>
          </cell>
          <cell r="B2214">
            <v>216.81</v>
          </cell>
        </row>
        <row r="2215">
          <cell r="A2215" t="str">
            <v>M321C18871J</v>
          </cell>
          <cell r="B2215">
            <v>215.14</v>
          </cell>
        </row>
        <row r="2216">
          <cell r="A2216" t="str">
            <v>M321C19171D</v>
          </cell>
          <cell r="B2216">
            <v>156.88999999999999</v>
          </cell>
        </row>
        <row r="2217">
          <cell r="A2217" t="str">
            <v>M321C19371C</v>
          </cell>
          <cell r="B2217">
            <v>159.21</v>
          </cell>
        </row>
        <row r="2218">
          <cell r="A2218" t="str">
            <v>M321C19471F</v>
          </cell>
          <cell r="B2218">
            <v>224.3</v>
          </cell>
        </row>
        <row r="2219">
          <cell r="A2219" t="str">
            <v>M321C19571C</v>
          </cell>
          <cell r="B2219">
            <v>222.8</v>
          </cell>
        </row>
        <row r="2220">
          <cell r="A2220" t="str">
            <v>M321C19871A</v>
          </cell>
          <cell r="B2220">
            <v>97.62</v>
          </cell>
        </row>
        <row r="2221">
          <cell r="A2221" t="str">
            <v>M321C20671A</v>
          </cell>
          <cell r="B2221">
            <v>90</v>
          </cell>
        </row>
        <row r="2222">
          <cell r="A2222" t="str">
            <v>M321C20771C</v>
          </cell>
          <cell r="B2222">
            <v>175.44</v>
          </cell>
        </row>
        <row r="2223">
          <cell r="A2223" t="str">
            <v>M321C20971E</v>
          </cell>
          <cell r="B2223">
            <v>193.32</v>
          </cell>
        </row>
        <row r="2224">
          <cell r="A2224" t="str">
            <v>M321C21071E</v>
          </cell>
          <cell r="B2224">
            <v>185.99</v>
          </cell>
        </row>
        <row r="2225">
          <cell r="A2225" t="str">
            <v>M321C21171A</v>
          </cell>
          <cell r="B2225">
            <v>93.35</v>
          </cell>
        </row>
        <row r="2226">
          <cell r="A2226" t="str">
            <v>M321C21471E</v>
          </cell>
          <cell r="B2226">
            <v>132.56</v>
          </cell>
        </row>
        <row r="2227">
          <cell r="A2227" t="str">
            <v>M321C21671C</v>
          </cell>
          <cell r="B2227">
            <v>93.84</v>
          </cell>
        </row>
        <row r="2228">
          <cell r="A2228" t="str">
            <v>M321C21771E</v>
          </cell>
          <cell r="B2228">
            <v>227.81</v>
          </cell>
        </row>
        <row r="2229">
          <cell r="A2229" t="str">
            <v>M321C21871F</v>
          </cell>
          <cell r="B2229">
            <v>150.56</v>
          </cell>
        </row>
        <row r="2230">
          <cell r="A2230" t="str">
            <v>M321C21971A</v>
          </cell>
          <cell r="B2230">
            <v>98.48</v>
          </cell>
        </row>
        <row r="2231">
          <cell r="A2231" t="str">
            <v>M321C22071A</v>
          </cell>
          <cell r="B2231">
            <v>158.15</v>
          </cell>
        </row>
        <row r="2232">
          <cell r="A2232" t="str">
            <v>M321C22171F</v>
          </cell>
          <cell r="B2232">
            <v>94.82</v>
          </cell>
        </row>
        <row r="2233">
          <cell r="A2233" t="str">
            <v>M321C22271C</v>
          </cell>
          <cell r="B2233">
            <v>218.91</v>
          </cell>
        </row>
        <row r="2234">
          <cell r="A2234" t="str">
            <v>M321C22371B (MASS PRO)</v>
          </cell>
          <cell r="B2234">
            <v>144.72999999999999</v>
          </cell>
        </row>
        <row r="2235">
          <cell r="A2235" t="str">
            <v>M321C22371B (SAMPLE)</v>
          </cell>
          <cell r="B2235">
            <v>434.18</v>
          </cell>
        </row>
        <row r="2236">
          <cell r="A2236" t="str">
            <v>M321C22471</v>
          </cell>
          <cell r="B2236">
            <v>176.54</v>
          </cell>
        </row>
        <row r="2237">
          <cell r="A2237" t="str">
            <v>M321C22571A</v>
          </cell>
          <cell r="B2237">
            <v>443.61</v>
          </cell>
        </row>
        <row r="2238">
          <cell r="A2238" t="str">
            <v>M321C22671C</v>
          </cell>
          <cell r="B2238">
            <v>127.05</v>
          </cell>
        </row>
        <row r="2239">
          <cell r="A2239" t="str">
            <v>M321C22771B</v>
          </cell>
          <cell r="B2239">
            <v>458.51</v>
          </cell>
        </row>
        <row r="2240">
          <cell r="A2240" t="str">
            <v>M321C22871A (600 PCS / MONTH)</v>
          </cell>
          <cell r="B2240">
            <v>127.32</v>
          </cell>
        </row>
        <row r="2241">
          <cell r="A2241" t="str">
            <v>M321C22871A (400 PCS / MONTH)</v>
          </cell>
          <cell r="B2241">
            <v>132.87</v>
          </cell>
        </row>
        <row r="2242">
          <cell r="A2242" t="str">
            <v>M321C22871A (200 PCS / MONTH)</v>
          </cell>
          <cell r="B2242">
            <v>149.55000000000001</v>
          </cell>
        </row>
        <row r="2243">
          <cell r="A2243" t="str">
            <v>M321C23371A</v>
          </cell>
          <cell r="B2243">
            <v>183.67</v>
          </cell>
        </row>
        <row r="2244">
          <cell r="A2244" t="str">
            <v>M321C23471A</v>
          </cell>
          <cell r="B2244">
            <v>108.88</v>
          </cell>
        </row>
        <row r="2245">
          <cell r="A2245" t="str">
            <v>M321C23571A</v>
          </cell>
          <cell r="B2245">
            <v>128.26</v>
          </cell>
        </row>
        <row r="2246">
          <cell r="A2246" t="str">
            <v>M321C23771A</v>
          </cell>
          <cell r="B2246">
            <v>176.94</v>
          </cell>
        </row>
        <row r="2247">
          <cell r="A2247" t="str">
            <v>M321C24371A</v>
          </cell>
          <cell r="B2247">
            <v>171.41</v>
          </cell>
        </row>
        <row r="2248">
          <cell r="A2248" t="str">
            <v>M321C24571B</v>
          </cell>
          <cell r="B2248">
            <v>179.76</v>
          </cell>
        </row>
        <row r="2249">
          <cell r="A2249" t="str">
            <v>M321C24571B-1</v>
          </cell>
          <cell r="B2249">
            <v>170.82</v>
          </cell>
        </row>
        <row r="2250">
          <cell r="A2250" t="str">
            <v>M321C24671A</v>
          </cell>
          <cell r="B2250">
            <v>263.31</v>
          </cell>
        </row>
        <row r="2251">
          <cell r="A2251" t="str">
            <v>M321C24771A1</v>
          </cell>
          <cell r="B2251">
            <v>166.66</v>
          </cell>
        </row>
        <row r="2252">
          <cell r="A2252" t="str">
            <v>M321C24772A1</v>
          </cell>
          <cell r="B2252">
            <v>196.66</v>
          </cell>
        </row>
        <row r="2253">
          <cell r="A2253" t="str">
            <v>M321C24772A1-1</v>
          </cell>
          <cell r="B2253">
            <v>175.49</v>
          </cell>
        </row>
        <row r="2254">
          <cell r="A2254" t="str">
            <v>M321C25171A</v>
          </cell>
          <cell r="B2254">
            <v>182.12</v>
          </cell>
        </row>
        <row r="2255">
          <cell r="A2255" t="str">
            <v>M321C25271A</v>
          </cell>
          <cell r="B2255">
            <v>222.2</v>
          </cell>
        </row>
        <row r="2256">
          <cell r="A2256" t="str">
            <v>M321C25371A</v>
          </cell>
          <cell r="B2256">
            <v>180.53</v>
          </cell>
        </row>
        <row r="2257">
          <cell r="A2257" t="str">
            <v>M321C25671C</v>
          </cell>
          <cell r="B2257">
            <v>234.67</v>
          </cell>
        </row>
        <row r="2258">
          <cell r="A2258" t="str">
            <v xml:space="preserve">M321C25771C </v>
          </cell>
          <cell r="B2258">
            <v>229.45</v>
          </cell>
        </row>
        <row r="2259">
          <cell r="A2259" t="str">
            <v>M321C25871B</v>
          </cell>
          <cell r="B2259">
            <v>322.07</v>
          </cell>
        </row>
        <row r="2260">
          <cell r="A2260" t="str">
            <v>M321C26071B</v>
          </cell>
          <cell r="B2260">
            <v>328.53</v>
          </cell>
        </row>
        <row r="2261">
          <cell r="A2261" t="str">
            <v>M321C26171B2</v>
          </cell>
          <cell r="B2261">
            <v>121.33</v>
          </cell>
        </row>
        <row r="2262">
          <cell r="A2262" t="str">
            <v>M321C26371A</v>
          </cell>
          <cell r="B2262">
            <v>177.3</v>
          </cell>
        </row>
        <row r="2263">
          <cell r="A2263" t="str">
            <v>M321C26471B</v>
          </cell>
          <cell r="B2263">
            <v>328.52</v>
          </cell>
        </row>
        <row r="2264">
          <cell r="A2264" t="str">
            <v>JL518-B96301-A (MASS PRO)</v>
          </cell>
          <cell r="B2264">
            <v>377.5</v>
          </cell>
        </row>
        <row r="2265">
          <cell r="A2265" t="str">
            <v>JL518-B96301-A (SAMPLE)</v>
          </cell>
          <cell r="B2265">
            <v>1132.5</v>
          </cell>
        </row>
        <row r="2266">
          <cell r="A2266" t="str">
            <v>M321C26671B.</v>
          </cell>
          <cell r="B2266">
            <v>396.21</v>
          </cell>
        </row>
        <row r="2267">
          <cell r="A2267" t="str">
            <v>M321C26671B. (CONVERTED PRICE)</v>
          </cell>
          <cell r="B2267">
            <v>340.81</v>
          </cell>
        </row>
        <row r="2268">
          <cell r="A2268" t="str">
            <v>M321C26771B</v>
          </cell>
          <cell r="B2268">
            <v>314.74</v>
          </cell>
        </row>
        <row r="2269">
          <cell r="A2269" t="str">
            <v>M321C26871A</v>
          </cell>
          <cell r="B2269">
            <v>138.96</v>
          </cell>
        </row>
        <row r="2270">
          <cell r="A2270" t="str">
            <v>M321C27071A</v>
          </cell>
          <cell r="B2270">
            <v>258.62</v>
          </cell>
        </row>
        <row r="2271">
          <cell r="A2271" t="str">
            <v>M321C27071A-1</v>
          </cell>
          <cell r="B2271">
            <v>191.97</v>
          </cell>
        </row>
        <row r="2272">
          <cell r="A2272" t="str">
            <v>M321C27171A</v>
          </cell>
          <cell r="B2272">
            <v>296.63</v>
          </cell>
        </row>
        <row r="2273">
          <cell r="A2273" t="str">
            <v>M321C27271A</v>
          </cell>
          <cell r="B2273">
            <v>223.06</v>
          </cell>
        </row>
        <row r="2274">
          <cell r="A2274" t="str">
            <v>M321C27371A</v>
          </cell>
          <cell r="B2274">
            <v>349.87</v>
          </cell>
        </row>
        <row r="2275">
          <cell r="A2275" t="str">
            <v>M321C27471A</v>
          </cell>
          <cell r="B2275">
            <v>290.14999999999998</v>
          </cell>
        </row>
        <row r="2276">
          <cell r="A2276" t="str">
            <v>M321C27671A</v>
          </cell>
          <cell r="B2276">
            <v>159.88</v>
          </cell>
        </row>
        <row r="2277">
          <cell r="A2277" t="str">
            <v>M321C27871A</v>
          </cell>
          <cell r="B2277">
            <v>269.99</v>
          </cell>
        </row>
        <row r="2278">
          <cell r="A2278" t="str">
            <v>M321C28071A</v>
          </cell>
          <cell r="B2278">
            <v>225.07</v>
          </cell>
        </row>
        <row r="2279">
          <cell r="A2279" t="str">
            <v>M321C28271A</v>
          </cell>
          <cell r="B2279">
            <v>181.34</v>
          </cell>
        </row>
        <row r="2280">
          <cell r="A2280" t="str">
            <v>M321C28371A</v>
          </cell>
          <cell r="B2280">
            <v>317.83</v>
          </cell>
        </row>
        <row r="2281">
          <cell r="A2281" t="str">
            <v>M321C28571A</v>
          </cell>
          <cell r="B2281">
            <v>222.11</v>
          </cell>
        </row>
        <row r="2282">
          <cell r="A2282" t="str">
            <v>M321C28671A</v>
          </cell>
          <cell r="B2282">
            <v>467.93</v>
          </cell>
        </row>
        <row r="2283">
          <cell r="A2283" t="str">
            <v>M321C28771A</v>
          </cell>
          <cell r="B2283">
            <v>135.56</v>
          </cell>
        </row>
        <row r="2284">
          <cell r="A2284" t="str">
            <v>M321C28771K</v>
          </cell>
          <cell r="B2284">
            <v>141.94999999999999</v>
          </cell>
        </row>
        <row r="2285">
          <cell r="A2285" t="str">
            <v>M321C28771K (6000 / YEAR)</v>
          </cell>
          <cell r="B2285">
            <v>126.34</v>
          </cell>
        </row>
        <row r="2286">
          <cell r="A2286" t="str">
            <v>M321C28771K (12000 / YEAR)</v>
          </cell>
          <cell r="B2286">
            <v>126.18</v>
          </cell>
        </row>
        <row r="2287">
          <cell r="A2287" t="str">
            <v>M321C28871A</v>
          </cell>
          <cell r="B2287">
            <v>472.79</v>
          </cell>
        </row>
        <row r="2288">
          <cell r="A2288" t="str">
            <v>M321C29071A</v>
          </cell>
          <cell r="B2288">
            <v>300.48</v>
          </cell>
        </row>
        <row r="2289">
          <cell r="A2289" t="str">
            <v>M321C29171A</v>
          </cell>
          <cell r="B2289">
            <v>474.03</v>
          </cell>
        </row>
        <row r="2290">
          <cell r="A2290" t="str">
            <v>M321C29271A</v>
          </cell>
          <cell r="B2290">
            <v>273.06</v>
          </cell>
        </row>
        <row r="2291">
          <cell r="A2291" t="str">
            <v>M321C29371B.</v>
          </cell>
          <cell r="B2291">
            <v>366.71</v>
          </cell>
        </row>
        <row r="2292">
          <cell r="A2292" t="str">
            <v>M321C29371B. (CONVERTED)</v>
          </cell>
          <cell r="B2292">
            <v>54</v>
          </cell>
        </row>
        <row r="2293">
          <cell r="A2293" t="str">
            <v>M321C29371B (USE OF JC95901 GROMMET)</v>
          </cell>
          <cell r="B2293">
            <v>357.54</v>
          </cell>
        </row>
        <row r="2294">
          <cell r="A2294" t="str">
            <v>M321C29471A</v>
          </cell>
          <cell r="B2294">
            <v>251.55</v>
          </cell>
        </row>
        <row r="2295">
          <cell r="A2295" t="str">
            <v>M321C29571A</v>
          </cell>
          <cell r="B2295">
            <v>345.42</v>
          </cell>
        </row>
        <row r="2296">
          <cell r="A2296" t="str">
            <v>M321C29671A</v>
          </cell>
          <cell r="B2296">
            <v>144.57</v>
          </cell>
        </row>
        <row r="2297">
          <cell r="A2297" t="str">
            <v>M321C29771A</v>
          </cell>
          <cell r="B2297">
            <v>229.61</v>
          </cell>
        </row>
        <row r="2298">
          <cell r="A2298" t="str">
            <v>M321C29971A</v>
          </cell>
          <cell r="B2298">
            <v>184.56</v>
          </cell>
        </row>
        <row r="2299">
          <cell r="A2299" t="str">
            <v>M321C30071A</v>
          </cell>
          <cell r="B2299">
            <v>261.01</v>
          </cell>
        </row>
        <row r="2300">
          <cell r="A2300" t="str">
            <v>M321C30171A</v>
          </cell>
          <cell r="B2300">
            <v>120.62</v>
          </cell>
        </row>
        <row r="2301">
          <cell r="A2301" t="str">
            <v>M321C30271A</v>
          </cell>
          <cell r="B2301">
            <v>219.81</v>
          </cell>
        </row>
        <row r="2302">
          <cell r="A2302" t="str">
            <v>M321C30371A</v>
          </cell>
          <cell r="B2302">
            <v>371.35</v>
          </cell>
        </row>
        <row r="2303">
          <cell r="A2303" t="str">
            <v>M321C30471A</v>
          </cell>
          <cell r="B2303">
            <v>248.08</v>
          </cell>
        </row>
        <row r="2304">
          <cell r="A2304" t="str">
            <v>M321C30571A</v>
          </cell>
          <cell r="B2304">
            <v>128.74</v>
          </cell>
        </row>
        <row r="2305">
          <cell r="A2305" t="str">
            <v>M321C30671K</v>
          </cell>
          <cell r="B2305">
            <v>166.62</v>
          </cell>
        </row>
        <row r="2306">
          <cell r="A2306" t="str">
            <v>M321C30771A1</v>
          </cell>
          <cell r="B2306">
            <v>164.84</v>
          </cell>
        </row>
        <row r="2307">
          <cell r="A2307" t="str">
            <v>M321C30971 (CONDITION 1)</v>
          </cell>
          <cell r="B2307">
            <v>109.27</v>
          </cell>
        </row>
        <row r="2308">
          <cell r="A2308" t="str">
            <v>M321C30971 (CONDITION 2)</v>
          </cell>
          <cell r="B2308">
            <v>114.73</v>
          </cell>
        </row>
        <row r="2309">
          <cell r="A2309" t="str">
            <v>M321C30971A</v>
          </cell>
          <cell r="B2309">
            <v>107.54</v>
          </cell>
        </row>
        <row r="2310">
          <cell r="A2310" t="str">
            <v>M321C31071A (MASS PRO)</v>
          </cell>
          <cell r="B2310">
            <v>373.76</v>
          </cell>
        </row>
        <row r="2311">
          <cell r="A2311" t="str">
            <v>M321C31071A (SAMPLE)</v>
          </cell>
          <cell r="B2311">
            <v>1121.27</v>
          </cell>
        </row>
        <row r="2312">
          <cell r="A2312" t="str">
            <v>M321C31371</v>
          </cell>
          <cell r="B2312">
            <v>125.43</v>
          </cell>
        </row>
        <row r="2313">
          <cell r="A2313" t="str">
            <v>M647C09971KAI2</v>
          </cell>
          <cell r="B2313">
            <v>200</v>
          </cell>
        </row>
        <row r="2314">
          <cell r="A2314" t="str">
            <v>M647C09971KAI2A</v>
          </cell>
          <cell r="B2314">
            <v>200</v>
          </cell>
        </row>
        <row r="2315">
          <cell r="A2315" t="str">
            <v>M647C09971KAI3A</v>
          </cell>
          <cell r="B2315">
            <v>200</v>
          </cell>
        </row>
        <row r="2316">
          <cell r="A2316" t="str">
            <v>M647C09971KAI4A</v>
          </cell>
          <cell r="B2316">
            <v>200</v>
          </cell>
        </row>
        <row r="2317">
          <cell r="A2317" t="str">
            <v>M647C11371B</v>
          </cell>
          <cell r="B2317">
            <v>51.49</v>
          </cell>
        </row>
        <row r="2318">
          <cell r="A2318" t="str">
            <v>M647C11371B -&gt; M321C29371 REWORKING</v>
          </cell>
          <cell r="B2318">
            <v>27.23</v>
          </cell>
        </row>
        <row r="2319">
          <cell r="A2319" t="str">
            <v>M647C11671B</v>
          </cell>
          <cell r="B2319">
            <v>28.37</v>
          </cell>
        </row>
        <row r="2320">
          <cell r="A2320" t="str">
            <v>M647C11771C</v>
          </cell>
          <cell r="B2320">
            <v>42.57</v>
          </cell>
        </row>
        <row r="2321">
          <cell r="A2321" t="str">
            <v>M647C12171B</v>
          </cell>
          <cell r="B2321">
            <v>51.3</v>
          </cell>
        </row>
        <row r="2322">
          <cell r="A2322" t="str">
            <v xml:space="preserve">M647C12171 -&gt; M321C26671 REWORKING </v>
          </cell>
          <cell r="B2322">
            <v>25.63</v>
          </cell>
        </row>
        <row r="2323">
          <cell r="A2323" t="str">
            <v>M647C12671A</v>
          </cell>
          <cell r="B2323">
            <v>31.97</v>
          </cell>
        </row>
        <row r="2324">
          <cell r="A2324" t="str">
            <v>M647C13971D1</v>
          </cell>
          <cell r="B2324">
            <v>50</v>
          </cell>
        </row>
        <row r="2325">
          <cell r="A2325" t="str">
            <v>M647C14371A</v>
          </cell>
          <cell r="B2325">
            <v>26.56</v>
          </cell>
        </row>
        <row r="2326">
          <cell r="A2326" t="str">
            <v>M647C15071B</v>
          </cell>
          <cell r="B2326">
            <v>39.159999999999997</v>
          </cell>
        </row>
        <row r="2327">
          <cell r="A2327" t="str">
            <v>M647C15671A</v>
          </cell>
          <cell r="B2327">
            <v>37.22</v>
          </cell>
        </row>
        <row r="2328">
          <cell r="A2328" t="str">
            <v>M647C15771A</v>
          </cell>
          <cell r="B2328">
            <v>84.29</v>
          </cell>
        </row>
        <row r="2329">
          <cell r="A2329" t="str">
            <v>M647C08672D1 (USE OF FUJI SUPPLIER)</v>
          </cell>
          <cell r="B2329">
            <v>67.11</v>
          </cell>
        </row>
        <row r="2330">
          <cell r="A2330" t="str">
            <v>M647C08672D1</v>
          </cell>
          <cell r="B2330">
            <v>72.58</v>
          </cell>
        </row>
        <row r="2331">
          <cell r="A2331" t="str">
            <v>M647C17672A1 (USE OF FUJI SUPPLIER)</v>
          </cell>
          <cell r="B2331">
            <v>67.11</v>
          </cell>
        </row>
        <row r="2332">
          <cell r="A2332" t="str">
            <v>M647C17672A1</v>
          </cell>
          <cell r="B2332">
            <v>72.58</v>
          </cell>
        </row>
        <row r="2333">
          <cell r="A2333" t="str">
            <v>M647C18272B1 (USE OF FUJI SUPPLIER)</v>
          </cell>
          <cell r="B2333">
            <v>71.900000000000006</v>
          </cell>
        </row>
        <row r="2334">
          <cell r="A2334" t="str">
            <v>M647C18272B1</v>
          </cell>
          <cell r="B2334">
            <v>77.36</v>
          </cell>
        </row>
        <row r="2335">
          <cell r="A2335" t="str">
            <v>M647C18971A</v>
          </cell>
          <cell r="B2335">
            <v>51.65</v>
          </cell>
        </row>
        <row r="2336">
          <cell r="A2336" t="str">
            <v>M647C19171A1</v>
          </cell>
          <cell r="B2336">
            <v>90.65</v>
          </cell>
        </row>
        <row r="2337">
          <cell r="A2337" t="str">
            <v>M647C20771A</v>
          </cell>
          <cell r="B2337">
            <v>248.86</v>
          </cell>
        </row>
        <row r="2338">
          <cell r="A2338" t="str">
            <v>M647C21271A</v>
          </cell>
          <cell r="B2338">
            <v>50</v>
          </cell>
        </row>
        <row r="2339">
          <cell r="A2339" t="str">
            <v>M647C21671A-SAMPLE PRICE</v>
          </cell>
          <cell r="B2339">
            <v>309.3</v>
          </cell>
        </row>
        <row r="2340">
          <cell r="A2340" t="str">
            <v>M647C21671A-MASS PDN PRICE</v>
          </cell>
          <cell r="B2340">
            <v>103.1</v>
          </cell>
        </row>
        <row r="2341">
          <cell r="A2341" t="str">
            <v>M647C21871A</v>
          </cell>
          <cell r="B2341">
            <v>50</v>
          </cell>
        </row>
        <row r="2342">
          <cell r="A2342" t="str">
            <v>M647C22571A(SAMPLE PRICE)</v>
          </cell>
          <cell r="B2342">
            <v>134.24</v>
          </cell>
        </row>
        <row r="2343">
          <cell r="A2343" t="str">
            <v>M647C22571A(MASS PDN PRICE)</v>
          </cell>
          <cell r="B2343">
            <v>44.75</v>
          </cell>
        </row>
        <row r="2344">
          <cell r="A2344" t="str">
            <v>M647C22871A</v>
          </cell>
          <cell r="B2344">
            <v>119.73</v>
          </cell>
        </row>
        <row r="2345">
          <cell r="A2345" t="str">
            <v>M647C57271F (PROTOTYPE)</v>
          </cell>
          <cell r="B2345">
            <v>20</v>
          </cell>
        </row>
        <row r="2346">
          <cell r="A2346" t="str">
            <v>M647C57271F (MASS PDN)</v>
          </cell>
          <cell r="B2346">
            <v>17.100000000000001</v>
          </cell>
        </row>
        <row r="2347">
          <cell r="A2347" t="str">
            <v>M647C62971A</v>
          </cell>
          <cell r="B2347">
            <v>63.48</v>
          </cell>
        </row>
        <row r="2348">
          <cell r="A2348" t="str">
            <v>M647C63271A</v>
          </cell>
          <cell r="B2348">
            <v>30</v>
          </cell>
        </row>
        <row r="2349">
          <cell r="A2349" t="str">
            <v>M647C63771A-SAMPLE PRICE</v>
          </cell>
          <cell r="B2349">
            <v>164.61</v>
          </cell>
        </row>
        <row r="2350">
          <cell r="A2350" t="str">
            <v>M647C63771A-MASS PDN PRICE</v>
          </cell>
          <cell r="B2350">
            <v>54.87</v>
          </cell>
        </row>
        <row r="2351">
          <cell r="A2351" t="str">
            <v>M647C63971A</v>
          </cell>
          <cell r="B2351">
            <v>50</v>
          </cell>
        </row>
        <row r="2352">
          <cell r="A2352" t="str">
            <v>M647C64471A(SAMPLE PRICE)</v>
          </cell>
          <cell r="B2352">
            <v>98.33</v>
          </cell>
        </row>
        <row r="2353">
          <cell r="A2353" t="str">
            <v>M647C64471A(MASS PDN)</v>
          </cell>
          <cell r="B2353">
            <v>32.78</v>
          </cell>
        </row>
        <row r="2354">
          <cell r="A2354" t="str">
            <v>M648C64771A</v>
          </cell>
          <cell r="B2354">
            <v>84.57</v>
          </cell>
        </row>
        <row r="2355">
          <cell r="A2355" t="str">
            <v>M649B131KAI</v>
          </cell>
          <cell r="B2355">
            <v>200</v>
          </cell>
        </row>
        <row r="2356">
          <cell r="A2356" t="str">
            <v>M649B27771C</v>
          </cell>
          <cell r="B2356">
            <v>186.11</v>
          </cell>
        </row>
        <row r="2357">
          <cell r="A2357" t="str">
            <v>M649B27772C1</v>
          </cell>
          <cell r="B2357">
            <v>187.28</v>
          </cell>
        </row>
        <row r="2358">
          <cell r="A2358" t="str">
            <v>M649B27771 + M664C01671 (MASS PRO)</v>
          </cell>
          <cell r="B2358">
            <v>283.55</v>
          </cell>
        </row>
        <row r="2359">
          <cell r="A2359" t="str">
            <v>M649B27771 + M664C01671 (SAMPLE)</v>
          </cell>
          <cell r="B2359">
            <v>850.65</v>
          </cell>
        </row>
        <row r="2360">
          <cell r="A2360" t="str">
            <v>M649B28371F</v>
          </cell>
          <cell r="B2360">
            <v>83.77</v>
          </cell>
        </row>
        <row r="2361">
          <cell r="A2361" t="str">
            <v>M649B28671F1</v>
          </cell>
          <cell r="B2361">
            <v>145.04</v>
          </cell>
        </row>
        <row r="2362">
          <cell r="A2362" t="str">
            <v>M649B28672F1</v>
          </cell>
          <cell r="B2362">
            <v>145.13</v>
          </cell>
        </row>
        <row r="2363">
          <cell r="A2363" t="str">
            <v>M649B286</v>
          </cell>
          <cell r="B2363">
            <v>76.239999999999995</v>
          </cell>
        </row>
        <row r="2364">
          <cell r="A2364" t="str">
            <v>M649B29671C1</v>
          </cell>
          <cell r="B2364">
            <v>162.29</v>
          </cell>
        </row>
        <row r="2365">
          <cell r="A2365" t="str">
            <v>M649B29672C1</v>
          </cell>
          <cell r="B2365">
            <v>156.85</v>
          </cell>
        </row>
        <row r="2366">
          <cell r="A2366" t="str">
            <v>M649B286</v>
          </cell>
          <cell r="B2366">
            <v>76.239999999999995</v>
          </cell>
        </row>
        <row r="2367">
          <cell r="A2367" t="str">
            <v>M649B29871F2</v>
          </cell>
          <cell r="B2367">
            <v>205.15</v>
          </cell>
        </row>
        <row r="2368">
          <cell r="A2368" t="str">
            <v>M649B29873F2</v>
          </cell>
          <cell r="B2368">
            <v>220.34</v>
          </cell>
        </row>
        <row r="2369">
          <cell r="A2369" t="str">
            <v>M649B29874F2</v>
          </cell>
          <cell r="B2369">
            <v>208.19</v>
          </cell>
        </row>
        <row r="2370">
          <cell r="A2370" t="str">
            <v>M649B29875F2</v>
          </cell>
          <cell r="B2370">
            <v>220.34</v>
          </cell>
        </row>
        <row r="2371">
          <cell r="A2371" t="str">
            <v>M649B31471A1</v>
          </cell>
          <cell r="B2371">
            <v>146.36000000000001</v>
          </cell>
        </row>
        <row r="2372">
          <cell r="A2372" t="str">
            <v>M649B31472A1</v>
          </cell>
          <cell r="B2372">
            <v>149.47999999999999</v>
          </cell>
        </row>
        <row r="2373">
          <cell r="A2373" t="str">
            <v>M649B31472A1-1</v>
          </cell>
          <cell r="B2373">
            <v>143.5</v>
          </cell>
        </row>
        <row r="2374">
          <cell r="A2374" t="str">
            <v>M649B32371A1</v>
          </cell>
          <cell r="B2374">
            <v>153.5</v>
          </cell>
        </row>
        <row r="2375">
          <cell r="A2375" t="str">
            <v>M649B32372A1</v>
          </cell>
          <cell r="B2375">
            <v>162.76</v>
          </cell>
        </row>
        <row r="2376">
          <cell r="A2376" t="str">
            <v>M649B32771-A</v>
          </cell>
          <cell r="B2376">
            <v>350</v>
          </cell>
        </row>
        <row r="2377">
          <cell r="A2377" t="str">
            <v>M649B32771-C</v>
          </cell>
          <cell r="B2377">
            <v>350</v>
          </cell>
        </row>
        <row r="2378">
          <cell r="A2378" t="str">
            <v>M649B32771-D</v>
          </cell>
          <cell r="B2378">
            <v>350</v>
          </cell>
        </row>
        <row r="2379">
          <cell r="A2379" t="str">
            <v>M649B32771A (USE OF OLD BRUSH PIGTAIL)</v>
          </cell>
          <cell r="B2379">
            <v>201.5</v>
          </cell>
        </row>
        <row r="2380">
          <cell r="A2380" t="str">
            <v>M649B32771A (USE OF NEW BRUSH PIGTAIL)</v>
          </cell>
          <cell r="B2380">
            <v>308.10000000000002</v>
          </cell>
        </row>
        <row r="2381">
          <cell r="A2381" t="str">
            <v>M649B32771B</v>
          </cell>
          <cell r="B2381">
            <v>292.05</v>
          </cell>
        </row>
        <row r="2382">
          <cell r="A2382" t="str">
            <v>M649B32773B1</v>
          </cell>
          <cell r="B2382">
            <v>307.69</v>
          </cell>
        </row>
        <row r="2383">
          <cell r="A2383" t="str">
            <v>M649B32971A</v>
          </cell>
          <cell r="B2383">
            <v>255.76</v>
          </cell>
        </row>
        <row r="2384">
          <cell r="A2384" t="str">
            <v>M649B33071B</v>
          </cell>
          <cell r="B2384">
            <v>172.18</v>
          </cell>
        </row>
        <row r="2385">
          <cell r="A2385" t="str">
            <v>M649B33072B</v>
          </cell>
          <cell r="B2385">
            <v>165.34</v>
          </cell>
        </row>
        <row r="2386">
          <cell r="A2386" t="str">
            <v>M649B33571B</v>
          </cell>
          <cell r="B2386">
            <v>226.43</v>
          </cell>
        </row>
        <row r="2387">
          <cell r="A2387" t="str">
            <v>M649B33573B2</v>
          </cell>
          <cell r="B2387">
            <v>245.02</v>
          </cell>
        </row>
        <row r="2388">
          <cell r="A2388" t="str">
            <v>M649B33575B3</v>
          </cell>
          <cell r="B2388">
            <v>245.02</v>
          </cell>
        </row>
        <row r="2389">
          <cell r="A2389" t="str">
            <v>M649B33771A1</v>
          </cell>
          <cell r="B2389">
            <v>240.43</v>
          </cell>
        </row>
        <row r="2390">
          <cell r="A2390" t="str">
            <v>M649B33775A3</v>
          </cell>
          <cell r="B2390">
            <v>249.34</v>
          </cell>
        </row>
        <row r="2391">
          <cell r="A2391" t="str">
            <v>M649B33871E</v>
          </cell>
          <cell r="B2391">
            <v>189.96</v>
          </cell>
        </row>
        <row r="2392">
          <cell r="A2392" t="str">
            <v>M649B33871F</v>
          </cell>
          <cell r="B2392">
            <v>204.28</v>
          </cell>
        </row>
        <row r="2393">
          <cell r="A2393" t="str">
            <v>M649B33971A</v>
          </cell>
          <cell r="B2393">
            <v>159.78</v>
          </cell>
        </row>
        <row r="2394">
          <cell r="A2394" t="str">
            <v>M649B33972B</v>
          </cell>
          <cell r="B2394">
            <v>208.47</v>
          </cell>
        </row>
        <row r="2395">
          <cell r="A2395" t="str">
            <v>M649B33972B + JD77521-01B</v>
          </cell>
          <cell r="B2395">
            <v>243.33</v>
          </cell>
        </row>
        <row r="2396">
          <cell r="A2396" t="str">
            <v>M649B33972B (RFQ) 5,500 PCS / MONTH</v>
          </cell>
          <cell r="B2396">
            <v>192.85</v>
          </cell>
        </row>
        <row r="2397">
          <cell r="A2397" t="str">
            <v>M649B33972B (RFQ) 7,000 PCS / MONTH</v>
          </cell>
          <cell r="B2397">
            <v>192.77</v>
          </cell>
        </row>
        <row r="2398">
          <cell r="A2398" t="str">
            <v>M649B33972B (RFQ) 9,000 PCS / MONTH</v>
          </cell>
          <cell r="B2398">
            <v>192.71</v>
          </cell>
        </row>
        <row r="2399">
          <cell r="A2399" t="str">
            <v>M664C01671C</v>
          </cell>
          <cell r="B2399">
            <v>90.44</v>
          </cell>
        </row>
        <row r="2400">
          <cell r="A2400" t="str">
            <v>M664C01971A</v>
          </cell>
          <cell r="B2400">
            <v>90.44</v>
          </cell>
        </row>
        <row r="2401">
          <cell r="A2401" t="str">
            <v>M832C06971C</v>
          </cell>
          <cell r="B2401">
            <v>15.15</v>
          </cell>
        </row>
        <row r="2402">
          <cell r="A2402" t="str">
            <v>M832C07671C</v>
          </cell>
          <cell r="B2402">
            <v>45.03</v>
          </cell>
        </row>
        <row r="2403">
          <cell r="A2403" t="str">
            <v>M832C53371A</v>
          </cell>
          <cell r="B2403">
            <v>57.62</v>
          </cell>
        </row>
        <row r="2404">
          <cell r="A2404" t="str">
            <v>M832C53871A</v>
          </cell>
          <cell r="B2404">
            <v>60.19</v>
          </cell>
        </row>
        <row r="2405">
          <cell r="A2405" t="str">
            <v>M832C07771A</v>
          </cell>
          <cell r="B2405">
            <v>28.39</v>
          </cell>
        </row>
        <row r="2406">
          <cell r="A2406" t="str">
            <v>MA25C344G01 (20,000 PCS / MONTH)</v>
          </cell>
          <cell r="B2406">
            <v>32.369999999999997</v>
          </cell>
        </row>
        <row r="2407">
          <cell r="A2407" t="str">
            <v>MA25C344G01 (15,000 PCS / MONTH)</v>
          </cell>
          <cell r="B2407">
            <v>34.409999999999997</v>
          </cell>
        </row>
        <row r="2408">
          <cell r="A2408" t="str">
            <v>MA25C344G01 (10,000 PCS / MONTH)</v>
          </cell>
          <cell r="B2408">
            <v>38.5</v>
          </cell>
        </row>
        <row r="2409">
          <cell r="A2409" t="str">
            <v>MA25C344G01 (5,000 PCS / MONTH)</v>
          </cell>
          <cell r="B2409">
            <v>50.76</v>
          </cell>
        </row>
        <row r="2410">
          <cell r="A2410" t="str">
            <v>MAGNET SWITCH</v>
          </cell>
          <cell r="B2410">
            <v>1482.51</v>
          </cell>
        </row>
        <row r="2411">
          <cell r="A2411" t="str">
            <v>MEDIUM WATER MIXING VALVE LEADWIRE (MASS PRO)</v>
          </cell>
          <cell r="B2411">
            <v>141.82</v>
          </cell>
        </row>
        <row r="2412">
          <cell r="A2412" t="str">
            <v>MEDIUM WATER MIXING VALVE LEADWIRE (SAMPLE)</v>
          </cell>
          <cell r="B2412">
            <v>425.46</v>
          </cell>
        </row>
        <row r="2413">
          <cell r="A2413" t="str">
            <v>MT700C-M007</v>
          </cell>
          <cell r="B2413">
            <v>82.72</v>
          </cell>
        </row>
        <row r="2414">
          <cell r="A2414" t="str">
            <v>T-MT009-M006</v>
          </cell>
          <cell r="B2414">
            <v>112.38</v>
          </cell>
        </row>
        <row r="2415">
          <cell r="A2415" t="str">
            <v>N12-29140-2100 (MASS PRO)</v>
          </cell>
          <cell r="B2415">
            <v>160.16</v>
          </cell>
        </row>
        <row r="2416">
          <cell r="A2416" t="str">
            <v>N12-29140-2100 (SAMPLE)</v>
          </cell>
          <cell r="B2416">
            <v>480.48</v>
          </cell>
        </row>
        <row r="2417">
          <cell r="A2417" t="str">
            <v>N12-29140-2700 (MASS PRO)</v>
          </cell>
          <cell r="B2417">
            <v>147.69999999999999</v>
          </cell>
        </row>
        <row r="2418">
          <cell r="A2418" t="str">
            <v>N12-29140-2700 (SAMPLE)</v>
          </cell>
          <cell r="B2418">
            <v>443.1</v>
          </cell>
        </row>
        <row r="2419">
          <cell r="A2419" t="str">
            <v>N12-29140-2000 (MASS PRO)</v>
          </cell>
          <cell r="B2419">
            <v>163.72999999999999</v>
          </cell>
        </row>
        <row r="2420">
          <cell r="A2420" t="str">
            <v>N12-29140-2000 (SAMPLE)</v>
          </cell>
          <cell r="B2420">
            <v>491.19</v>
          </cell>
        </row>
        <row r="2421">
          <cell r="A2421" t="str">
            <v>N12-29140-2200 (MASS PRO)</v>
          </cell>
          <cell r="B2421">
            <v>149.41999999999999</v>
          </cell>
        </row>
        <row r="2422">
          <cell r="A2422" t="str">
            <v>N12-29140-2200 (SAMPLE)</v>
          </cell>
          <cell r="B2422">
            <v>448.26</v>
          </cell>
        </row>
        <row r="2423">
          <cell r="A2423" t="str">
            <v>N67-7H200-0000-KS (MASS PRO) (706,800  5 YEARS)</v>
          </cell>
          <cell r="B2423">
            <v>178.81</v>
          </cell>
        </row>
        <row r="2424">
          <cell r="A2424" t="str">
            <v>N67-7H200-0000-KS (SAMPLE) (706,800  5 YEARS)</v>
          </cell>
          <cell r="B2424">
            <v>536.42999999999995</v>
          </cell>
        </row>
        <row r="2425">
          <cell r="A2425" t="str">
            <v>N67-7H200-0000-KS (MASS PRO) (485,050 / YEARS)</v>
          </cell>
          <cell r="B2425">
            <v>180.12</v>
          </cell>
        </row>
        <row r="2426">
          <cell r="A2426" t="str">
            <v>N67-7H200-0000-KS (SAMPLE) (485,050 / YEARS)</v>
          </cell>
          <cell r="B2426">
            <v>540.36</v>
          </cell>
        </row>
        <row r="2427">
          <cell r="A2427" t="str">
            <v>NHK BF4-SB</v>
          </cell>
          <cell r="B2427">
            <v>1485</v>
          </cell>
        </row>
        <row r="2428">
          <cell r="A2428" t="str">
            <v>NR010890A1 (MASS PRO)</v>
          </cell>
          <cell r="B2428">
            <v>1096.57</v>
          </cell>
        </row>
        <row r="2429">
          <cell r="A2429" t="str">
            <v>NR010890A1 (SAMPLE)</v>
          </cell>
          <cell r="B2429">
            <v>3289.71</v>
          </cell>
        </row>
        <row r="2430">
          <cell r="A2430" t="str">
            <v>NS-C077</v>
          </cell>
          <cell r="B2430">
            <v>22633.94</v>
          </cell>
        </row>
        <row r="2431">
          <cell r="A2431" t="str">
            <v>P343C50171</v>
          </cell>
          <cell r="B2431">
            <v>39.75</v>
          </cell>
        </row>
        <row r="2432">
          <cell r="A2432" t="str">
            <v>P343C50272</v>
          </cell>
          <cell r="B2432">
            <v>47.66</v>
          </cell>
        </row>
        <row r="2433">
          <cell r="A2433" t="str">
            <v>P343C50671</v>
          </cell>
          <cell r="B2433">
            <v>41.12</v>
          </cell>
        </row>
        <row r="2434">
          <cell r="A2434" t="str">
            <v>P343C50771</v>
          </cell>
          <cell r="B2434">
            <v>42.83</v>
          </cell>
        </row>
        <row r="2435">
          <cell r="A2435" t="str">
            <v>P343C50871</v>
          </cell>
          <cell r="B2435">
            <v>40.729999999999997</v>
          </cell>
        </row>
        <row r="2436">
          <cell r="A2436" t="str">
            <v>P343C50971</v>
          </cell>
          <cell r="B2436">
            <v>37.340000000000003</v>
          </cell>
        </row>
        <row r="2437">
          <cell r="A2437" t="str">
            <v>P343C50972</v>
          </cell>
          <cell r="B2437">
            <v>37.340000000000003</v>
          </cell>
        </row>
        <row r="2438">
          <cell r="A2438" t="str">
            <v>P343C50973</v>
          </cell>
          <cell r="B2438">
            <v>37.340000000000003</v>
          </cell>
        </row>
        <row r="2439">
          <cell r="A2439" t="str">
            <v>P343C50974</v>
          </cell>
          <cell r="B2439">
            <v>37.340000000000003</v>
          </cell>
        </row>
        <row r="2440">
          <cell r="A2440" t="str">
            <v>P343C50975</v>
          </cell>
          <cell r="B2440">
            <v>37.340000000000003</v>
          </cell>
        </row>
        <row r="2441">
          <cell r="A2441" t="str">
            <v>P343C51071</v>
          </cell>
          <cell r="B2441">
            <v>32.53</v>
          </cell>
        </row>
        <row r="2442">
          <cell r="A2442" t="str">
            <v>P343C51072</v>
          </cell>
          <cell r="B2442">
            <v>47.04</v>
          </cell>
        </row>
        <row r="2443">
          <cell r="A2443" t="str">
            <v>P343C51073</v>
          </cell>
          <cell r="B2443">
            <v>33.770000000000003</v>
          </cell>
        </row>
        <row r="2444">
          <cell r="A2444" t="str">
            <v>P343C51074</v>
          </cell>
          <cell r="B2444">
            <v>42.03</v>
          </cell>
        </row>
        <row r="2445">
          <cell r="A2445" t="str">
            <v>P343D04972</v>
          </cell>
          <cell r="B2445">
            <v>37.950000000000003</v>
          </cell>
        </row>
        <row r="2446">
          <cell r="A2446" t="str">
            <v>P343D05071</v>
          </cell>
          <cell r="B2446">
            <v>40.64</v>
          </cell>
        </row>
        <row r="2447">
          <cell r="A2447" t="str">
            <v>P343D05072</v>
          </cell>
          <cell r="B2447">
            <v>44.7</v>
          </cell>
        </row>
        <row r="2448">
          <cell r="A2448" t="str">
            <v>P343D05075</v>
          </cell>
          <cell r="B2448">
            <v>49.26</v>
          </cell>
        </row>
        <row r="2449">
          <cell r="A2449" t="str">
            <v>P343D05076</v>
          </cell>
          <cell r="B2449">
            <v>52.37</v>
          </cell>
        </row>
        <row r="2450">
          <cell r="A2450" t="str">
            <v>P343D05078</v>
          </cell>
          <cell r="B2450">
            <v>47.21</v>
          </cell>
        </row>
        <row r="2451">
          <cell r="A2451" t="str">
            <v>P343D05171</v>
          </cell>
          <cell r="B2451">
            <v>40.909999999999997</v>
          </cell>
        </row>
        <row r="2452">
          <cell r="A2452" t="str">
            <v>P343D05172</v>
          </cell>
          <cell r="B2452">
            <v>48.58</v>
          </cell>
        </row>
        <row r="2453">
          <cell r="A2453" t="str">
            <v>P343D05973</v>
          </cell>
          <cell r="B2453">
            <v>43.58</v>
          </cell>
        </row>
        <row r="2454">
          <cell r="A2454" t="str">
            <v>P343D50371</v>
          </cell>
          <cell r="B2454">
            <v>74.31</v>
          </cell>
        </row>
        <row r="2455">
          <cell r="A2455" t="str">
            <v>P838B15071A</v>
          </cell>
          <cell r="B2455">
            <v>16.41</v>
          </cell>
        </row>
        <row r="2456">
          <cell r="A2456" t="str">
            <v>P838B15072A</v>
          </cell>
          <cell r="B2456">
            <v>19.829999999999998</v>
          </cell>
        </row>
        <row r="2457">
          <cell r="A2457" t="str">
            <v>P838B15072A(SAMPLE)</v>
          </cell>
          <cell r="B2457">
            <v>59.49</v>
          </cell>
        </row>
        <row r="2458">
          <cell r="A2458" t="str">
            <v>P838B15073A</v>
          </cell>
          <cell r="B2458">
            <v>17.27</v>
          </cell>
        </row>
        <row r="2459">
          <cell r="A2459" t="str">
            <v>P838B15074A</v>
          </cell>
          <cell r="B2459">
            <v>20.58</v>
          </cell>
        </row>
        <row r="2460">
          <cell r="A2460" t="str">
            <v>P838C04172H2</v>
          </cell>
          <cell r="B2460">
            <v>83.55</v>
          </cell>
        </row>
        <row r="2461">
          <cell r="A2461" t="str">
            <v>P838C04175H</v>
          </cell>
          <cell r="B2461">
            <v>75.89</v>
          </cell>
        </row>
        <row r="2462">
          <cell r="A2462" t="str">
            <v>P838C04175H1</v>
          </cell>
          <cell r="B2462">
            <v>75.5</v>
          </cell>
        </row>
        <row r="2463">
          <cell r="A2463" t="str">
            <v>P838C04175H2</v>
          </cell>
          <cell r="B2463">
            <v>75.5</v>
          </cell>
        </row>
        <row r="2464">
          <cell r="A2464" t="str">
            <v>P838C04176H2</v>
          </cell>
          <cell r="B2464">
            <v>104.66</v>
          </cell>
        </row>
        <row r="2465">
          <cell r="A2465" t="str">
            <v>P838C06473G</v>
          </cell>
          <cell r="B2465">
            <v>36.1</v>
          </cell>
        </row>
        <row r="2466">
          <cell r="A2466" t="str">
            <v>P838C06787N3</v>
          </cell>
          <cell r="B2466">
            <v>59.68</v>
          </cell>
        </row>
        <row r="2467">
          <cell r="A2467" t="str">
            <v>P838C06789N3</v>
          </cell>
          <cell r="B2467">
            <v>69.33</v>
          </cell>
        </row>
        <row r="2468">
          <cell r="A2468" t="str">
            <v>P838C07571A</v>
          </cell>
          <cell r="B2468">
            <v>66.510000000000005</v>
          </cell>
        </row>
        <row r="2469">
          <cell r="A2469" t="str">
            <v>P838C08071H</v>
          </cell>
          <cell r="B2469">
            <v>25.18</v>
          </cell>
        </row>
        <row r="2470">
          <cell r="A2470" t="str">
            <v>P838C08074H</v>
          </cell>
          <cell r="B2470">
            <v>33.86</v>
          </cell>
        </row>
        <row r="2471">
          <cell r="A2471" t="str">
            <v>P838C08674J</v>
          </cell>
          <cell r="B2471">
            <v>47.33</v>
          </cell>
        </row>
        <row r="2472">
          <cell r="A2472" t="str">
            <v>P838C09978D4</v>
          </cell>
          <cell r="B2472">
            <v>48.49</v>
          </cell>
        </row>
        <row r="2473">
          <cell r="A2473" t="str">
            <v>P838C09980D1</v>
          </cell>
          <cell r="B2473">
            <v>40.36</v>
          </cell>
        </row>
        <row r="2474">
          <cell r="A2474" t="str">
            <v>P838C09982D4</v>
          </cell>
          <cell r="B2474">
            <v>47.24</v>
          </cell>
        </row>
        <row r="2475">
          <cell r="A2475" t="str">
            <v>P838C09984D4</v>
          </cell>
          <cell r="B2475">
            <v>45.96</v>
          </cell>
        </row>
        <row r="2476">
          <cell r="A2476" t="str">
            <v>P840D39374H</v>
          </cell>
          <cell r="B2476">
            <v>18.350000000000001</v>
          </cell>
        </row>
        <row r="2477">
          <cell r="A2477" t="str">
            <v>P840D39375H</v>
          </cell>
          <cell r="B2477">
            <v>15.63</v>
          </cell>
        </row>
        <row r="2478">
          <cell r="A2478" t="str">
            <v>P838D39376H</v>
          </cell>
          <cell r="B2478">
            <v>15.35</v>
          </cell>
        </row>
        <row r="2479">
          <cell r="A2479" t="str">
            <v>P840D39475K</v>
          </cell>
          <cell r="B2479">
            <v>10.1</v>
          </cell>
        </row>
        <row r="2480">
          <cell r="A2480" t="str">
            <v>P840D39476K</v>
          </cell>
          <cell r="B2480">
            <v>9.31</v>
          </cell>
        </row>
        <row r="2481">
          <cell r="A2481" t="str">
            <v>P840D39477K</v>
          </cell>
          <cell r="B2481">
            <v>9.4700000000000006</v>
          </cell>
        </row>
        <row r="2482">
          <cell r="A2482" t="str">
            <v>P840D39479K</v>
          </cell>
          <cell r="B2482">
            <v>12.21</v>
          </cell>
        </row>
        <row r="2483">
          <cell r="A2483" t="str">
            <v>P840D41571D</v>
          </cell>
          <cell r="B2483">
            <v>12.37</v>
          </cell>
        </row>
        <row r="2484">
          <cell r="A2484" t="str">
            <v>P840D41671D</v>
          </cell>
          <cell r="B2484">
            <v>6.29</v>
          </cell>
        </row>
        <row r="2485">
          <cell r="A2485" t="str">
            <v>P840D43673F</v>
          </cell>
          <cell r="B2485">
            <v>11.6</v>
          </cell>
        </row>
        <row r="2486">
          <cell r="A2486" t="str">
            <v>P840D43772F</v>
          </cell>
          <cell r="B2486">
            <v>14.34</v>
          </cell>
        </row>
        <row r="2487">
          <cell r="A2487" t="str">
            <v>P840D43873G</v>
          </cell>
          <cell r="B2487">
            <v>15.47</v>
          </cell>
        </row>
        <row r="2488">
          <cell r="A2488" t="str">
            <v>P911A06473U</v>
          </cell>
          <cell r="B2488">
            <v>132.47</v>
          </cell>
        </row>
        <row r="2489">
          <cell r="A2489" t="str">
            <v>P911A06474U</v>
          </cell>
          <cell r="B2489">
            <v>122.25</v>
          </cell>
        </row>
        <row r="2490">
          <cell r="A2490" t="str">
            <v>P911A06475U</v>
          </cell>
          <cell r="B2490">
            <v>117.69</v>
          </cell>
        </row>
        <row r="2491">
          <cell r="A2491" t="str">
            <v>P911A06476U</v>
          </cell>
          <cell r="B2491">
            <v>105.08</v>
          </cell>
        </row>
        <row r="2492">
          <cell r="A2492" t="str">
            <v>P911A06477U</v>
          </cell>
          <cell r="B2492">
            <v>105.18</v>
          </cell>
        </row>
        <row r="2493">
          <cell r="A2493" t="str">
            <v>P911A06478U</v>
          </cell>
          <cell r="B2493">
            <v>110</v>
          </cell>
        </row>
        <row r="2494">
          <cell r="A2494" t="str">
            <v>P911A06480U</v>
          </cell>
          <cell r="B2494">
            <v>108.37</v>
          </cell>
        </row>
        <row r="2495">
          <cell r="A2495" t="str">
            <v>P911A06481U</v>
          </cell>
          <cell r="B2495">
            <v>115.23</v>
          </cell>
        </row>
        <row r="2496">
          <cell r="A2496" t="str">
            <v>P911C04871M</v>
          </cell>
          <cell r="B2496">
            <v>121.21</v>
          </cell>
        </row>
        <row r="2497">
          <cell r="A2497" t="str">
            <v>P911C06272C</v>
          </cell>
          <cell r="B2497">
            <v>83.18</v>
          </cell>
        </row>
        <row r="2498">
          <cell r="A2498" t="str">
            <v>P911C07571J1</v>
          </cell>
          <cell r="B2498">
            <v>75.319999999999993</v>
          </cell>
        </row>
        <row r="2499">
          <cell r="A2499" t="str">
            <v>P911C07572J1</v>
          </cell>
          <cell r="B2499">
            <v>66.78</v>
          </cell>
        </row>
        <row r="2500">
          <cell r="A2500" t="str">
            <v>P911C07573J1</v>
          </cell>
          <cell r="B2500">
            <v>74.040000000000006</v>
          </cell>
        </row>
        <row r="2501">
          <cell r="A2501" t="str">
            <v>P911C07871D</v>
          </cell>
          <cell r="B2501">
            <v>85.41</v>
          </cell>
        </row>
        <row r="2502">
          <cell r="A2502" t="str">
            <v>P911C09071D</v>
          </cell>
          <cell r="B2502">
            <v>94.19</v>
          </cell>
        </row>
        <row r="2503">
          <cell r="A2503" t="str">
            <v>P911C09072D</v>
          </cell>
          <cell r="B2503">
            <v>135.58000000000001</v>
          </cell>
        </row>
        <row r="2504">
          <cell r="A2504" t="str">
            <v>PR180-6853-1</v>
          </cell>
          <cell r="B2504">
            <v>383.1</v>
          </cell>
        </row>
        <row r="2505">
          <cell r="A2505" t="str">
            <v>PR280-6871-1</v>
          </cell>
          <cell r="B2505">
            <v>462.29</v>
          </cell>
        </row>
        <row r="2506">
          <cell r="A2506" t="str">
            <v>PRE-CHARGE HARNESS (MASS PRO)</v>
          </cell>
          <cell r="B2506">
            <v>42.47</v>
          </cell>
        </row>
        <row r="2507">
          <cell r="A2507" t="str">
            <v>PRE-CHARGE HARNESS (SAMPLE PRICE)</v>
          </cell>
          <cell r="B2507">
            <v>127.41</v>
          </cell>
        </row>
        <row r="2508">
          <cell r="A2508" t="str">
            <v>PRE-RELAY HARNESS (MASS PRO)</v>
          </cell>
          <cell r="B2508">
            <v>63.9</v>
          </cell>
        </row>
        <row r="2509">
          <cell r="A2509" t="str">
            <v>PRE-RELAY HARNESS (SAMPLE)</v>
          </cell>
          <cell r="B2509">
            <v>191.69</v>
          </cell>
        </row>
        <row r="2510">
          <cell r="A2510" t="str">
            <v>PU5 INVERTER HARNESS ASSY - 300K/YR</v>
          </cell>
          <cell r="B2510">
            <v>1151.93</v>
          </cell>
        </row>
        <row r="2511">
          <cell r="A2511" t="str">
            <v>PU5 INVERTER HARNESS ASSY - 600K/YR</v>
          </cell>
          <cell r="B2511">
            <v>1144.93</v>
          </cell>
        </row>
        <row r="2512">
          <cell r="A2512" t="str">
            <v>Q450D07271B</v>
          </cell>
          <cell r="B2512">
            <v>10</v>
          </cell>
        </row>
        <row r="2513">
          <cell r="A2513" t="str">
            <v>Q450D09271A1</v>
          </cell>
          <cell r="B2513">
            <v>80.22</v>
          </cell>
        </row>
        <row r="2514">
          <cell r="A2514" t="str">
            <v>Q470D01101D</v>
          </cell>
          <cell r="B2514">
            <v>26.08</v>
          </cell>
        </row>
        <row r="2515">
          <cell r="A2515" t="str">
            <v>Q470D01102D</v>
          </cell>
          <cell r="B2515">
            <v>26.21</v>
          </cell>
        </row>
        <row r="2516">
          <cell r="A2516" t="str">
            <v>Q470D01103D</v>
          </cell>
          <cell r="B2516">
            <v>63.54</v>
          </cell>
        </row>
        <row r="2517">
          <cell r="A2517" t="str">
            <v>Q470D01104D</v>
          </cell>
          <cell r="B2517">
            <v>103.54</v>
          </cell>
        </row>
        <row r="2518">
          <cell r="A2518" t="str">
            <v>Q470D01105D</v>
          </cell>
          <cell r="B2518">
            <v>21.75</v>
          </cell>
        </row>
        <row r="2519">
          <cell r="A2519" t="str">
            <v>Q470D01106D</v>
          </cell>
          <cell r="B2519">
            <v>90.14</v>
          </cell>
        </row>
        <row r="2520">
          <cell r="A2520" t="str">
            <v>Q470D01107D</v>
          </cell>
          <cell r="B2520">
            <v>90.93</v>
          </cell>
        </row>
        <row r="2521">
          <cell r="A2521" t="str">
            <v>Q633D50271B</v>
          </cell>
          <cell r="B2521">
            <v>30</v>
          </cell>
        </row>
        <row r="2522">
          <cell r="A2522" t="str">
            <v>Q649B0637N1</v>
          </cell>
          <cell r="B2522">
            <v>512.16999999999996</v>
          </cell>
        </row>
        <row r="2523">
          <cell r="A2523" t="str">
            <v>Q649B08071D1</v>
          </cell>
          <cell r="B2523">
            <v>495.48</v>
          </cell>
        </row>
        <row r="2524">
          <cell r="A2524" t="str">
            <v>Q649B08072F (MASS PRO)</v>
          </cell>
          <cell r="B2524">
            <v>702.27</v>
          </cell>
        </row>
        <row r="2525">
          <cell r="A2525" t="str">
            <v>Q649B08072F (SAMPLE)</v>
          </cell>
          <cell r="B2525">
            <v>2106.8000000000002</v>
          </cell>
        </row>
        <row r="2526">
          <cell r="A2526" t="str">
            <v>Q649B08971B</v>
          </cell>
          <cell r="B2526">
            <v>287.22000000000003</v>
          </cell>
        </row>
        <row r="2527">
          <cell r="A2527" t="str">
            <v>Q649B09571B</v>
          </cell>
          <cell r="B2527">
            <v>495.05</v>
          </cell>
        </row>
        <row r="2528">
          <cell r="A2528" t="str">
            <v>Q649B10471B</v>
          </cell>
          <cell r="B2528">
            <v>388.4</v>
          </cell>
        </row>
        <row r="2529">
          <cell r="A2529" t="str">
            <v>Q649B10571B1</v>
          </cell>
          <cell r="B2529">
            <v>288.26</v>
          </cell>
        </row>
        <row r="2530">
          <cell r="A2530" t="str">
            <v>Q649B10572B1</v>
          </cell>
          <cell r="B2530">
            <v>284.33999999999997</v>
          </cell>
        </row>
        <row r="2531">
          <cell r="A2531" t="str">
            <v>Q649B10572D (SAMPLE)</v>
          </cell>
          <cell r="B2531">
            <v>911.31</v>
          </cell>
        </row>
        <row r="2532">
          <cell r="A2532" t="str">
            <v>Q649B11271A2</v>
          </cell>
          <cell r="B2532">
            <v>166.27</v>
          </cell>
        </row>
        <row r="2533">
          <cell r="A2533" t="str">
            <v>Q649B1281A1</v>
          </cell>
          <cell r="B2533">
            <v>167.03</v>
          </cell>
        </row>
        <row r="2534">
          <cell r="A2534" t="str">
            <v>Q649B11671E</v>
          </cell>
          <cell r="B2534">
            <v>353.84</v>
          </cell>
        </row>
        <row r="2535">
          <cell r="A2535" t="str">
            <v>Q649B12971A1</v>
          </cell>
          <cell r="B2535">
            <v>307.95</v>
          </cell>
        </row>
        <row r="2536">
          <cell r="A2536" t="str">
            <v>Q649B13171G</v>
          </cell>
          <cell r="B2536">
            <v>498.42</v>
          </cell>
        </row>
        <row r="2537">
          <cell r="A2537" t="str">
            <v xml:space="preserve">Q649B13172G </v>
          </cell>
          <cell r="B2537">
            <v>498.34</v>
          </cell>
        </row>
        <row r="2538">
          <cell r="A2538" t="str">
            <v>Q649B13173G (USE OF Q666B147)</v>
          </cell>
          <cell r="B2538">
            <v>637.04</v>
          </cell>
        </row>
        <row r="2539">
          <cell r="A2539" t="str">
            <v>Q649B13173PP</v>
          </cell>
          <cell r="B2539">
            <v>482.12</v>
          </cell>
        </row>
        <row r="2540">
          <cell r="A2540" t="str">
            <v>Q649B13174G</v>
          </cell>
          <cell r="B2540">
            <v>540.34</v>
          </cell>
        </row>
        <row r="2541">
          <cell r="A2541" t="str">
            <v>Q649B13271G</v>
          </cell>
          <cell r="B2541">
            <v>490.89</v>
          </cell>
        </row>
        <row r="2542">
          <cell r="A2542" t="str">
            <v>Q649B13272G</v>
          </cell>
          <cell r="B2542">
            <v>502.21</v>
          </cell>
        </row>
        <row r="2543">
          <cell r="A2543" t="str">
            <v>Q649B13273G</v>
          </cell>
          <cell r="B2543">
            <v>535.17999999999995</v>
          </cell>
        </row>
        <row r="2544">
          <cell r="A2544" t="str">
            <v>Q649B13274G</v>
          </cell>
          <cell r="B2544">
            <v>534.97</v>
          </cell>
        </row>
        <row r="2545">
          <cell r="A2545" t="str">
            <v>Q649B13471G (MASS PRO)</v>
          </cell>
          <cell r="B2545">
            <v>329.96</v>
          </cell>
        </row>
        <row r="2546">
          <cell r="A2546" t="str">
            <v>Q649B13471G (RE ORDER)</v>
          </cell>
          <cell r="B2546">
            <v>989.87999999999988</v>
          </cell>
        </row>
        <row r="2547">
          <cell r="A2547" t="str">
            <v>Q649B13581A</v>
          </cell>
          <cell r="B2547">
            <v>276.7</v>
          </cell>
        </row>
        <row r="2548">
          <cell r="A2548" t="str">
            <v>Q649B13671K (INCREASED PRICE BH1)</v>
          </cell>
          <cell r="B2548">
            <v>274.10000000000002</v>
          </cell>
        </row>
        <row r="2549">
          <cell r="A2549" t="str">
            <v>Q649B13771E</v>
          </cell>
          <cell r="B2549">
            <v>397.75</v>
          </cell>
        </row>
        <row r="2550">
          <cell r="A2550" t="str">
            <v>Q649B13772E</v>
          </cell>
          <cell r="B2550">
            <v>459.55</v>
          </cell>
        </row>
        <row r="2551">
          <cell r="A2551" t="str">
            <v>Q649B13881B1</v>
          </cell>
          <cell r="B2551">
            <v>304.97000000000003</v>
          </cell>
        </row>
        <row r="2552">
          <cell r="A2552" t="str">
            <v>Q649B13981A1</v>
          </cell>
          <cell r="B2552">
            <v>287.22000000000003</v>
          </cell>
        </row>
        <row r="2553">
          <cell r="A2553" t="str">
            <v>Q649B13982A1</v>
          </cell>
          <cell r="B2553">
            <v>322.52999999999997</v>
          </cell>
        </row>
        <row r="2554">
          <cell r="A2554" t="str">
            <v>Q649B14071D</v>
          </cell>
          <cell r="B2554">
            <v>339.59</v>
          </cell>
        </row>
        <row r="2555">
          <cell r="A2555" t="str">
            <v>Q649B14171E</v>
          </cell>
          <cell r="B2555">
            <v>512.45000000000005</v>
          </cell>
        </row>
        <row r="2556">
          <cell r="A2556" t="str">
            <v>Q649B14181B</v>
          </cell>
          <cell r="B2556">
            <v>417.58</v>
          </cell>
        </row>
        <row r="2557">
          <cell r="A2557" t="str">
            <v>Q649B14271C</v>
          </cell>
          <cell r="B2557">
            <v>236.08</v>
          </cell>
        </row>
        <row r="2558">
          <cell r="A2558" t="str">
            <v>Q649B14381B</v>
          </cell>
          <cell r="B2558">
            <v>488.72</v>
          </cell>
        </row>
        <row r="2559">
          <cell r="A2559" t="str">
            <v>Q649B14671A</v>
          </cell>
          <cell r="B2559">
            <v>305.39999999999998</v>
          </cell>
        </row>
        <row r="2560">
          <cell r="A2560" t="str">
            <v>Q649B14771A</v>
          </cell>
          <cell r="B2560">
            <v>240.36</v>
          </cell>
        </row>
        <row r="2561">
          <cell r="A2561" t="str">
            <v>Q649B15071D-use of MITSUI Plate</v>
          </cell>
          <cell r="B2561">
            <v>306.94</v>
          </cell>
        </row>
        <row r="2562">
          <cell r="A2562" t="str">
            <v>Q649B15071D-use of DOWA Plate</v>
          </cell>
          <cell r="B2562">
            <v>306.83999999999997</v>
          </cell>
        </row>
        <row r="2563">
          <cell r="A2563" t="str">
            <v>Q649B15072D</v>
          </cell>
          <cell r="B2563">
            <v>311.95</v>
          </cell>
        </row>
        <row r="2564">
          <cell r="A2564" t="str">
            <v>Q649B15271C</v>
          </cell>
          <cell r="B2564">
            <v>431.93</v>
          </cell>
        </row>
        <row r="2565">
          <cell r="A2565" t="str">
            <v>Q649B15471G</v>
          </cell>
          <cell r="B2565">
            <v>373.29</v>
          </cell>
        </row>
        <row r="2566">
          <cell r="A2566" t="str">
            <v>Q649B15571D</v>
          </cell>
          <cell r="B2566">
            <v>279.85000000000002</v>
          </cell>
        </row>
        <row r="2567">
          <cell r="A2567" t="str">
            <v>Q649B15771C</v>
          </cell>
          <cell r="B2567">
            <v>328.07</v>
          </cell>
        </row>
        <row r="2568">
          <cell r="A2568" t="str">
            <v>Q649B15871E</v>
          </cell>
          <cell r="B2568">
            <v>345.84</v>
          </cell>
        </row>
        <row r="2569">
          <cell r="A2569" t="str">
            <v>Q649B15872E</v>
          </cell>
          <cell r="B2569">
            <v>348.46</v>
          </cell>
        </row>
        <row r="2570">
          <cell r="A2570" t="str">
            <v>Q649B15971A</v>
          </cell>
          <cell r="B2570">
            <v>420.13</v>
          </cell>
        </row>
        <row r="2571">
          <cell r="A2571" t="str">
            <v>Q649B16171D1</v>
          </cell>
          <cell r="B2571">
            <v>294.42</v>
          </cell>
        </row>
        <row r="2572">
          <cell r="A2572" t="str">
            <v>Q649B16171D1 (INCREASED PRICE BH1)</v>
          </cell>
          <cell r="B2572">
            <v>306.58999999999997</v>
          </cell>
        </row>
        <row r="2573">
          <cell r="A2573" t="str">
            <v>Q649B16271D1</v>
          </cell>
          <cell r="B2573">
            <v>322.47000000000003</v>
          </cell>
        </row>
        <row r="2574">
          <cell r="A2574" t="str">
            <v>Q649B16471A4 (USE OF Q666B147 PLATE)</v>
          </cell>
          <cell r="B2574">
            <v>415.63</v>
          </cell>
        </row>
        <row r="2575">
          <cell r="A2575" t="str">
            <v>Q649B16472A2</v>
          </cell>
          <cell r="B2575">
            <v>311.62</v>
          </cell>
        </row>
        <row r="2576">
          <cell r="A2576" t="str">
            <v>Q649B16472A3</v>
          </cell>
          <cell r="B2576">
            <v>316.58</v>
          </cell>
        </row>
        <row r="2577">
          <cell r="A2577" t="str">
            <v>Q649B16571A2</v>
          </cell>
          <cell r="B2577">
            <v>351.96</v>
          </cell>
        </row>
        <row r="2578">
          <cell r="A2578" t="str">
            <v>Q649B16574B (USE OF Q666B147 PLATE)</v>
          </cell>
          <cell r="B2578">
            <v>496.29</v>
          </cell>
        </row>
        <row r="2579">
          <cell r="A2579" t="str">
            <v>Q649B16572B</v>
          </cell>
          <cell r="B2579">
            <v>374.48</v>
          </cell>
        </row>
        <row r="2580">
          <cell r="A2580" t="str">
            <v>Q649B17071A</v>
          </cell>
          <cell r="B2580">
            <v>359.97</v>
          </cell>
        </row>
        <row r="2581">
          <cell r="A2581" t="str">
            <v>Q649B17071A1</v>
          </cell>
          <cell r="B2581">
            <v>360.93</v>
          </cell>
        </row>
        <row r="2582">
          <cell r="A2582" t="str">
            <v>Q649B17072A</v>
          </cell>
          <cell r="B2582">
            <v>359.96</v>
          </cell>
        </row>
        <row r="2583">
          <cell r="A2583" t="str">
            <v>Q649B17072A1</v>
          </cell>
          <cell r="B2583">
            <v>360.92</v>
          </cell>
        </row>
        <row r="2584">
          <cell r="A2584" t="str">
            <v>Q649B17271B</v>
          </cell>
          <cell r="B2584">
            <v>383.9</v>
          </cell>
        </row>
        <row r="2585">
          <cell r="A2585" t="str">
            <v>Q649C008271A</v>
          </cell>
          <cell r="B2585">
            <v>222.4</v>
          </cell>
        </row>
        <row r="2586">
          <cell r="A2586" t="str">
            <v xml:space="preserve">Q649C03972S </v>
          </cell>
          <cell r="B2586">
            <v>219.79</v>
          </cell>
        </row>
        <row r="2587">
          <cell r="A2587" t="str">
            <v>Q649C04071W</v>
          </cell>
          <cell r="B2587">
            <v>178.46</v>
          </cell>
        </row>
        <row r="2588">
          <cell r="A2588" t="str">
            <v>Q649C05371R</v>
          </cell>
          <cell r="B2588">
            <v>398.62</v>
          </cell>
        </row>
        <row r="2589">
          <cell r="A2589" t="str">
            <v>Q649C05372P</v>
          </cell>
          <cell r="B2589">
            <v>310.26</v>
          </cell>
        </row>
        <row r="2590">
          <cell r="A2590" t="str">
            <v>Q649C05772L (USE OF Q666B147 PLATE)</v>
          </cell>
          <cell r="B2590">
            <v>445.22</v>
          </cell>
        </row>
        <row r="2591">
          <cell r="A2591" t="str">
            <v>Q649C06174U</v>
          </cell>
          <cell r="B2591">
            <v>844.14</v>
          </cell>
        </row>
        <row r="2592">
          <cell r="A2592" t="str">
            <v>Q649C06272L (USE OF Q666B147 PLATE)</v>
          </cell>
          <cell r="B2592">
            <v>504.8</v>
          </cell>
        </row>
        <row r="2593">
          <cell r="A2593" t="str">
            <v>Q649C06674N</v>
          </cell>
          <cell r="B2593">
            <v>339.18</v>
          </cell>
        </row>
        <row r="2594">
          <cell r="A2594" t="str">
            <v>Q649C06771D</v>
          </cell>
          <cell r="B2594">
            <v>177.51</v>
          </cell>
        </row>
        <row r="2595">
          <cell r="A2595" t="str">
            <v>Q649C06871J</v>
          </cell>
          <cell r="B2595">
            <v>204.88</v>
          </cell>
        </row>
        <row r="2596">
          <cell r="A2596" t="str">
            <v>Q649C07171J</v>
          </cell>
          <cell r="B2596">
            <v>298.68</v>
          </cell>
        </row>
        <row r="2597">
          <cell r="A2597" t="str">
            <v>Q649C07371F</v>
          </cell>
          <cell r="B2597">
            <v>282.44</v>
          </cell>
        </row>
        <row r="2598">
          <cell r="A2598" t="str">
            <v>Q649C07372F</v>
          </cell>
          <cell r="B2598">
            <v>279.68</v>
          </cell>
        </row>
        <row r="2599">
          <cell r="A2599" t="str">
            <v>Q649C07373F</v>
          </cell>
          <cell r="B2599">
            <v>279.64999999999998</v>
          </cell>
        </row>
        <row r="2600">
          <cell r="A2600" t="str">
            <v>Q649C079DP</v>
          </cell>
          <cell r="B2600">
            <v>602.64</v>
          </cell>
        </row>
        <row r="2601">
          <cell r="A2601" t="str">
            <v>Q649C07672D</v>
          </cell>
          <cell r="B2601">
            <v>369.7</v>
          </cell>
        </row>
        <row r="2602">
          <cell r="A2602" t="str">
            <v>Q649C07972F1</v>
          </cell>
          <cell r="B2602">
            <v>295.36</v>
          </cell>
        </row>
        <row r="2603">
          <cell r="A2603" t="str">
            <v>Q649C07974F2</v>
          </cell>
          <cell r="B2603">
            <v>288.08</v>
          </cell>
        </row>
        <row r="2604">
          <cell r="A2604" t="str">
            <v>Q649C07975N1 (USE OF Q666B147 PLATE)</v>
          </cell>
          <cell r="B2604">
            <v>459.88</v>
          </cell>
        </row>
        <row r="2605">
          <cell r="A2605" t="str">
            <v>Q649C08171D</v>
          </cell>
          <cell r="B2605">
            <v>723.13</v>
          </cell>
        </row>
        <row r="2606">
          <cell r="A2606" t="str">
            <v>Q649C08571E</v>
          </cell>
          <cell r="B2606">
            <v>402.45</v>
          </cell>
        </row>
        <row r="2607">
          <cell r="A2607" t="str">
            <v>Q649C08671B1</v>
          </cell>
          <cell r="B2607">
            <v>226.53</v>
          </cell>
        </row>
        <row r="2608">
          <cell r="A2608" t="str">
            <v>Q649C08671D (SAMPLE)</v>
          </cell>
          <cell r="B2608">
            <v>900.72</v>
          </cell>
        </row>
        <row r="2609">
          <cell r="A2609" t="str">
            <v>Q649C08771</v>
          </cell>
          <cell r="B2609">
            <v>448.49</v>
          </cell>
        </row>
        <row r="2610">
          <cell r="A2610" t="str">
            <v>Q649C08771C2</v>
          </cell>
          <cell r="B2610">
            <v>440.52</v>
          </cell>
        </row>
        <row r="2611">
          <cell r="A2611" t="str">
            <v>Q649C08872G (MASS PRO) (Q666B147 PLATE)</v>
          </cell>
          <cell r="B2611">
            <v>538.82000000000005</v>
          </cell>
        </row>
        <row r="2612">
          <cell r="A2612" t="str">
            <v>Q649C08872G ( REORDER PRICE)</v>
          </cell>
          <cell r="B2612">
            <v>1616.46</v>
          </cell>
        </row>
        <row r="2613">
          <cell r="A2613" t="str">
            <v>Q649C08881C</v>
          </cell>
          <cell r="B2613">
            <v>410.31</v>
          </cell>
        </row>
        <row r="2614">
          <cell r="A2614" t="str">
            <v>Q649C09071E2</v>
          </cell>
          <cell r="B2614">
            <v>354.02</v>
          </cell>
        </row>
        <row r="2615">
          <cell r="A2615" t="str">
            <v>Q649C09072E2</v>
          </cell>
          <cell r="B2615">
            <v>401.67</v>
          </cell>
        </row>
        <row r="2616">
          <cell r="A2616" t="str">
            <v>Q649C09073E2</v>
          </cell>
          <cell r="B2616">
            <v>521.15</v>
          </cell>
        </row>
        <row r="2617">
          <cell r="A2617" t="str">
            <v>Q649C09074E2</v>
          </cell>
          <cell r="B2617">
            <v>378.23</v>
          </cell>
        </row>
        <row r="2618">
          <cell r="A2618" t="str">
            <v>Q649C09271C</v>
          </cell>
          <cell r="B2618">
            <v>336.16</v>
          </cell>
        </row>
        <row r="2619">
          <cell r="A2619" t="str">
            <v>Q649C09272C</v>
          </cell>
          <cell r="B2619">
            <v>343.89</v>
          </cell>
        </row>
        <row r="2620">
          <cell r="A2620" t="str">
            <v>Q649C09371C</v>
          </cell>
          <cell r="B2620">
            <v>355.75</v>
          </cell>
        </row>
        <row r="2621">
          <cell r="A2621" t="str">
            <v>Q649C09372C</v>
          </cell>
          <cell r="B2621">
            <v>382.98</v>
          </cell>
        </row>
        <row r="2622">
          <cell r="A2622" t="str">
            <v>Q649C09471F</v>
          </cell>
          <cell r="B2622">
            <v>398.1</v>
          </cell>
        </row>
        <row r="2623">
          <cell r="A2623" t="str">
            <v>Q649C09671E</v>
          </cell>
          <cell r="B2623">
            <v>382.4</v>
          </cell>
        </row>
        <row r="2624">
          <cell r="A2624" t="str">
            <v>Q649C09671F</v>
          </cell>
          <cell r="B2624">
            <v>390.98</v>
          </cell>
        </row>
        <row r="2625">
          <cell r="A2625" t="str">
            <v>Q649C09771A</v>
          </cell>
          <cell r="B2625">
            <v>218.25</v>
          </cell>
        </row>
        <row r="2626">
          <cell r="A2626" t="str">
            <v>Q649C09971D</v>
          </cell>
          <cell r="B2626">
            <v>429.96</v>
          </cell>
        </row>
        <row r="2627">
          <cell r="A2627" t="str">
            <v>Q649C09981C</v>
          </cell>
          <cell r="B2627">
            <v>449.18</v>
          </cell>
        </row>
        <row r="2628">
          <cell r="A2628" t="str">
            <v>Q649C10171C</v>
          </cell>
          <cell r="B2628">
            <v>278.42</v>
          </cell>
        </row>
        <row r="2629">
          <cell r="A2629" t="str">
            <v>Q649C10271E</v>
          </cell>
          <cell r="B2629">
            <v>447.58</v>
          </cell>
        </row>
        <row r="2630">
          <cell r="A2630" t="str">
            <v>Q649C10272E</v>
          </cell>
          <cell r="B2630">
            <v>450.31</v>
          </cell>
        </row>
        <row r="2631">
          <cell r="A2631" t="str">
            <v>Q649C10273E(USE OF Q666B147 PLATE)</v>
          </cell>
          <cell r="B2631">
            <v>524.71</v>
          </cell>
        </row>
        <row r="2632">
          <cell r="A2632" t="str">
            <v>Q649C10274E (USE OF Q666B147 PLATE)</v>
          </cell>
          <cell r="B2632">
            <v>529.13</v>
          </cell>
        </row>
        <row r="2633">
          <cell r="A2633" t="str">
            <v>Q649C10371C</v>
          </cell>
          <cell r="B2633">
            <v>266.14</v>
          </cell>
        </row>
        <row r="2634">
          <cell r="A2634" t="str">
            <v>Q649C10671C</v>
          </cell>
          <cell r="B2634">
            <v>391.25</v>
          </cell>
        </row>
        <row r="2635">
          <cell r="A2635" t="str">
            <v>Q649C10771G</v>
          </cell>
          <cell r="B2635">
            <v>227.08</v>
          </cell>
        </row>
        <row r="2636">
          <cell r="A2636" t="str">
            <v>Q649C10772G</v>
          </cell>
          <cell r="B2636">
            <v>227.31</v>
          </cell>
        </row>
        <row r="2637">
          <cell r="A2637" t="str">
            <v>Q649C10773G</v>
          </cell>
          <cell r="B2637">
            <v>224.96</v>
          </cell>
        </row>
        <row r="2638">
          <cell r="A2638" t="str">
            <v>Q649C10871K</v>
          </cell>
          <cell r="B2638">
            <v>329.6</v>
          </cell>
        </row>
        <row r="2639">
          <cell r="A2639" t="str">
            <v>Q649C10872K</v>
          </cell>
          <cell r="B2639">
            <v>318.74</v>
          </cell>
        </row>
        <row r="2640">
          <cell r="A2640" t="str">
            <v>Q649C11071B</v>
          </cell>
          <cell r="B2640">
            <v>223.26</v>
          </cell>
        </row>
        <row r="2641">
          <cell r="A2641" t="str">
            <v>Q649C11171N</v>
          </cell>
          <cell r="B2641">
            <v>328.36</v>
          </cell>
        </row>
        <row r="2642">
          <cell r="A2642" t="str">
            <v>Q649C11172C4</v>
          </cell>
          <cell r="B2642">
            <v>312.69</v>
          </cell>
        </row>
        <row r="2643">
          <cell r="A2643" t="str">
            <v>Q649C11372L</v>
          </cell>
          <cell r="B2643">
            <v>285.04000000000002</v>
          </cell>
        </row>
        <row r="2644">
          <cell r="A2644" t="str">
            <v>Q649C11381B</v>
          </cell>
          <cell r="B2644">
            <v>276.04000000000002</v>
          </cell>
        </row>
        <row r="2645">
          <cell r="A2645" t="str">
            <v>Q649C11471P</v>
          </cell>
          <cell r="B2645">
            <v>275.95</v>
          </cell>
        </row>
        <row r="2646">
          <cell r="A2646" t="str">
            <v>Q649C11472P-USE OF MITSUI PLATE</v>
          </cell>
          <cell r="B2646">
            <v>282.11</v>
          </cell>
        </row>
        <row r="2647">
          <cell r="A2647" t="str">
            <v>Q649C11472P-USE OF DOWA PLATE</v>
          </cell>
          <cell r="B2647">
            <v>282.01</v>
          </cell>
        </row>
        <row r="2648">
          <cell r="A2648" t="str">
            <v>Q649C11481P</v>
          </cell>
          <cell r="B2648">
            <v>269.81</v>
          </cell>
        </row>
        <row r="2649">
          <cell r="A2649" t="str">
            <v>Q649C117EP</v>
          </cell>
          <cell r="B2649">
            <v>389.58</v>
          </cell>
        </row>
        <row r="2650">
          <cell r="A2650" t="str">
            <v>Q649C11571F</v>
          </cell>
          <cell r="B2650">
            <v>393.52</v>
          </cell>
        </row>
        <row r="2651">
          <cell r="A2651" t="str">
            <v>Q649C11771J</v>
          </cell>
          <cell r="B2651">
            <v>386.49</v>
          </cell>
        </row>
        <row r="2652">
          <cell r="A2652" t="str">
            <v>Q649C11772A4</v>
          </cell>
          <cell r="B2652">
            <v>309.64999999999998</v>
          </cell>
        </row>
        <row r="2653">
          <cell r="A2653" t="str">
            <v>Q649C11782SP</v>
          </cell>
          <cell r="B2653">
            <v>322.72000000000003</v>
          </cell>
        </row>
        <row r="2654">
          <cell r="A2654" t="str">
            <v>Q649C12071G</v>
          </cell>
          <cell r="B2654">
            <v>303.14</v>
          </cell>
        </row>
        <row r="2655">
          <cell r="A2655" t="str">
            <v>Q649C12171A</v>
          </cell>
          <cell r="B2655">
            <v>284.41000000000003</v>
          </cell>
        </row>
        <row r="2656">
          <cell r="A2656" t="str">
            <v>Q649C12271C</v>
          </cell>
          <cell r="B2656">
            <v>165.14</v>
          </cell>
        </row>
        <row r="2657">
          <cell r="A2657" t="str">
            <v>Q649C12271D</v>
          </cell>
          <cell r="B2657">
            <v>165.14</v>
          </cell>
        </row>
        <row r="2658">
          <cell r="A2658" t="str">
            <v>Q649C12371D</v>
          </cell>
          <cell r="B2658">
            <v>546.1</v>
          </cell>
        </row>
        <row r="2659">
          <cell r="A2659" t="str">
            <v>Q649C12471A</v>
          </cell>
          <cell r="B2659">
            <v>246.26</v>
          </cell>
        </row>
        <row r="2660">
          <cell r="A2660" t="str">
            <v>Q649C12472A1</v>
          </cell>
          <cell r="B2660">
            <v>245.43</v>
          </cell>
        </row>
        <row r="2661">
          <cell r="A2661" t="str">
            <v>Q649C12871B1</v>
          </cell>
          <cell r="B2661">
            <v>348.92</v>
          </cell>
        </row>
        <row r="2662">
          <cell r="A2662" t="str">
            <v>Q649C15371C(USE OF Q666B147 PLATE)</v>
          </cell>
          <cell r="B2662">
            <v>514.33000000000004</v>
          </cell>
        </row>
        <row r="2663">
          <cell r="A2663" t="str">
            <v>Q650C02371B</v>
          </cell>
          <cell r="B2663">
            <v>100</v>
          </cell>
        </row>
        <row r="2664">
          <cell r="A2664" t="str">
            <v>Q650C02372A</v>
          </cell>
          <cell r="B2664">
            <v>100</v>
          </cell>
        </row>
        <row r="2665">
          <cell r="A2665" t="str">
            <v>Q650C02471A1</v>
          </cell>
          <cell r="B2665">
            <v>176.55</v>
          </cell>
        </row>
        <row r="2666">
          <cell r="A2666" t="str">
            <v>Q650C02671A1</v>
          </cell>
          <cell r="B2666">
            <v>100</v>
          </cell>
        </row>
        <row r="2667">
          <cell r="A2667" t="str">
            <v>Q650C02871A</v>
          </cell>
          <cell r="B2667">
            <v>100</v>
          </cell>
        </row>
        <row r="2668">
          <cell r="A2668" t="str">
            <v>Q650C03171A</v>
          </cell>
          <cell r="B2668">
            <v>150</v>
          </cell>
        </row>
        <row r="2669">
          <cell r="A2669" t="str">
            <v>Q650C03271A</v>
          </cell>
          <cell r="B2669">
            <v>169.79</v>
          </cell>
        </row>
        <row r="2670">
          <cell r="A2670" t="str">
            <v>Q650D00571D</v>
          </cell>
          <cell r="B2670">
            <v>67.86</v>
          </cell>
        </row>
        <row r="2671">
          <cell r="A2671" t="str">
            <v>Q650D01671(SAMPLE)</v>
          </cell>
          <cell r="B2671">
            <v>356.94</v>
          </cell>
        </row>
        <row r="2672">
          <cell r="A2672" t="str">
            <v>Q650D01671(MASS PDN)</v>
          </cell>
          <cell r="B2672">
            <v>118.98</v>
          </cell>
        </row>
        <row r="2673">
          <cell r="A2673" t="str">
            <v>Q832A12071J1 (MASS PRO)</v>
          </cell>
          <cell r="B2673"/>
        </row>
        <row r="2674">
          <cell r="A2674" t="str">
            <v>Q832A12071J1 (SAMPLE)</v>
          </cell>
          <cell r="B2674">
            <v>2598.12</v>
          </cell>
        </row>
        <row r="2675">
          <cell r="A2675" t="str">
            <v>Q832A12171J</v>
          </cell>
          <cell r="B2675">
            <v>624.22</v>
          </cell>
        </row>
        <row r="2676">
          <cell r="A2676" t="str">
            <v>Q832A12272K1</v>
          </cell>
          <cell r="B2676">
            <v>2715.24</v>
          </cell>
        </row>
        <row r="2677">
          <cell r="A2677" t="str">
            <v>Q832A12471J1 (MASS PRO)</v>
          </cell>
          <cell r="B2677"/>
        </row>
        <row r="2678">
          <cell r="A2678" t="str">
            <v>Q832A12471J1 (SAMPLE)</v>
          </cell>
          <cell r="B2678">
            <v>2851.25</v>
          </cell>
        </row>
        <row r="2679">
          <cell r="A2679" t="str">
            <v>Q832A14672F1</v>
          </cell>
          <cell r="B2679">
            <v>712.82</v>
          </cell>
        </row>
        <row r="2680">
          <cell r="A2680" t="str">
            <v>Q832A14672F2</v>
          </cell>
          <cell r="B2680">
            <v>712.82</v>
          </cell>
        </row>
        <row r="2681">
          <cell r="A2681" t="str">
            <v>Q832A14673F1</v>
          </cell>
          <cell r="B2681">
            <v>684.09</v>
          </cell>
        </row>
        <row r="2682">
          <cell r="A2682" t="str">
            <v>Q832A14673F2</v>
          </cell>
          <cell r="B2682">
            <v>684.09</v>
          </cell>
        </row>
        <row r="2683">
          <cell r="A2683" t="str">
            <v>Q832A14674F1</v>
          </cell>
          <cell r="B2683">
            <v>819.07</v>
          </cell>
        </row>
        <row r="2684">
          <cell r="A2684" t="str">
            <v>Q832A14674F2</v>
          </cell>
          <cell r="B2684">
            <v>819.07</v>
          </cell>
        </row>
        <row r="2685">
          <cell r="A2685" t="str">
            <v>Q832A14675F1</v>
          </cell>
          <cell r="B2685">
            <v>756.03</v>
          </cell>
        </row>
        <row r="2686">
          <cell r="A2686" t="str">
            <v>Q832A14675F2</v>
          </cell>
          <cell r="B2686">
            <v>739.12</v>
          </cell>
        </row>
        <row r="2687">
          <cell r="A2687" t="str">
            <v>Q832A14672F2</v>
          </cell>
          <cell r="B2687">
            <v>728.98</v>
          </cell>
        </row>
        <row r="2688">
          <cell r="A2688" t="str">
            <v>Q832A14673F2</v>
          </cell>
          <cell r="B2688">
            <v>699.84</v>
          </cell>
        </row>
        <row r="2689">
          <cell r="A2689" t="str">
            <v>Q832A14674F2</v>
          </cell>
          <cell r="B2689">
            <v>837.65</v>
          </cell>
        </row>
        <row r="2690">
          <cell r="A2690" t="str">
            <v>Q832A14675F2</v>
          </cell>
          <cell r="B2690">
            <v>756.03</v>
          </cell>
        </row>
        <row r="2691">
          <cell r="A2691" t="str">
            <v>Q832A15371H1 (MASS PRO)</v>
          </cell>
          <cell r="B2691"/>
        </row>
        <row r="2692">
          <cell r="A2692" t="str">
            <v>Q832A15371H1 (SAMPLE)</v>
          </cell>
          <cell r="B2692">
            <v>980.85</v>
          </cell>
        </row>
        <row r="2693">
          <cell r="A2693" t="str">
            <v>Q832A15372H1</v>
          </cell>
          <cell r="B2693">
            <v>1074.42</v>
          </cell>
        </row>
        <row r="2694">
          <cell r="A2694" t="str">
            <v>Q832A15471F1</v>
          </cell>
          <cell r="B2694">
            <v>1086.94</v>
          </cell>
        </row>
        <row r="2695">
          <cell r="A2695" t="str">
            <v>Q832A15571G1</v>
          </cell>
          <cell r="B2695">
            <v>253.46</v>
          </cell>
        </row>
        <row r="2696">
          <cell r="A2696" t="str">
            <v>Q832A15671G1 (MASS PRO)</v>
          </cell>
          <cell r="B2696"/>
        </row>
        <row r="2697">
          <cell r="A2697" t="str">
            <v>Q832A15671G1 (SAMPLE)</v>
          </cell>
          <cell r="B2697">
            <v>1176.21</v>
          </cell>
        </row>
        <row r="2698">
          <cell r="A2698" t="str">
            <v>Q832A15972F1</v>
          </cell>
          <cell r="B2698">
            <v>1352.83</v>
          </cell>
        </row>
        <row r="2699">
          <cell r="A2699" t="str">
            <v>Q832A16171D</v>
          </cell>
          <cell r="B2699">
            <v>1517.79</v>
          </cell>
        </row>
        <row r="2700">
          <cell r="A2700" t="str">
            <v>Q832A16172F1</v>
          </cell>
          <cell r="B2700">
            <v>1495.92</v>
          </cell>
        </row>
        <row r="2701">
          <cell r="A2701" t="str">
            <v>Q832A16173G</v>
          </cell>
          <cell r="B2701">
            <v>1291.96</v>
          </cell>
        </row>
        <row r="2702">
          <cell r="A2702" t="str">
            <v>Q832A16471D</v>
          </cell>
          <cell r="B2702">
            <v>1340.99</v>
          </cell>
        </row>
        <row r="2703">
          <cell r="A2703" t="str">
            <v>Q832A16472D1</v>
          </cell>
          <cell r="B2703">
            <v>1441.65</v>
          </cell>
        </row>
        <row r="2704">
          <cell r="A2704" t="str">
            <v>Q832A16571K1 (MASS PRO)</v>
          </cell>
          <cell r="B2704"/>
        </row>
        <row r="2705">
          <cell r="A2705" t="str">
            <v>Q832A16571K1 (SAMPLE)</v>
          </cell>
          <cell r="B2705">
            <v>8013.98</v>
          </cell>
        </row>
        <row r="2706">
          <cell r="A2706" t="str">
            <v>Q832A16671J</v>
          </cell>
          <cell r="B2706">
            <v>7818.86</v>
          </cell>
        </row>
        <row r="2707">
          <cell r="A2707" t="str">
            <v>Q832A16871K1 (MASS PRO)</v>
          </cell>
          <cell r="B2707"/>
        </row>
        <row r="2708">
          <cell r="A2708" t="str">
            <v>Q832A16871K1 (SAMPLE)</v>
          </cell>
          <cell r="B2708">
            <v>7019.88</v>
          </cell>
        </row>
        <row r="2709">
          <cell r="A2709" t="str">
            <v>Q832A16871K1 (REWORK)</v>
          </cell>
          <cell r="B2709">
            <v>2381.83</v>
          </cell>
        </row>
        <row r="2710">
          <cell r="A2710" t="str">
            <v>Q832A18171K (MASS PRO)</v>
          </cell>
          <cell r="B2710"/>
        </row>
        <row r="2711">
          <cell r="A2711" t="str">
            <v>Q832A18171K (SAMPLE)</v>
          </cell>
          <cell r="B2711">
            <v>6999.36</v>
          </cell>
        </row>
        <row r="2712">
          <cell r="A2712" t="str">
            <v>Q832A18371J (MASS PRO)</v>
          </cell>
          <cell r="B2712">
            <v>2203.9499999999998</v>
          </cell>
        </row>
        <row r="2713">
          <cell r="A2713" t="str">
            <v>Q832A18371J (SAMPLE)</v>
          </cell>
          <cell r="B2713">
            <v>6611.85</v>
          </cell>
        </row>
        <row r="2714">
          <cell r="A2714" t="str">
            <v>Q832A18771C1</v>
          </cell>
          <cell r="B2714">
            <v>1270.08</v>
          </cell>
        </row>
        <row r="2715">
          <cell r="A2715" t="str">
            <v>Q832A19371C1</v>
          </cell>
          <cell r="B2715">
            <v>5979.7</v>
          </cell>
        </row>
        <row r="2716">
          <cell r="A2716" t="str">
            <v>Q832A21371A1</v>
          </cell>
          <cell r="B2716">
            <v>4169</v>
          </cell>
        </row>
        <row r="2717">
          <cell r="A2717" t="str">
            <v>Q832A21471A2 (MASS PRO)</v>
          </cell>
          <cell r="B2717"/>
        </row>
        <row r="2718">
          <cell r="A2718" t="str">
            <v>Q832A21471A2 (SAMPLE)</v>
          </cell>
          <cell r="B2718">
            <v>4179.07</v>
          </cell>
        </row>
        <row r="2719">
          <cell r="A2719" t="str">
            <v>Q832A21472A2</v>
          </cell>
          <cell r="B2719">
            <v>5412.81</v>
          </cell>
        </row>
        <row r="2720">
          <cell r="A2720" t="str">
            <v>Q832A21671B1</v>
          </cell>
          <cell r="B2720">
            <v>339.04</v>
          </cell>
        </row>
        <row r="2721">
          <cell r="A2721" t="str">
            <v>Q832A21672B1</v>
          </cell>
          <cell r="B2721">
            <v>339.14</v>
          </cell>
        </row>
        <row r="2722">
          <cell r="A2722" t="str">
            <v>Q832A21771C</v>
          </cell>
          <cell r="B2722">
            <v>300.52999999999997</v>
          </cell>
        </row>
        <row r="2723">
          <cell r="A2723" t="str">
            <v>Q832A21772C</v>
          </cell>
          <cell r="B2723">
            <v>300.48</v>
          </cell>
        </row>
        <row r="2724">
          <cell r="A2724" t="str">
            <v>Q832A22171A</v>
          </cell>
          <cell r="B2724">
            <v>300.83999999999997</v>
          </cell>
        </row>
        <row r="2725">
          <cell r="A2725" t="str">
            <v>Q832A22271A</v>
          </cell>
          <cell r="B2725">
            <v>297.17</v>
          </cell>
        </row>
        <row r="2726">
          <cell r="A2726" t="str">
            <v>Q832A22371A</v>
          </cell>
          <cell r="B2726">
            <v>305.31</v>
          </cell>
        </row>
        <row r="2727">
          <cell r="A2727" t="str">
            <v>Q832A23271A</v>
          </cell>
          <cell r="B2727">
            <v>297.98</v>
          </cell>
        </row>
        <row r="2728">
          <cell r="A2728" t="str">
            <v>Q832A23271A</v>
          </cell>
          <cell r="B2728">
            <v>297.98</v>
          </cell>
        </row>
        <row r="2729">
          <cell r="A2729" t="str">
            <v>Q832A23771A</v>
          </cell>
          <cell r="B2729">
            <v>296.13</v>
          </cell>
        </row>
        <row r="2730">
          <cell r="A2730" t="str">
            <v>Q832A24071A (MASS PRO)</v>
          </cell>
          <cell r="B2730"/>
        </row>
        <row r="2731">
          <cell r="A2731" t="str">
            <v>Q832A24071A (SAMPLE)</v>
          </cell>
          <cell r="B2731">
            <v>4541.41</v>
          </cell>
        </row>
        <row r="2732">
          <cell r="A2732" t="str">
            <v>Q832A24171D (MASS PRO)</v>
          </cell>
          <cell r="B2732"/>
        </row>
        <row r="2733">
          <cell r="A2733" t="str">
            <v>Q832A24171D (SAMPLE)</v>
          </cell>
          <cell r="B2733">
            <v>2335.15</v>
          </cell>
        </row>
        <row r="2734">
          <cell r="A2734" t="str">
            <v>Q832A241KAI</v>
          </cell>
          <cell r="B2734">
            <v>700</v>
          </cell>
        </row>
        <row r="2735">
          <cell r="A2735" t="str">
            <v>Q832A24271A (MASS PRO)</v>
          </cell>
          <cell r="B2735"/>
        </row>
        <row r="2736">
          <cell r="A2736" t="str">
            <v>Q832A24271A (SAMPLE)</v>
          </cell>
          <cell r="B2736">
            <v>4601.33</v>
          </cell>
        </row>
        <row r="2737">
          <cell r="A2737" t="str">
            <v>Q832A24371D (MASS PRO)</v>
          </cell>
          <cell r="B2737"/>
        </row>
        <row r="2738">
          <cell r="A2738" t="str">
            <v>Q832A24371D (SAMPLE)</v>
          </cell>
          <cell r="B2738">
            <v>1108.1500000000001</v>
          </cell>
        </row>
        <row r="2739">
          <cell r="A2739" t="str">
            <v>Q832A243KAI</v>
          </cell>
          <cell r="B2739">
            <v>700</v>
          </cell>
        </row>
        <row r="2740">
          <cell r="A2740" t="str">
            <v>Q832A25871B</v>
          </cell>
          <cell r="B2740">
            <v>1075.8</v>
          </cell>
        </row>
        <row r="2741">
          <cell r="A2741" t="str">
            <v>Q832A26771D2</v>
          </cell>
          <cell r="B2741">
            <v>790.14</v>
          </cell>
        </row>
        <row r="2742">
          <cell r="A2742" t="str">
            <v>Q832A26772D2</v>
          </cell>
          <cell r="B2742">
            <v>842.92</v>
          </cell>
        </row>
        <row r="2743">
          <cell r="A2743" t="str">
            <v>Q832A91171</v>
          </cell>
          <cell r="B2743">
            <v>731.68</v>
          </cell>
        </row>
        <row r="2744">
          <cell r="A2744" t="str">
            <v>Q832B08774G1</v>
          </cell>
          <cell r="B2744">
            <v>155.94999999999999</v>
          </cell>
        </row>
        <row r="2745">
          <cell r="A2745" t="str">
            <v>Q832B10774C4</v>
          </cell>
          <cell r="B2745">
            <v>92.27</v>
          </cell>
        </row>
        <row r="2746">
          <cell r="A2746" t="str">
            <v>Q832B10871C</v>
          </cell>
          <cell r="B2746">
            <v>91.73</v>
          </cell>
        </row>
        <row r="2747">
          <cell r="A2747" t="str">
            <v>Q832B10971L1</v>
          </cell>
          <cell r="B2747">
            <v>280.01</v>
          </cell>
        </row>
        <row r="2748">
          <cell r="A2748" t="str">
            <v>Q832B11571J1</v>
          </cell>
          <cell r="B2748">
            <v>1423.78</v>
          </cell>
        </row>
        <row r="2749">
          <cell r="A2749" t="str">
            <v>Q832B11572J1</v>
          </cell>
          <cell r="B2749">
            <v>1317.36</v>
          </cell>
        </row>
        <row r="2750">
          <cell r="A2750" t="str">
            <v>Q832B11671L</v>
          </cell>
          <cell r="B2750">
            <v>1481.67</v>
          </cell>
        </row>
        <row r="2751">
          <cell r="A2751" t="str">
            <v>Q832B11672L</v>
          </cell>
          <cell r="B2751">
            <v>355.89</v>
          </cell>
        </row>
        <row r="2752">
          <cell r="A2752" t="str">
            <v>Q832B11872H</v>
          </cell>
          <cell r="B2752">
            <v>192.34</v>
          </cell>
        </row>
        <row r="2753">
          <cell r="A2753" t="str">
            <v>Q832B12571J</v>
          </cell>
          <cell r="B2753">
            <v>618.63</v>
          </cell>
        </row>
        <row r="2754">
          <cell r="A2754" t="str">
            <v>Q832B13371D1</v>
          </cell>
          <cell r="B2754">
            <v>126.28</v>
          </cell>
        </row>
        <row r="2755">
          <cell r="A2755" t="str">
            <v>Q832B13671H1 (MASS PRO PRICE)</v>
          </cell>
          <cell r="B2755"/>
        </row>
        <row r="2756">
          <cell r="A2756" t="str">
            <v>Q832B13671H1 (SAMPLE PRICE)</v>
          </cell>
          <cell r="B2756">
            <v>1538.46</v>
          </cell>
        </row>
        <row r="2757">
          <cell r="A2757" t="str">
            <v>Q832B13771K (MASS PRO)</v>
          </cell>
          <cell r="B2757"/>
        </row>
        <row r="2758">
          <cell r="A2758" t="str">
            <v>Q832B13771K (SAMPLE)</v>
          </cell>
          <cell r="B2758">
            <v>657.15</v>
          </cell>
        </row>
        <row r="2759">
          <cell r="A2759" t="str">
            <v>Q832B13971H1 (MASS PRO)</v>
          </cell>
          <cell r="B2759"/>
        </row>
        <row r="2760">
          <cell r="A2760" t="str">
            <v>Q832B13971H1 (SAMPLE)</v>
          </cell>
          <cell r="B2760">
            <v>2520.48</v>
          </cell>
        </row>
        <row r="2761">
          <cell r="A2761" t="str">
            <v>Q832B14171B</v>
          </cell>
          <cell r="B2761">
            <v>92.05</v>
          </cell>
        </row>
        <row r="2762">
          <cell r="A2762" t="str">
            <v>Q8832B14771D1</v>
          </cell>
          <cell r="B2762">
            <v>129.93</v>
          </cell>
        </row>
        <row r="2763">
          <cell r="A2763" t="str">
            <v>Q832B14071A</v>
          </cell>
          <cell r="B2763">
            <v>123.54</v>
          </cell>
        </row>
        <row r="2764">
          <cell r="A2764" t="str">
            <v>Q832B15071E1</v>
          </cell>
          <cell r="B2764">
            <v>182.87</v>
          </cell>
        </row>
        <row r="2765">
          <cell r="A2765" t="str">
            <v>Q832B15072E1</v>
          </cell>
          <cell r="B2765">
            <v>849.52</v>
          </cell>
        </row>
        <row r="2766">
          <cell r="A2766" t="str">
            <v>Q832B15171E1</v>
          </cell>
          <cell r="B2766">
            <v>213.13</v>
          </cell>
        </row>
        <row r="2767">
          <cell r="A2767" t="str">
            <v>Q832B15172E1</v>
          </cell>
          <cell r="B2767">
            <v>213.27</v>
          </cell>
        </row>
        <row r="2768">
          <cell r="A2768" t="str">
            <v>Q832B15271H1</v>
          </cell>
          <cell r="B2768">
            <v>1167.99</v>
          </cell>
        </row>
        <row r="2769">
          <cell r="A2769" t="str">
            <v>Q832B15771J</v>
          </cell>
          <cell r="B2769">
            <v>288.02</v>
          </cell>
        </row>
        <row r="2770">
          <cell r="A2770" t="str">
            <v>Q832B15871J</v>
          </cell>
          <cell r="B2770">
            <v>291.49</v>
          </cell>
        </row>
        <row r="2771">
          <cell r="A2771" t="str">
            <v>Q832B15871E1</v>
          </cell>
          <cell r="B2771">
            <v>335.7</v>
          </cell>
        </row>
        <row r="2772">
          <cell r="A2772" t="str">
            <v>Q832B16371E1 (MASS PRO)</v>
          </cell>
          <cell r="B2772"/>
        </row>
        <row r="2773">
          <cell r="A2773" t="str">
            <v>Q832B16371E1 (SAMPLE)</v>
          </cell>
          <cell r="B2773">
            <v>1388.76</v>
          </cell>
        </row>
        <row r="2774">
          <cell r="A2774" t="str">
            <v>Q832B17071A</v>
          </cell>
          <cell r="B2774">
            <v>336.88</v>
          </cell>
        </row>
        <row r="2775">
          <cell r="A2775" t="str">
            <v>Q832B17971A1</v>
          </cell>
          <cell r="B2775">
            <v>271.42</v>
          </cell>
        </row>
        <row r="2776">
          <cell r="A2776" t="str">
            <v>Q832B18071A1</v>
          </cell>
          <cell r="B2776">
            <v>165.34</v>
          </cell>
        </row>
        <row r="2777">
          <cell r="A2777" t="str">
            <v>Q832B18271B2 (MASS PRO)</v>
          </cell>
          <cell r="B2777"/>
        </row>
        <row r="2778">
          <cell r="A2778" t="str">
            <v>Q832B18271B2 (SAMPLE)</v>
          </cell>
          <cell r="B2778">
            <v>713.81</v>
          </cell>
        </row>
        <row r="2779">
          <cell r="A2779" t="str">
            <v>Q832B18671B2 (MASS PRO)</v>
          </cell>
          <cell r="B2779"/>
        </row>
        <row r="2780">
          <cell r="A2780" t="str">
            <v>Q832B18671B2 (SAMPLE)</v>
          </cell>
          <cell r="B2780">
            <v>1258</v>
          </cell>
        </row>
        <row r="2781">
          <cell r="A2781" t="str">
            <v>Q832B18971C (MASS PRO)</v>
          </cell>
          <cell r="B2781"/>
        </row>
        <row r="2782">
          <cell r="A2782" t="str">
            <v>Q832B18971C (SAMPLE)</v>
          </cell>
          <cell r="B2782">
            <v>1013.1</v>
          </cell>
        </row>
        <row r="2783">
          <cell r="A2783" t="str">
            <v>Q832B19071C (MASS PRO)</v>
          </cell>
          <cell r="B2783"/>
        </row>
        <row r="2784">
          <cell r="A2784" t="str">
            <v>Q832B19071C (SAMPLE)</v>
          </cell>
          <cell r="B2784">
            <v>1312.32</v>
          </cell>
        </row>
        <row r="2785">
          <cell r="A2785" t="str">
            <v>Q832B19072C (MASS PRO)</v>
          </cell>
          <cell r="B2785"/>
        </row>
        <row r="2786">
          <cell r="A2786" t="str">
            <v>Q832B19072C (SAMPLE)</v>
          </cell>
          <cell r="B2786">
            <v>1166.58</v>
          </cell>
        </row>
        <row r="2787">
          <cell r="A2787" t="str">
            <v>Q832B19171A1 (MASS PRO)</v>
          </cell>
          <cell r="B2787"/>
        </row>
        <row r="2788">
          <cell r="A2788" t="str">
            <v>Q832B19171A1 (SAMPLE)</v>
          </cell>
          <cell r="B2788">
            <v>788.04</v>
          </cell>
        </row>
        <row r="2789">
          <cell r="A2789" t="str">
            <v>Q832B19271A2</v>
          </cell>
          <cell r="B2789">
            <v>1341.25</v>
          </cell>
        </row>
        <row r="2790">
          <cell r="A2790" t="str">
            <v>Q832B19771C</v>
          </cell>
          <cell r="B2790">
            <v>259.95</v>
          </cell>
        </row>
        <row r="2791">
          <cell r="A2791" t="str">
            <v>Q832B19772C</v>
          </cell>
          <cell r="B2791">
            <v>260.33</v>
          </cell>
        </row>
        <row r="2792">
          <cell r="A2792" t="str">
            <v>Q832B19771D (MASS PRODUCTION)</v>
          </cell>
          <cell r="B2792">
            <v>323.19</v>
          </cell>
        </row>
        <row r="2793">
          <cell r="A2793" t="str">
            <v>Q832B19771D (SAMPLE PRICE)</v>
          </cell>
          <cell r="B2793">
            <v>969.56</v>
          </cell>
        </row>
        <row r="2794">
          <cell r="A2794" t="str">
            <v>Q832B19772D</v>
          </cell>
          <cell r="B2794">
            <v>268.06</v>
          </cell>
        </row>
        <row r="2795">
          <cell r="A2795" t="str">
            <v>Q832B20171C</v>
          </cell>
          <cell r="B2795">
            <v>340.64</v>
          </cell>
        </row>
        <row r="2796">
          <cell r="A2796" t="str">
            <v>Q832B20171D</v>
          </cell>
          <cell r="B2796">
            <v>356.45</v>
          </cell>
        </row>
        <row r="2797">
          <cell r="A2797" t="str">
            <v>Q832B20172C</v>
          </cell>
          <cell r="B2797">
            <v>341.79</v>
          </cell>
        </row>
        <row r="2798">
          <cell r="A2798" t="str">
            <v>Q832B20172D</v>
          </cell>
          <cell r="B2798">
            <v>356.9</v>
          </cell>
        </row>
        <row r="2799">
          <cell r="A2799" t="str">
            <v>Q832B20871A</v>
          </cell>
          <cell r="B2799">
            <v>87.99</v>
          </cell>
        </row>
        <row r="2800">
          <cell r="A2800" t="str">
            <v>Q832B23471B</v>
          </cell>
          <cell r="B2800">
            <v>110.57</v>
          </cell>
        </row>
        <row r="2801">
          <cell r="A2801" t="str">
            <v>Q832B22471B1</v>
          </cell>
          <cell r="B2801">
            <v>219.67</v>
          </cell>
        </row>
        <row r="2802">
          <cell r="A2802" t="str">
            <v>Q832B22472C</v>
          </cell>
          <cell r="B2802">
            <v>222.43</v>
          </cell>
        </row>
        <row r="2803">
          <cell r="A2803" t="str">
            <v>Q832B22572A1</v>
          </cell>
          <cell r="B2803">
            <v>281.64999999999998</v>
          </cell>
        </row>
        <row r="2804">
          <cell r="A2804" t="str">
            <v>Q832B22671A</v>
          </cell>
          <cell r="B2804">
            <v>251.09</v>
          </cell>
        </row>
        <row r="2805">
          <cell r="A2805" t="str">
            <v>Q832B22771D1</v>
          </cell>
          <cell r="B2805">
            <v>286.23</v>
          </cell>
        </row>
        <row r="2806">
          <cell r="A2806" t="str">
            <v>Q832B22772D1</v>
          </cell>
          <cell r="B2806">
            <v>1000</v>
          </cell>
        </row>
        <row r="2807">
          <cell r="A2807" t="str">
            <v>Q832B22773</v>
          </cell>
          <cell r="B2807">
            <v>290.11</v>
          </cell>
        </row>
        <row r="2808">
          <cell r="A2808" t="str">
            <v>Q832B22774</v>
          </cell>
          <cell r="B2808">
            <v>290.14</v>
          </cell>
        </row>
        <row r="2809">
          <cell r="A2809" t="str">
            <v>Q832B23071B</v>
          </cell>
          <cell r="B2809">
            <v>49.48</v>
          </cell>
        </row>
        <row r="2810">
          <cell r="A2810" t="str">
            <v>Q832B23871A</v>
          </cell>
          <cell r="B2810">
            <v>206.39</v>
          </cell>
        </row>
        <row r="2811">
          <cell r="A2811" t="str">
            <v>Q832B23971A</v>
          </cell>
          <cell r="B2811">
            <v>238.07</v>
          </cell>
        </row>
        <row r="2812">
          <cell r="A2812" t="str">
            <v>Q832B25871B</v>
          </cell>
          <cell r="B2812">
            <v>1075.8</v>
          </cell>
        </row>
        <row r="2813">
          <cell r="A2813" t="str">
            <v>Q832C09371J1</v>
          </cell>
          <cell r="B2813">
            <v>301.70999999999998</v>
          </cell>
        </row>
        <row r="2814">
          <cell r="A2814" t="str">
            <v>Q832C17171A</v>
          </cell>
          <cell r="B2814">
            <v>162.77000000000001</v>
          </cell>
        </row>
        <row r="2815">
          <cell r="A2815" t="str">
            <v>Q832C17271B</v>
          </cell>
          <cell r="B2815">
            <v>189.91</v>
          </cell>
        </row>
        <row r="2816">
          <cell r="A2816" t="str">
            <v>RELAY WIRE ASSY (MASS PRO)</v>
          </cell>
          <cell r="B2816">
            <v>1003.36</v>
          </cell>
        </row>
        <row r="2817">
          <cell r="A2817" t="str">
            <v>RELAY WIRE ASSY (SAMPLE)</v>
          </cell>
          <cell r="B2817">
            <v>3010.08</v>
          </cell>
        </row>
        <row r="2818">
          <cell r="A2818" t="str">
            <v>RBS05C34771A</v>
          </cell>
          <cell r="B2818">
            <v>24.69</v>
          </cell>
        </row>
        <row r="2819">
          <cell r="A2819" t="str">
            <v>RBS05C34871A</v>
          </cell>
          <cell r="B2819">
            <v>63.21</v>
          </cell>
        </row>
        <row r="2820">
          <cell r="A2820" t="str">
            <v>RBS05C34671A</v>
          </cell>
          <cell r="B2820">
            <v>126.31</v>
          </cell>
        </row>
        <row r="2821">
          <cell r="A2821" t="str">
            <v>RBS05C34671A (W/O CONNECTOR AND DUMMY PLUG)</v>
          </cell>
          <cell r="B2821">
            <v>53.48</v>
          </cell>
        </row>
        <row r="2822">
          <cell r="A2822" t="str">
            <v>RBS05C34271A</v>
          </cell>
          <cell r="B2822">
            <v>137.69999999999999</v>
          </cell>
        </row>
        <row r="2823">
          <cell r="A2823" t="str">
            <v>RBS05C34371A</v>
          </cell>
          <cell r="B2823">
            <v>28.81</v>
          </cell>
        </row>
        <row r="2824">
          <cell r="A2824" t="str">
            <v>RBS05C34471A</v>
          </cell>
          <cell r="B2824">
            <v>54.83</v>
          </cell>
        </row>
        <row r="2825">
          <cell r="A2825" t="str">
            <v>RBS05C74271A</v>
          </cell>
          <cell r="B2825">
            <v>124.52</v>
          </cell>
        </row>
        <row r="2826">
          <cell r="A2826" t="str">
            <v>RD270930-1</v>
          </cell>
          <cell r="B2826">
            <v>396.03</v>
          </cell>
        </row>
        <row r="2827">
          <cell r="A2827" t="str">
            <v>RD271006-1</v>
          </cell>
          <cell r="B2827">
            <v>555.35</v>
          </cell>
        </row>
        <row r="2828">
          <cell r="A2828" t="str">
            <v>RDFS-SSS-CBS-1A0-8 (1,025mm)</v>
          </cell>
          <cell r="B2828">
            <v>85.51</v>
          </cell>
        </row>
        <row r="2829">
          <cell r="A2829" t="str">
            <v>RDFS-SSS-CBS-1A0-8 (1,625mm)</v>
          </cell>
          <cell r="B2829">
            <v>86.64</v>
          </cell>
        </row>
        <row r="2830">
          <cell r="A2830" t="str">
            <v>RDFS-SSS-CBS-1A0-8 (515mm)</v>
          </cell>
          <cell r="B2830">
            <v>89.33</v>
          </cell>
        </row>
        <row r="2831">
          <cell r="A2831" t="str">
            <v>RDZ3-0122</v>
          </cell>
          <cell r="B2831">
            <v>568.73</v>
          </cell>
        </row>
        <row r="2832">
          <cell r="A2832" t="str">
            <v>RDZ3-0124</v>
          </cell>
          <cell r="B2832">
            <v>389.49</v>
          </cell>
        </row>
        <row r="2833">
          <cell r="A2833" t="str">
            <v>RDZ3-0134A</v>
          </cell>
          <cell r="B2833">
            <v>153.13999999999999</v>
          </cell>
        </row>
        <row r="2834">
          <cell r="A2834" t="str">
            <v>RE-0032-4001-01</v>
          </cell>
          <cell r="B2834">
            <v>43.3</v>
          </cell>
        </row>
        <row r="2835">
          <cell r="A2835" t="str">
            <v>RE-0032-4001-02</v>
          </cell>
          <cell r="B2835">
            <v>40.299999999999997</v>
          </cell>
        </row>
        <row r="2836">
          <cell r="A2836" t="str">
            <v>RE-0032-4001-03</v>
          </cell>
          <cell r="B2836">
            <v>37.299999999999997</v>
          </cell>
        </row>
        <row r="2837">
          <cell r="A2837" t="str">
            <v>REMOTE CONTROL LEADWIRE (MASS PRO)</v>
          </cell>
          <cell r="B2837">
            <v>58.69</v>
          </cell>
        </row>
        <row r="2838">
          <cell r="A2838" t="str">
            <v>REMOTE CONTROL LEADWIRE (SAMPLE)</v>
          </cell>
          <cell r="B2838">
            <v>176.07</v>
          </cell>
        </row>
        <row r="2839">
          <cell r="A2839" t="str">
            <v>S16-CA-0010 (MASS PRO)</v>
          </cell>
          <cell r="B2839">
            <v>207.27</v>
          </cell>
        </row>
        <row r="2840">
          <cell r="A2840" t="str">
            <v>S16-CA-0010 (SAMPLE)</v>
          </cell>
          <cell r="B2840">
            <v>69.09</v>
          </cell>
        </row>
        <row r="2841">
          <cell r="A2841" t="str">
            <v>S16-CA-0020 (MASS PRO)</v>
          </cell>
          <cell r="B2841">
            <v>119.34</v>
          </cell>
        </row>
        <row r="2842">
          <cell r="A2842" t="str">
            <v>S16-CA-0020 (SAMPLE)</v>
          </cell>
          <cell r="B2842">
            <v>39.78</v>
          </cell>
        </row>
        <row r="2843">
          <cell r="A2843" t="str">
            <v>S16-CA-0030 (MASS PRO)</v>
          </cell>
          <cell r="B2843">
            <v>233.79</v>
          </cell>
        </row>
        <row r="2844">
          <cell r="A2844" t="str">
            <v>S16-CA-0030 (SAMPLE)</v>
          </cell>
          <cell r="B2844">
            <v>77.930000000000007</v>
          </cell>
        </row>
        <row r="2845">
          <cell r="A2845" t="str">
            <v>S-689-01-SA</v>
          </cell>
          <cell r="B2845">
            <v>30305</v>
          </cell>
        </row>
        <row r="2846">
          <cell r="A2846" t="str">
            <v>S-689-1-SB</v>
          </cell>
          <cell r="B2846">
            <v>22005</v>
          </cell>
        </row>
        <row r="2847">
          <cell r="A2847" t="str">
            <v>SD CONNECTOR HARNESS (MASS PRO)</v>
          </cell>
          <cell r="B2847">
            <v>179.2</v>
          </cell>
        </row>
        <row r="2848">
          <cell r="A2848" t="str">
            <v>SD CONNECTOR HARNESS (SAMPLE)</v>
          </cell>
          <cell r="B2848">
            <v>537.6</v>
          </cell>
        </row>
        <row r="2849">
          <cell r="A2849" t="str">
            <v>SEAT HEATER HARNESS 1 (MASS PRICE)</v>
          </cell>
          <cell r="B2849">
            <v>104.29</v>
          </cell>
        </row>
        <row r="2850">
          <cell r="A2850" t="str">
            <v>SEAT HEATER HARNESS 1 (SAMPLE PRICE)</v>
          </cell>
          <cell r="B2850">
            <v>312.88</v>
          </cell>
        </row>
        <row r="2851">
          <cell r="A2851" t="str">
            <v>SEAT HEATER HARNESS 2 (MASS PRICE)</v>
          </cell>
          <cell r="B2851">
            <v>46.37</v>
          </cell>
        </row>
        <row r="2852">
          <cell r="A2852" t="str">
            <v>SEAT HEATER HARNESS 2 (SAMPLE PRICE)</v>
          </cell>
          <cell r="B2852">
            <v>139.11000000000001</v>
          </cell>
        </row>
        <row r="2853">
          <cell r="A2853" t="str">
            <v>SENSOR LEADWIRE (MASS PRO)</v>
          </cell>
          <cell r="B2853">
            <v>201.89</v>
          </cell>
        </row>
        <row r="2854">
          <cell r="A2854" t="str">
            <v>SENSOR LEADWIRE (SAMPLE)</v>
          </cell>
          <cell r="B2854">
            <v>605.66999999999996</v>
          </cell>
        </row>
        <row r="2855">
          <cell r="A2855" t="str">
            <v>SG001A00101</v>
          </cell>
          <cell r="B2855">
            <v>54.6</v>
          </cell>
        </row>
        <row r="2856">
          <cell r="A2856" t="str">
            <v>SG001A00102</v>
          </cell>
          <cell r="B2856">
            <v>54.6</v>
          </cell>
        </row>
        <row r="2857">
          <cell r="A2857" t="str">
            <v>SG002A00101</v>
          </cell>
          <cell r="B2857">
            <v>549.74</v>
          </cell>
        </row>
        <row r="2858">
          <cell r="A2858" t="str">
            <v>SG003A00101</v>
          </cell>
          <cell r="B2858">
            <v>1000</v>
          </cell>
        </row>
        <row r="2859">
          <cell r="A2859" t="str">
            <v>SG003A00102</v>
          </cell>
          <cell r="B2859">
            <v>1000</v>
          </cell>
        </row>
        <row r="2860">
          <cell r="A2860" t="str">
            <v>SG003A00103</v>
          </cell>
          <cell r="B2860">
            <v>1000</v>
          </cell>
        </row>
        <row r="2861">
          <cell r="A2861" t="str">
            <v>SG003A00104</v>
          </cell>
          <cell r="B2861">
            <v>1000</v>
          </cell>
        </row>
        <row r="2862">
          <cell r="A2862" t="str">
            <v>SG004A001</v>
          </cell>
          <cell r="B2862">
            <v>100</v>
          </cell>
        </row>
        <row r="2863">
          <cell r="A2863" t="str">
            <v>SG005A001</v>
          </cell>
          <cell r="B2863">
            <v>50</v>
          </cell>
        </row>
        <row r="2864">
          <cell r="A2864" t="str">
            <v>SG006A00101</v>
          </cell>
          <cell r="B2864">
            <v>30</v>
          </cell>
        </row>
        <row r="2865">
          <cell r="A2865" t="str">
            <v>SG006A00102</v>
          </cell>
          <cell r="B2865">
            <v>30</v>
          </cell>
        </row>
        <row r="2866">
          <cell r="A2866" t="str">
            <v>SG006A00103</v>
          </cell>
          <cell r="B2866">
            <v>30</v>
          </cell>
        </row>
        <row r="2867">
          <cell r="A2867" t="str">
            <v>SG006A00104</v>
          </cell>
          <cell r="B2867">
            <v>30</v>
          </cell>
        </row>
        <row r="2868">
          <cell r="A2868" t="str">
            <v>SG006A00105</v>
          </cell>
          <cell r="B2868">
            <v>30</v>
          </cell>
        </row>
        <row r="2869">
          <cell r="A2869" t="str">
            <v>SG006A00106</v>
          </cell>
          <cell r="B2869">
            <v>30</v>
          </cell>
        </row>
        <row r="2870">
          <cell r="A2870" t="str">
            <v>SG280C00571D1</v>
          </cell>
          <cell r="B2870">
            <v>300</v>
          </cell>
        </row>
        <row r="2871">
          <cell r="A2871" t="str">
            <v>SG280C00671D1</v>
          </cell>
          <cell r="B2871">
            <v>300</v>
          </cell>
        </row>
        <row r="2872">
          <cell r="A2872" t="str">
            <v>SG280C00771D1</v>
          </cell>
          <cell r="B2872">
            <v>300</v>
          </cell>
        </row>
        <row r="2873">
          <cell r="A2873" t="str">
            <v>SG280C00871E1</v>
          </cell>
          <cell r="B2873">
            <v>300</v>
          </cell>
        </row>
        <row r="2874">
          <cell r="A2874" t="str">
            <v>SG280C00971D1</v>
          </cell>
          <cell r="B2874">
            <v>300</v>
          </cell>
        </row>
        <row r="2875">
          <cell r="A2875" t="str">
            <v>SG280C01071E1</v>
          </cell>
          <cell r="B2875">
            <v>300</v>
          </cell>
        </row>
        <row r="2876">
          <cell r="A2876" t="str">
            <v>SG321C24772A1</v>
          </cell>
          <cell r="B2876">
            <v>100</v>
          </cell>
        </row>
        <row r="2877">
          <cell r="A2877" t="str">
            <v>SG321C25671B</v>
          </cell>
          <cell r="B2877">
            <v>300</v>
          </cell>
        </row>
        <row r="2878">
          <cell r="A2878" t="str">
            <v>SG321C25771B</v>
          </cell>
          <cell r="B2878">
            <v>300</v>
          </cell>
        </row>
        <row r="2879">
          <cell r="A2879" t="str">
            <v>SG321C25871B</v>
          </cell>
          <cell r="B2879">
            <v>300</v>
          </cell>
        </row>
        <row r="2880">
          <cell r="A2880" t="str">
            <v>SG348C00771A</v>
          </cell>
          <cell r="B2880">
            <v>100</v>
          </cell>
        </row>
        <row r="2881">
          <cell r="A2881" t="str">
            <v>SG570B02171C(PROTOTYPE)</v>
          </cell>
          <cell r="B2881">
            <v>1245.5</v>
          </cell>
        </row>
        <row r="2882">
          <cell r="A2882" t="str">
            <v>SG570B02171C(MASS PDN)</v>
          </cell>
          <cell r="B2882">
            <v>415.17</v>
          </cell>
        </row>
        <row r="2883">
          <cell r="A2883" t="str">
            <v>SG570B02172C(PROTOTYPE)</v>
          </cell>
          <cell r="B2883">
            <v>1247.78</v>
          </cell>
        </row>
        <row r="2884">
          <cell r="A2884" t="str">
            <v>SG570B02172C(MASS PDN)</v>
          </cell>
          <cell r="B2884">
            <v>415.93</v>
          </cell>
        </row>
        <row r="2885">
          <cell r="A2885" t="str">
            <v>SG570C00271E</v>
          </cell>
          <cell r="B2885">
            <v>3500</v>
          </cell>
        </row>
        <row r="2886">
          <cell r="A2886" t="str">
            <v>SG570C00272E</v>
          </cell>
          <cell r="B2886">
            <v>1000</v>
          </cell>
        </row>
        <row r="2887">
          <cell r="A2887" t="str">
            <v>SG570C00273E</v>
          </cell>
          <cell r="B2887">
            <v>1100</v>
          </cell>
        </row>
        <row r="2888">
          <cell r="A2888" t="str">
            <v>SG570C00276E</v>
          </cell>
          <cell r="B2888">
            <v>800</v>
          </cell>
        </row>
        <row r="2889">
          <cell r="A2889" t="str">
            <v>SG570C00277E</v>
          </cell>
          <cell r="B2889">
            <v>800</v>
          </cell>
        </row>
        <row r="2890">
          <cell r="A2890" t="str">
            <v>SG570C00471B</v>
          </cell>
          <cell r="B2890">
            <v>250</v>
          </cell>
        </row>
        <row r="2891">
          <cell r="A2891" t="str">
            <v>SG570C00571F</v>
          </cell>
          <cell r="B2891">
            <v>3000</v>
          </cell>
        </row>
        <row r="2892">
          <cell r="A2892" t="str">
            <v>SG570C00671D</v>
          </cell>
          <cell r="B2892">
            <v>74.08</v>
          </cell>
        </row>
        <row r="2893">
          <cell r="A2893" t="str">
            <v>SG570C00671F</v>
          </cell>
          <cell r="B2893">
            <v>3000</v>
          </cell>
        </row>
        <row r="2894">
          <cell r="A2894" t="str">
            <v>SG570C00771F</v>
          </cell>
          <cell r="B2894">
            <v>3000</v>
          </cell>
        </row>
        <row r="2895">
          <cell r="A2895" t="str">
            <v>SG570C00971F</v>
          </cell>
          <cell r="B2895">
            <v>3000</v>
          </cell>
        </row>
        <row r="2896">
          <cell r="A2896" t="str">
            <v>SG570C01071F</v>
          </cell>
          <cell r="B2896">
            <v>3000</v>
          </cell>
        </row>
        <row r="2897">
          <cell r="A2897" t="str">
            <v>SG570C01471C1</v>
          </cell>
          <cell r="B2897">
            <v>300</v>
          </cell>
        </row>
        <row r="2898">
          <cell r="A2898" t="str">
            <v>SG570C01471H</v>
          </cell>
          <cell r="B2898">
            <v>643.47</v>
          </cell>
        </row>
        <row r="2899">
          <cell r="A2899" t="str">
            <v>SG570C01472H</v>
          </cell>
          <cell r="B2899">
            <v>619.53</v>
          </cell>
        </row>
        <row r="2900">
          <cell r="A2900" t="str">
            <v>SG570C01481</v>
          </cell>
          <cell r="B2900">
            <v>2000</v>
          </cell>
        </row>
        <row r="2901">
          <cell r="A2901" t="str">
            <v>SG570C01482</v>
          </cell>
          <cell r="B2901">
            <v>1800</v>
          </cell>
        </row>
        <row r="2902">
          <cell r="A2902" t="str">
            <v>SG647C60771A</v>
          </cell>
          <cell r="B2902">
            <v>30</v>
          </cell>
        </row>
        <row r="2903">
          <cell r="A2903" t="str">
            <v>SG649B13671H</v>
          </cell>
          <cell r="B2903">
            <v>707.13</v>
          </cell>
        </row>
        <row r="2904">
          <cell r="A2904" t="str">
            <v>SG649B15271B</v>
          </cell>
          <cell r="B2904">
            <v>927.57</v>
          </cell>
        </row>
        <row r="2905">
          <cell r="A2905" t="str">
            <v>SG649B15471B</v>
          </cell>
          <cell r="B2905">
            <v>350</v>
          </cell>
        </row>
        <row r="2906">
          <cell r="A2906" t="str">
            <v>SG649B15471E</v>
          </cell>
          <cell r="B2906">
            <v>831.6</v>
          </cell>
        </row>
        <row r="2907">
          <cell r="A2907" t="str">
            <v>SG649B15572C</v>
          </cell>
          <cell r="B2907">
            <v>350</v>
          </cell>
        </row>
        <row r="2908">
          <cell r="A2908" t="str">
            <v>SG649B29671C1</v>
          </cell>
          <cell r="B2908">
            <v>223.77</v>
          </cell>
        </row>
        <row r="2909">
          <cell r="A2909" t="str">
            <v>SG649C114SGN</v>
          </cell>
          <cell r="B2909">
            <v>400</v>
          </cell>
        </row>
        <row r="2910">
          <cell r="A2910" t="str">
            <v>SG833D00171A</v>
          </cell>
          <cell r="B2910">
            <v>20</v>
          </cell>
        </row>
        <row r="2911">
          <cell r="A2911" t="str">
            <v>SG84628-71A</v>
          </cell>
          <cell r="B2911">
            <v>100</v>
          </cell>
        </row>
        <row r="2912">
          <cell r="A2912" t="str">
            <v>SG87743-1</v>
          </cell>
          <cell r="B2912">
            <v>50</v>
          </cell>
        </row>
        <row r="2913">
          <cell r="A2913" t="str">
            <v>SKB-1MZ</v>
          </cell>
          <cell r="B2913">
            <v>3.15</v>
          </cell>
        </row>
        <row r="2914">
          <cell r="A2914" t="str">
            <v>SLWASSY-85</v>
          </cell>
          <cell r="B2914">
            <v>34.03</v>
          </cell>
        </row>
        <row r="2915">
          <cell r="A2915" t="str">
            <v>SLWASSY-85-1</v>
          </cell>
          <cell r="B2915">
            <v>32.89</v>
          </cell>
        </row>
        <row r="2916">
          <cell r="A2916" t="str">
            <v>SLWASSY-85-2</v>
          </cell>
          <cell r="B2916">
            <v>33.64</v>
          </cell>
        </row>
        <row r="2917">
          <cell r="A2917" t="str">
            <v>SM00G348G02 (SAMPLE PRICE)</v>
          </cell>
          <cell r="B2917">
            <v>86.25</v>
          </cell>
        </row>
        <row r="2918">
          <cell r="A2918" t="str">
            <v>SM00G348G02 (MASS PRODUCTION PRICE)</v>
          </cell>
          <cell r="B2918">
            <v>28.75</v>
          </cell>
        </row>
        <row r="2919">
          <cell r="A2919" t="str">
            <v>SM00G530G02 (SAMPLE PRICE)</v>
          </cell>
          <cell r="B2919">
            <v>555.29999999999995</v>
          </cell>
        </row>
        <row r="2920">
          <cell r="A2920" t="str">
            <v>SM00G530G02 (MASS PRODUCTION PRICE)</v>
          </cell>
          <cell r="B2920">
            <v>185.1</v>
          </cell>
        </row>
        <row r="2921">
          <cell r="A2921" t="str">
            <v>SM00G531G01 (SAMPLE PRICE)</v>
          </cell>
          <cell r="B2921">
            <v>768.03</v>
          </cell>
        </row>
        <row r="2922">
          <cell r="A2922" t="str">
            <v>SM00G531G01 (MASS PRODUCTION PRICE)</v>
          </cell>
          <cell r="B2922">
            <v>256.01</v>
          </cell>
        </row>
        <row r="2923">
          <cell r="A2923" t="str">
            <v>SM00G532G02 (SAMPLE PRICE)</v>
          </cell>
          <cell r="B2923">
            <v>403.41</v>
          </cell>
        </row>
        <row r="2924">
          <cell r="A2924" t="str">
            <v>SM00G532G02 (MASS PRODUCTION PRICE)</v>
          </cell>
          <cell r="B2924">
            <v>134.47</v>
          </cell>
        </row>
        <row r="2925">
          <cell r="A2925" t="str">
            <v>SM005G567G03 (MASS PRODUCTION PRICE)</v>
          </cell>
          <cell r="B2925">
            <v>89.47</v>
          </cell>
        </row>
        <row r="2926">
          <cell r="A2926" t="str">
            <v>SM005G567G03 (SAMPLE PRICE)</v>
          </cell>
          <cell r="B2926">
            <v>268.41000000000003</v>
          </cell>
        </row>
        <row r="2927">
          <cell r="A2927" t="str">
            <v>SM00C642G04 (SAMPLE PRICE)</v>
          </cell>
          <cell r="B2927">
            <v>555.9</v>
          </cell>
        </row>
        <row r="2928">
          <cell r="A2928" t="str">
            <v>SM00C642G04 (MASS PRODUCTION PRICE)</v>
          </cell>
          <cell r="B2928">
            <v>185.3</v>
          </cell>
        </row>
        <row r="2929">
          <cell r="A2929" t="str">
            <v>SM00C642G05 (75,000 PCS/YEAR
MASS PRODUCTION PRICE)</v>
          </cell>
          <cell r="B2929">
            <v>193.66</v>
          </cell>
        </row>
        <row r="2930">
          <cell r="A2930" t="str">
            <v>SM00C642G05 (75,000 PCS/YEAR
SAMPLE PRICE)</v>
          </cell>
          <cell r="B2930">
            <v>580.98</v>
          </cell>
        </row>
        <row r="2931">
          <cell r="A2931" t="str">
            <v>SM00C642G05 (150,000 PCS/YEAR
MASS PRODUCTION PRICE)</v>
          </cell>
          <cell r="B2931">
            <v>186.36</v>
          </cell>
        </row>
        <row r="2932">
          <cell r="A2932" t="str">
            <v>SM00C642G05 (150,000 PCS/YEAR
SAMPLE PRICE)</v>
          </cell>
          <cell r="B2932">
            <v>559.08000000000004</v>
          </cell>
        </row>
        <row r="2933">
          <cell r="A2933" t="str">
            <v>SM00C642G05 (225,000 PCS/YEAR
MASS PRODUCTION PRICE)</v>
          </cell>
          <cell r="B2933">
            <v>183.92</v>
          </cell>
        </row>
        <row r="2934">
          <cell r="A2934" t="str">
            <v>SM00C642G05 (225,000 PCS/YEAR
SAMPLE PRICE)</v>
          </cell>
          <cell r="B2934">
            <v>551.76</v>
          </cell>
        </row>
        <row r="2935">
          <cell r="A2935" t="str">
            <v>SM00C642G06 (MASS PRO) - 60,000 PCS</v>
          </cell>
          <cell r="B2935">
            <v>170.96</v>
          </cell>
        </row>
        <row r="2936">
          <cell r="A2936" t="str">
            <v>SM00C642G06 (SAMPLE) - 60,000 PCS</v>
          </cell>
          <cell r="B2936">
            <v>512.87</v>
          </cell>
        </row>
        <row r="2937">
          <cell r="A2937" t="str">
            <v>SM00C642T02B</v>
          </cell>
          <cell r="B2937">
            <v>147.76</v>
          </cell>
        </row>
        <row r="2938">
          <cell r="A2938" t="str">
            <v>SM00L087G01 (MASS PRO) 2000 pcs/month</v>
          </cell>
          <cell r="B2938">
            <v>147.80000000000001</v>
          </cell>
        </row>
        <row r="2939">
          <cell r="A2939" t="str">
            <v>SM00L087G01 (SAMPLE) 2000 pcs/month</v>
          </cell>
          <cell r="B2939">
            <v>443.41</v>
          </cell>
        </row>
        <row r="2940">
          <cell r="A2940" t="str">
            <v>SM00L087G01 (MASS PRO) 4000 pcs/month</v>
          </cell>
          <cell r="B2940">
            <v>163.99</v>
          </cell>
        </row>
        <row r="2941">
          <cell r="A2941" t="str">
            <v>SM00L087G01 (SAMPLE) 4000 pcs/month</v>
          </cell>
          <cell r="B2941">
            <v>491.97</v>
          </cell>
        </row>
        <row r="2942">
          <cell r="A2942" t="str">
            <v>SM00L087G01 (MASS PRO) 4700 pcs/month</v>
          </cell>
          <cell r="B2942">
            <v>144.83000000000001</v>
          </cell>
        </row>
        <row r="2943">
          <cell r="A2943" t="str">
            <v>SM00L087G01 (SAMPLE) 4700 pcs/month</v>
          </cell>
          <cell r="B2943">
            <v>434.49</v>
          </cell>
        </row>
        <row r="2944">
          <cell r="A2944" t="str">
            <v>SM00L087G01 (MASS PRO) 7000 pcs/month</v>
          </cell>
          <cell r="B2944">
            <v>141.16999999999999</v>
          </cell>
        </row>
        <row r="2945">
          <cell r="A2945" t="str">
            <v>SM00L087G01 (SAMPLE) 7000 pcs/month</v>
          </cell>
          <cell r="B2945">
            <v>423.51</v>
          </cell>
        </row>
        <row r="2946">
          <cell r="A2946" t="str">
            <v>SM00L087G01 (MASS PRO) 9000 pcs/month</v>
          </cell>
          <cell r="B2946">
            <v>139.47999999999999</v>
          </cell>
        </row>
        <row r="2947">
          <cell r="A2947" t="str">
            <v>SM00L087G01 (SAMPLE) 9000 pcs/month</v>
          </cell>
          <cell r="B2947">
            <v>418.43</v>
          </cell>
        </row>
        <row r="2948">
          <cell r="A2948" t="str">
            <v>SN-2388601</v>
          </cell>
          <cell r="B2948">
            <v>300</v>
          </cell>
        </row>
        <row r="2949">
          <cell r="A2949" t="str">
            <v>SN-2388602</v>
          </cell>
          <cell r="B2949">
            <v>300</v>
          </cell>
        </row>
        <row r="2950">
          <cell r="A2950" t="str">
            <v>SN-30560</v>
          </cell>
          <cell r="B2950">
            <v>60</v>
          </cell>
        </row>
        <row r="2951">
          <cell r="A2951" t="str">
            <v>SN-30561</v>
          </cell>
          <cell r="B2951">
            <v>60</v>
          </cell>
        </row>
        <row r="2952">
          <cell r="A2952" t="str">
            <v>SN-30652</v>
          </cell>
          <cell r="B2952">
            <v>60</v>
          </cell>
        </row>
        <row r="2953">
          <cell r="A2953" t="str">
            <v>SN-32208</v>
          </cell>
          <cell r="B2953">
            <v>200</v>
          </cell>
        </row>
        <row r="2954">
          <cell r="A2954" t="str">
            <v>T002-7810 (100K/MONTH)</v>
          </cell>
          <cell r="B2954">
            <v>45.05</v>
          </cell>
        </row>
        <row r="2955">
          <cell r="A2955" t="str">
            <v>T002-7810 (200K/MONTH)</v>
          </cell>
          <cell r="B2955">
            <v>44.4</v>
          </cell>
        </row>
        <row r="2956">
          <cell r="A2956" t="str">
            <v>T002-7810 (350K/MONTH)</v>
          </cell>
          <cell r="B2956">
            <v>44.13</v>
          </cell>
        </row>
        <row r="2957">
          <cell r="A2957" t="str">
            <v>T0502001G</v>
          </cell>
          <cell r="B2957">
            <v>67.95</v>
          </cell>
        </row>
        <row r="2958">
          <cell r="A2958" t="str">
            <v>T0502013B</v>
          </cell>
          <cell r="B2958">
            <v>34.19</v>
          </cell>
        </row>
        <row r="2959">
          <cell r="A2959" t="str">
            <v>T0502018B</v>
          </cell>
          <cell r="B2959">
            <v>32.81</v>
          </cell>
        </row>
        <row r="2960">
          <cell r="A2960" t="str">
            <v>T0502022E</v>
          </cell>
          <cell r="B2960">
            <v>95.75</v>
          </cell>
        </row>
        <row r="2961">
          <cell r="A2961" t="str">
            <v>T0502025G</v>
          </cell>
          <cell r="B2961">
            <v>63.6</v>
          </cell>
        </row>
        <row r="2962">
          <cell r="A2962" t="str">
            <v>T0502026H</v>
          </cell>
          <cell r="B2962">
            <v>60.7</v>
          </cell>
        </row>
        <row r="2963">
          <cell r="A2963" t="str">
            <v>T0502029F</v>
          </cell>
          <cell r="B2963">
            <v>51.07</v>
          </cell>
        </row>
        <row r="2964">
          <cell r="A2964" t="str">
            <v>T0502050F</v>
          </cell>
          <cell r="B2964">
            <v>53.65</v>
          </cell>
        </row>
        <row r="2965">
          <cell r="A2965" t="str">
            <v>T0502051F</v>
          </cell>
          <cell r="B2965">
            <v>53.65</v>
          </cell>
        </row>
        <row r="2966">
          <cell r="A2966" t="str">
            <v>T0502057A</v>
          </cell>
          <cell r="B2966">
            <v>32.33</v>
          </cell>
        </row>
        <row r="2967">
          <cell r="A2967" t="str">
            <v>T0502058A</v>
          </cell>
          <cell r="B2967">
            <v>32.81</v>
          </cell>
        </row>
        <row r="2968">
          <cell r="A2968" t="str">
            <v>T0502085F</v>
          </cell>
          <cell r="B2968">
            <v>53.48</v>
          </cell>
        </row>
        <row r="2969">
          <cell r="A2969" t="str">
            <v>T0502088D</v>
          </cell>
          <cell r="B2969">
            <v>47.81</v>
          </cell>
        </row>
        <row r="2970">
          <cell r="A2970" t="str">
            <v>T0502091F</v>
          </cell>
          <cell r="B2970">
            <v>77.569999999999993</v>
          </cell>
        </row>
        <row r="2971">
          <cell r="A2971" t="str">
            <v>T0502092F</v>
          </cell>
          <cell r="B2971">
            <v>70.11</v>
          </cell>
        </row>
        <row r="2972">
          <cell r="A2972" t="str">
            <v>T0502093F</v>
          </cell>
          <cell r="B2972">
            <v>64.06</v>
          </cell>
        </row>
        <row r="2973">
          <cell r="A2973" t="str">
            <v>T0502094K</v>
          </cell>
          <cell r="B2973">
            <v>213.51</v>
          </cell>
        </row>
        <row r="2974">
          <cell r="A2974" t="str">
            <v>T0502103C</v>
          </cell>
          <cell r="B2974">
            <v>60.41</v>
          </cell>
        </row>
        <row r="2975">
          <cell r="A2975" t="str">
            <v>T0502107D</v>
          </cell>
          <cell r="B2975">
            <v>146</v>
          </cell>
        </row>
        <row r="2976">
          <cell r="A2976" t="str">
            <v>T0502114D</v>
          </cell>
          <cell r="B2976">
            <v>54.2</v>
          </cell>
        </row>
        <row r="2977">
          <cell r="A2977" t="str">
            <v>T0502115B</v>
          </cell>
          <cell r="B2977">
            <v>117.77</v>
          </cell>
        </row>
        <row r="2978">
          <cell r="A2978" t="str">
            <v>T0502126B</v>
          </cell>
          <cell r="B2978">
            <v>41.11</v>
          </cell>
        </row>
        <row r="2979">
          <cell r="A2979" t="str">
            <v>T0502127B</v>
          </cell>
          <cell r="B2979">
            <v>46.09</v>
          </cell>
        </row>
        <row r="2980">
          <cell r="A2980" t="str">
            <v>T0502128B</v>
          </cell>
          <cell r="B2980">
            <v>45.56</v>
          </cell>
        </row>
        <row r="2981">
          <cell r="A2981" t="str">
            <v>T0502129B</v>
          </cell>
          <cell r="B2981">
            <v>46.07</v>
          </cell>
        </row>
        <row r="2982">
          <cell r="A2982" t="str">
            <v>T0502130B</v>
          </cell>
          <cell r="B2982">
            <v>44.68</v>
          </cell>
        </row>
        <row r="2983">
          <cell r="A2983" t="str">
            <v>T0502131C</v>
          </cell>
          <cell r="B2983">
            <v>73.099999999999994</v>
          </cell>
        </row>
        <row r="2984">
          <cell r="A2984" t="str">
            <v>T0502133D</v>
          </cell>
          <cell r="B2984">
            <v>123.77</v>
          </cell>
        </row>
        <row r="2985">
          <cell r="A2985" t="str">
            <v>T0502134B</v>
          </cell>
          <cell r="B2985">
            <v>81.489999999999995</v>
          </cell>
        </row>
        <row r="2986">
          <cell r="A2986" t="str">
            <v>T0502135C</v>
          </cell>
          <cell r="B2986">
            <v>59.01</v>
          </cell>
        </row>
        <row r="2987">
          <cell r="A2987" t="str">
            <v>T0502136C</v>
          </cell>
          <cell r="B2987">
            <v>101.55</v>
          </cell>
        </row>
        <row r="2988">
          <cell r="A2988" t="str">
            <v>T0502141B</v>
          </cell>
          <cell r="B2988">
            <v>79.459999999999994</v>
          </cell>
        </row>
        <row r="2989">
          <cell r="A2989" t="str">
            <v>T0502149B</v>
          </cell>
          <cell r="B2989">
            <v>62.4</v>
          </cell>
        </row>
        <row r="2990">
          <cell r="A2990" t="str">
            <v>T0502150B</v>
          </cell>
          <cell r="B2990">
            <v>46.51</v>
          </cell>
        </row>
        <row r="2991">
          <cell r="A2991" t="str">
            <v>T0502155A</v>
          </cell>
          <cell r="B2991">
            <v>165.15</v>
          </cell>
        </row>
        <row r="2992">
          <cell r="A2992" t="str">
            <v>T0502156A</v>
          </cell>
          <cell r="B2992">
            <v>49.79</v>
          </cell>
        </row>
        <row r="2993">
          <cell r="A2993" t="str">
            <v>T0502157B</v>
          </cell>
          <cell r="B2993">
            <v>64.95</v>
          </cell>
        </row>
        <row r="2994">
          <cell r="A2994" t="str">
            <v>T0502158A</v>
          </cell>
          <cell r="B2994">
            <v>94.65</v>
          </cell>
        </row>
        <row r="2995">
          <cell r="A2995" t="str">
            <v>T0502159A</v>
          </cell>
          <cell r="B2995">
            <v>67.63</v>
          </cell>
        </row>
        <row r="2996">
          <cell r="A2996" t="str">
            <v>T0502164E</v>
          </cell>
          <cell r="B2996">
            <v>220.29</v>
          </cell>
        </row>
        <row r="2997">
          <cell r="A2997" t="str">
            <v>T0502166</v>
          </cell>
          <cell r="B2997">
            <v>87.88</v>
          </cell>
        </row>
        <row r="2998">
          <cell r="A2998" t="str">
            <v>T0502168C</v>
          </cell>
          <cell r="B2998">
            <v>5.94</v>
          </cell>
        </row>
        <row r="2999">
          <cell r="A2999" t="str">
            <v>T0502169C</v>
          </cell>
          <cell r="B2999">
            <v>7.18</v>
          </cell>
        </row>
        <row r="3000">
          <cell r="A3000" t="str">
            <v>T0502171A</v>
          </cell>
          <cell r="B3000">
            <v>119.3</v>
          </cell>
        </row>
        <row r="3001">
          <cell r="A3001" t="str">
            <v>T0502184A</v>
          </cell>
          <cell r="B3001">
            <v>80.47</v>
          </cell>
        </row>
        <row r="3002">
          <cell r="A3002" t="str">
            <v>T0502193B</v>
          </cell>
          <cell r="B3002">
            <v>97.13</v>
          </cell>
        </row>
        <row r="3003">
          <cell r="A3003" t="str">
            <v>T0502194C</v>
          </cell>
          <cell r="B3003">
            <v>342.78</v>
          </cell>
        </row>
        <row r="3004">
          <cell r="A3004" t="str">
            <v>T0502197</v>
          </cell>
          <cell r="B3004">
            <v>76.760000000000005</v>
          </cell>
        </row>
        <row r="3005">
          <cell r="A3005" t="str">
            <v>T0502198</v>
          </cell>
          <cell r="B3005">
            <v>143.88999999999999</v>
          </cell>
        </row>
        <row r="3006">
          <cell r="A3006" t="str">
            <v>T0502199B</v>
          </cell>
          <cell r="B3006">
            <v>68.08</v>
          </cell>
        </row>
        <row r="3007">
          <cell r="A3007" t="str">
            <v>T0502215</v>
          </cell>
          <cell r="B3007">
            <v>153.35</v>
          </cell>
        </row>
        <row r="3008">
          <cell r="A3008" t="str">
            <v>T0502216B</v>
          </cell>
          <cell r="B3008">
            <v>91.34</v>
          </cell>
        </row>
        <row r="3009">
          <cell r="A3009" t="str">
            <v>T0502217B</v>
          </cell>
          <cell r="B3009">
            <v>72.38</v>
          </cell>
        </row>
        <row r="3010">
          <cell r="A3010" t="str">
            <v>T0502218A</v>
          </cell>
          <cell r="B3010">
            <v>113.93</v>
          </cell>
        </row>
        <row r="3011">
          <cell r="A3011" t="str">
            <v>T0502227B</v>
          </cell>
          <cell r="B3011">
            <v>39.46</v>
          </cell>
        </row>
        <row r="3012">
          <cell r="A3012" t="str">
            <v>T0502228B</v>
          </cell>
          <cell r="B3012">
            <v>41.82</v>
          </cell>
        </row>
        <row r="3013">
          <cell r="A3013" t="str">
            <v>T0502229B</v>
          </cell>
          <cell r="B3013">
            <v>41.4</v>
          </cell>
        </row>
        <row r="3014">
          <cell r="A3014" t="str">
            <v>T0502230B</v>
          </cell>
          <cell r="B3014">
            <v>44.22</v>
          </cell>
        </row>
        <row r="3015">
          <cell r="A3015" t="str">
            <v>T0502231B.</v>
          </cell>
          <cell r="B3015">
            <v>36.58</v>
          </cell>
        </row>
        <row r="3016">
          <cell r="A3016" t="str">
            <v>T0502231B (ADD'T VAT 12% FOR 21,037 PCS STOCK)</v>
          </cell>
          <cell r="B3016">
            <v>40.97</v>
          </cell>
        </row>
        <row r="3017">
          <cell r="A3017" t="str">
            <v>T0502232C</v>
          </cell>
          <cell r="B3017">
            <v>61.75</v>
          </cell>
        </row>
        <row r="3018">
          <cell r="A3018" t="str">
            <v>T0502233C</v>
          </cell>
          <cell r="B3018">
            <v>58.46</v>
          </cell>
        </row>
        <row r="3019">
          <cell r="A3019" t="str">
            <v>T0502234B</v>
          </cell>
          <cell r="B3019">
            <v>44.96</v>
          </cell>
        </row>
        <row r="3020">
          <cell r="A3020" t="str">
            <v>T0502235B</v>
          </cell>
          <cell r="B3020">
            <v>137.61000000000001</v>
          </cell>
        </row>
        <row r="3021">
          <cell r="A3021" t="str">
            <v>T0502236A</v>
          </cell>
          <cell r="B3021">
            <v>72.349999999999994</v>
          </cell>
        </row>
        <row r="3022">
          <cell r="A3022" t="str">
            <v>T0502237C</v>
          </cell>
          <cell r="B3022">
            <v>71.89</v>
          </cell>
        </row>
        <row r="3023">
          <cell r="A3023" t="str">
            <v>T0502238B</v>
          </cell>
          <cell r="B3023">
            <v>111.66</v>
          </cell>
        </row>
        <row r="3024">
          <cell r="A3024" t="str">
            <v>T0502239A</v>
          </cell>
          <cell r="B3024">
            <v>164.17</v>
          </cell>
        </row>
        <row r="3025">
          <cell r="A3025" t="str">
            <v>T0502240B</v>
          </cell>
          <cell r="B3025">
            <v>53.49</v>
          </cell>
        </row>
        <row r="3026">
          <cell r="A3026" t="str">
            <v>T0502241C</v>
          </cell>
          <cell r="B3026">
            <v>128.88999999999999</v>
          </cell>
        </row>
        <row r="3027">
          <cell r="A3027" t="str">
            <v>T0502243B</v>
          </cell>
          <cell r="B3027">
            <v>407.12</v>
          </cell>
        </row>
        <row r="3028">
          <cell r="A3028" t="str">
            <v>T0502244A</v>
          </cell>
          <cell r="B3028">
            <v>151.79</v>
          </cell>
        </row>
        <row r="3029">
          <cell r="A3029" t="str">
            <v>T0502245A</v>
          </cell>
          <cell r="B3029">
            <v>55.44</v>
          </cell>
        </row>
        <row r="3030">
          <cell r="A3030" t="str">
            <v>T0502246A</v>
          </cell>
          <cell r="B3030">
            <v>74.09</v>
          </cell>
        </row>
        <row r="3031">
          <cell r="A3031" t="str">
            <v>T0502248</v>
          </cell>
          <cell r="B3031">
            <v>143.72</v>
          </cell>
        </row>
        <row r="3032">
          <cell r="A3032" t="str">
            <v>T0502249</v>
          </cell>
          <cell r="B3032">
            <v>127.94</v>
          </cell>
        </row>
        <row r="3033">
          <cell r="A3033" t="str">
            <v>T0502253E</v>
          </cell>
          <cell r="B3033">
            <v>976</v>
          </cell>
        </row>
        <row r="3034">
          <cell r="A3034" t="str">
            <v>T0502253E (RE)</v>
          </cell>
          <cell r="B3034">
            <v>1301.78</v>
          </cell>
        </row>
        <row r="3035">
          <cell r="A3035" t="str">
            <v>T0502254A</v>
          </cell>
          <cell r="B3035">
            <v>48.3</v>
          </cell>
        </row>
        <row r="3036">
          <cell r="A3036" t="str">
            <v>T0502255A</v>
          </cell>
          <cell r="B3036">
            <v>57.71</v>
          </cell>
        </row>
        <row r="3037">
          <cell r="A3037" t="str">
            <v>T0502256A</v>
          </cell>
          <cell r="B3037">
            <v>79.05</v>
          </cell>
        </row>
        <row r="3038">
          <cell r="A3038" t="str">
            <v>T0502258</v>
          </cell>
          <cell r="B3038">
            <v>103.42</v>
          </cell>
        </row>
        <row r="3039">
          <cell r="A3039" t="str">
            <v>T0502260B</v>
          </cell>
          <cell r="B3039">
            <v>253.33</v>
          </cell>
        </row>
        <row r="3040">
          <cell r="A3040" t="str">
            <v>T0502269D(RE)</v>
          </cell>
          <cell r="B3040">
            <v>1215.6500000000001</v>
          </cell>
        </row>
        <row r="3041">
          <cell r="A3041" t="str">
            <v>T0502273A</v>
          </cell>
          <cell r="B3041">
            <v>244.56</v>
          </cell>
        </row>
        <row r="3042">
          <cell r="A3042" t="str">
            <v>T0502275B-RE-E</v>
          </cell>
          <cell r="B3042">
            <v>862.34</v>
          </cell>
        </row>
        <row r="3043">
          <cell r="A3043" t="str">
            <v>T0502280</v>
          </cell>
          <cell r="B3043">
            <v>103.95</v>
          </cell>
        </row>
        <row r="3044">
          <cell r="A3044" t="str">
            <v>T0502289C</v>
          </cell>
          <cell r="B3044">
            <v>379.62</v>
          </cell>
        </row>
        <row r="3045">
          <cell r="A3045" t="str">
            <v>T0502290C</v>
          </cell>
          <cell r="B3045">
            <v>359.75</v>
          </cell>
        </row>
        <row r="3046">
          <cell r="A3046" t="str">
            <v>T0502291D</v>
          </cell>
          <cell r="B3046">
            <v>561.87</v>
          </cell>
        </row>
        <row r="3047">
          <cell r="A3047" t="str">
            <v>T0502292D</v>
          </cell>
          <cell r="B3047">
            <v>542.20000000000005</v>
          </cell>
        </row>
        <row r="3048">
          <cell r="A3048" t="str">
            <v>T0502297</v>
          </cell>
          <cell r="B3048">
            <v>144.78</v>
          </cell>
        </row>
        <row r="3049">
          <cell r="A3049" t="str">
            <v>T0502298</v>
          </cell>
          <cell r="B3049">
            <v>104.6</v>
          </cell>
        </row>
        <row r="3050">
          <cell r="A3050" t="str">
            <v>T0502299</v>
          </cell>
          <cell r="B3050">
            <v>108.11</v>
          </cell>
        </row>
        <row r="3051">
          <cell r="A3051" t="str">
            <v>T0502490C</v>
          </cell>
          <cell r="B3051">
            <v>204.69</v>
          </cell>
        </row>
        <row r="3052">
          <cell r="A3052" t="str">
            <v>T0503003N</v>
          </cell>
          <cell r="B3052">
            <v>207.73</v>
          </cell>
        </row>
        <row r="3053">
          <cell r="A3053" t="str">
            <v>T0503004E</v>
          </cell>
          <cell r="B3053">
            <v>231.95</v>
          </cell>
        </row>
        <row r="3054">
          <cell r="A3054" t="str">
            <v>T0503006A</v>
          </cell>
          <cell r="B3054">
            <v>56.21</v>
          </cell>
        </row>
        <row r="3055">
          <cell r="A3055" t="str">
            <v>T0503007A</v>
          </cell>
          <cell r="B3055">
            <v>57.06</v>
          </cell>
        </row>
        <row r="3056">
          <cell r="A3056" t="str">
            <v>T0503008</v>
          </cell>
          <cell r="B3056">
            <v>65.260000000000005</v>
          </cell>
        </row>
        <row r="3057">
          <cell r="A3057" t="str">
            <v>T0503012</v>
          </cell>
          <cell r="B3057">
            <v>57.74</v>
          </cell>
        </row>
        <row r="3058">
          <cell r="A3058" t="str">
            <v>T0503019(VTA)</v>
          </cell>
          <cell r="B3058">
            <v>105.59</v>
          </cell>
        </row>
        <row r="3059">
          <cell r="A3059" t="str">
            <v>T0503019(NITTO TAPE)</v>
          </cell>
          <cell r="B3059">
            <v>105.61</v>
          </cell>
        </row>
        <row r="3060">
          <cell r="A3060" t="str">
            <v>T0503019(VA)</v>
          </cell>
          <cell r="B3060">
            <v>103.27</v>
          </cell>
        </row>
        <row r="3061">
          <cell r="A3061" t="str">
            <v>T0503020A</v>
          </cell>
          <cell r="B3061">
            <v>101.1</v>
          </cell>
        </row>
        <row r="3062">
          <cell r="A3062" t="str">
            <v>T0503021</v>
          </cell>
          <cell r="B3062">
            <v>104.12</v>
          </cell>
        </row>
        <row r="3063">
          <cell r="A3063" t="str">
            <v>T0503023</v>
          </cell>
          <cell r="B3063">
            <v>138.69999999999999</v>
          </cell>
        </row>
        <row r="3064">
          <cell r="A3064" t="str">
            <v>T0503026B</v>
          </cell>
          <cell r="B3064">
            <v>78.47</v>
          </cell>
        </row>
        <row r="3065">
          <cell r="A3065" t="str">
            <v>T0503027</v>
          </cell>
          <cell r="B3065">
            <v>161.41999999999999</v>
          </cell>
        </row>
        <row r="3066">
          <cell r="A3066" t="str">
            <v>T0503028A</v>
          </cell>
          <cell r="B3066">
            <v>162.66</v>
          </cell>
        </row>
        <row r="3067">
          <cell r="A3067" t="str">
            <v>T0503029A</v>
          </cell>
          <cell r="B3067">
            <v>59.1</v>
          </cell>
        </row>
        <row r="3068">
          <cell r="A3068" t="str">
            <v>T0503037A</v>
          </cell>
          <cell r="B3068">
            <v>118.43</v>
          </cell>
        </row>
        <row r="3069">
          <cell r="A3069" t="str">
            <v>T0503038A</v>
          </cell>
          <cell r="B3069">
            <v>125.42</v>
          </cell>
        </row>
        <row r="3070">
          <cell r="A3070" t="str">
            <v>T0503049A</v>
          </cell>
          <cell r="B3070">
            <v>141.38</v>
          </cell>
        </row>
        <row r="3071">
          <cell r="A3071" t="str">
            <v>T0503049B</v>
          </cell>
          <cell r="B3071">
            <v>142.87</v>
          </cell>
        </row>
        <row r="3072">
          <cell r="A3072" t="str">
            <v>T0503050A</v>
          </cell>
          <cell r="B3072">
            <v>427.5</v>
          </cell>
        </row>
        <row r="3073">
          <cell r="A3073" t="str">
            <v>T0503050B</v>
          </cell>
          <cell r="B3073">
            <v>143.99</v>
          </cell>
        </row>
        <row r="3074">
          <cell r="A3074" t="str">
            <v>T0503054</v>
          </cell>
          <cell r="B3074">
            <v>81.27</v>
          </cell>
        </row>
        <row r="3075">
          <cell r="A3075" t="str">
            <v>T050691E</v>
          </cell>
          <cell r="B3075">
            <v>62.73</v>
          </cell>
        </row>
        <row r="3076">
          <cell r="A3076" t="str">
            <v>T050707K</v>
          </cell>
          <cell r="B3076">
            <v>61.66</v>
          </cell>
        </row>
        <row r="3077">
          <cell r="A3077" t="str">
            <v>T050708K</v>
          </cell>
          <cell r="B3077">
            <v>74.73</v>
          </cell>
        </row>
        <row r="3078">
          <cell r="A3078" t="str">
            <v>T050709C</v>
          </cell>
          <cell r="B3078">
            <v>54.06</v>
          </cell>
        </row>
        <row r="3079">
          <cell r="A3079" t="str">
            <v>T050710H</v>
          </cell>
          <cell r="B3079">
            <v>45.52</v>
          </cell>
        </row>
        <row r="3080">
          <cell r="A3080" t="str">
            <v>T050711I</v>
          </cell>
          <cell r="B3080">
            <v>63.93</v>
          </cell>
        </row>
        <row r="3081">
          <cell r="A3081" t="str">
            <v>T050712K</v>
          </cell>
          <cell r="B3081">
            <v>46.07</v>
          </cell>
        </row>
        <row r="3082">
          <cell r="A3082" t="str">
            <v>T050713K</v>
          </cell>
          <cell r="B3082">
            <v>52.9</v>
          </cell>
        </row>
        <row r="3083">
          <cell r="A3083" t="str">
            <v>T050714I</v>
          </cell>
          <cell r="B3083">
            <v>56.05</v>
          </cell>
        </row>
        <row r="3084">
          <cell r="A3084" t="str">
            <v>T050715I</v>
          </cell>
          <cell r="B3084">
            <v>56.3</v>
          </cell>
        </row>
        <row r="3085">
          <cell r="A3085" t="str">
            <v>T050716K</v>
          </cell>
          <cell r="B3085">
            <v>59.36</v>
          </cell>
        </row>
        <row r="3086">
          <cell r="A3086" t="str">
            <v>T050717N</v>
          </cell>
          <cell r="B3086">
            <v>46.42</v>
          </cell>
        </row>
        <row r="3087">
          <cell r="A3087" t="str">
            <v>T050726K</v>
          </cell>
          <cell r="B3087">
            <v>90.9</v>
          </cell>
        </row>
        <row r="3088">
          <cell r="A3088" t="str">
            <v>T050727K</v>
          </cell>
          <cell r="B3088">
            <v>95.41</v>
          </cell>
        </row>
        <row r="3089">
          <cell r="A3089" t="str">
            <v>T050745F</v>
          </cell>
          <cell r="B3089">
            <v>90.02</v>
          </cell>
        </row>
        <row r="3090">
          <cell r="A3090" t="str">
            <v>T050746E</v>
          </cell>
          <cell r="B3090">
            <v>93.42</v>
          </cell>
        </row>
        <row r="3091">
          <cell r="A3091" t="str">
            <v>T050747E</v>
          </cell>
          <cell r="B3091">
            <v>85.53</v>
          </cell>
        </row>
        <row r="3092">
          <cell r="A3092" t="str">
            <v>T1313013A2-SL1</v>
          </cell>
          <cell r="B3092">
            <v>118.21</v>
          </cell>
        </row>
        <row r="3093">
          <cell r="A3093" t="str">
            <v>T1313013A2-SL2</v>
          </cell>
          <cell r="B3093">
            <v>140.83000000000001</v>
          </cell>
        </row>
        <row r="3094">
          <cell r="A3094" t="str">
            <v>T1313013A2-SL3</v>
          </cell>
          <cell r="B3094">
            <v>141</v>
          </cell>
        </row>
        <row r="3095">
          <cell r="A3095" t="str">
            <v>T502228A</v>
          </cell>
          <cell r="B3095">
            <v>47</v>
          </cell>
        </row>
        <row r="3096">
          <cell r="A3096" t="str">
            <v>T832C09674</v>
          </cell>
          <cell r="B3096">
            <v>73.790000000000006</v>
          </cell>
        </row>
        <row r="3097">
          <cell r="A3097" t="str">
            <v>T832C09674D4</v>
          </cell>
          <cell r="B3097">
            <v>86.4</v>
          </cell>
        </row>
        <row r="3098">
          <cell r="A3098" t="str">
            <v>T832C09678D4</v>
          </cell>
          <cell r="B3098">
            <v>70.430000000000007</v>
          </cell>
        </row>
        <row r="3099">
          <cell r="A3099" t="str">
            <v>T832C09682D4</v>
          </cell>
          <cell r="B3099">
            <v>108.38</v>
          </cell>
        </row>
        <row r="3100">
          <cell r="A3100" t="str">
            <v>T832C09687D4</v>
          </cell>
          <cell r="B3100">
            <v>88.43</v>
          </cell>
        </row>
        <row r="3101">
          <cell r="A3101" t="str">
            <v>T832C09688D4</v>
          </cell>
          <cell r="B3101">
            <v>74.34</v>
          </cell>
        </row>
        <row r="3102">
          <cell r="A3102" t="str">
            <v>T832C09689D4</v>
          </cell>
          <cell r="B3102">
            <v>135.96</v>
          </cell>
        </row>
        <row r="3103">
          <cell r="A3103" t="str">
            <v>T832C25871J2</v>
          </cell>
          <cell r="B3103">
            <v>41.86</v>
          </cell>
        </row>
        <row r="3104">
          <cell r="A3104" t="str">
            <v>T832C26271C1</v>
          </cell>
          <cell r="B3104">
            <v>65.86</v>
          </cell>
        </row>
        <row r="3105">
          <cell r="A3105" t="str">
            <v>T832Z21705</v>
          </cell>
          <cell r="B3105">
            <v>5</v>
          </cell>
        </row>
        <row r="3106">
          <cell r="A3106" t="str">
            <v>T832Z23105</v>
          </cell>
          <cell r="B3106">
            <v>5</v>
          </cell>
        </row>
        <row r="3107">
          <cell r="A3107" t="str">
            <v>TD3213053 (MASS PRO) (100 PCS/YEAR)</v>
          </cell>
          <cell r="B3107">
            <v>23012.41</v>
          </cell>
        </row>
        <row r="3108">
          <cell r="A3108" t="str">
            <v>TD3213053 (SAMPLE) (100 PCS/YEAR)</v>
          </cell>
          <cell r="B3108">
            <v>69037.22</v>
          </cell>
        </row>
        <row r="3109">
          <cell r="A3109" t="str">
            <v>TD3213053 (MASS PRO)(200 PCS/YEAR)</v>
          </cell>
          <cell r="B3109">
            <v>14993.95</v>
          </cell>
        </row>
        <row r="3110">
          <cell r="A3110" t="str">
            <v>TD3213053 (SAMPLE)(200 PCS/YEAR)</v>
          </cell>
          <cell r="B3110">
            <v>44981.85</v>
          </cell>
        </row>
        <row r="3111">
          <cell r="A3111" t="str">
            <v>TD3213053 (MASS PRO) (300 PCS/YEAR)</v>
          </cell>
          <cell r="B3111">
            <v>12321.37</v>
          </cell>
        </row>
        <row r="3112">
          <cell r="A3112" t="str">
            <v>TD3213053 (SAMPLE)(300 PCS/YEAR)</v>
          </cell>
          <cell r="B3112">
            <v>36964.11</v>
          </cell>
        </row>
        <row r="3113">
          <cell r="A3113" t="str">
            <v>TD540-5498A (100 PCS / YEAR) (MASS PRO)</v>
          </cell>
          <cell r="B3113">
            <v>7012.55</v>
          </cell>
        </row>
        <row r="3114">
          <cell r="A3114" t="str">
            <v>TD540-5498A (100 PCS / YEAR) (SAMPLE)</v>
          </cell>
          <cell r="B3114">
            <v>21037.65</v>
          </cell>
        </row>
        <row r="3115">
          <cell r="A3115" t="str">
            <v>TD540-5498A (500 PCS / YEAR) (MASS PRO)</v>
          </cell>
          <cell r="B3115">
            <v>2999.6</v>
          </cell>
        </row>
        <row r="3116">
          <cell r="A3116" t="str">
            <v>TD540-5498A (500 PCS / YEAR) (SAMPLE)</v>
          </cell>
          <cell r="B3116">
            <v>8998.7999999999993</v>
          </cell>
        </row>
        <row r="3117">
          <cell r="A3117" t="str">
            <v>TD540-5498A (1000 PCS / YEAR) (MASS PRO)</v>
          </cell>
          <cell r="B3117">
            <v>2531.13</v>
          </cell>
        </row>
        <row r="3118">
          <cell r="A3118" t="str">
            <v>TD540-5498A (1000 PCS / YEAR) (SAMPLE)</v>
          </cell>
          <cell r="B3118">
            <v>7593.39</v>
          </cell>
        </row>
        <row r="3119">
          <cell r="A3119" t="str">
            <v>T20-E02D0-0400 / T20-E02D0-0500 (MASS PRO)</v>
          </cell>
          <cell r="B3119">
            <v>127.38</v>
          </cell>
        </row>
        <row r="3120">
          <cell r="A3120" t="str">
            <v>T20-E02D0-0400 / T20-E02D0-0500 (SAMPLE)</v>
          </cell>
          <cell r="B3120">
            <v>382.14</v>
          </cell>
        </row>
        <row r="3121">
          <cell r="A3121" t="str">
            <v>T20-E02D0-0C00-D / T20-E02D0-0D00-D (MASS PRO)</v>
          </cell>
          <cell r="B3121">
            <v>73.38</v>
          </cell>
        </row>
        <row r="3122">
          <cell r="A3122" t="str">
            <v>T20-E02D0-0C00-D / T20-E02D0-0D00-D (SAMPLE)</v>
          </cell>
          <cell r="B3122">
            <v>220.14</v>
          </cell>
        </row>
        <row r="3123">
          <cell r="A3123" t="str">
            <v>TE3203031 (MASS PRO) 100 PCS/YEAR</v>
          </cell>
          <cell r="B3123">
            <v>46381.84</v>
          </cell>
        </row>
        <row r="3124">
          <cell r="A3124" t="str">
            <v>TE3203031 (SAMPLE) 100 PCS/YEAR</v>
          </cell>
          <cell r="B3124">
            <v>139145.51999999999</v>
          </cell>
        </row>
        <row r="3125">
          <cell r="A3125" t="str">
            <v>TE3203031 (MASS PRO) 200 PCS/YEAR</v>
          </cell>
          <cell r="B3125">
            <v>33180.35</v>
          </cell>
        </row>
        <row r="3126">
          <cell r="A3126" t="str">
            <v>TE3203031 (SAMPLE) 200 PCS/YEAR</v>
          </cell>
          <cell r="B3126">
            <v>99541.05</v>
          </cell>
        </row>
        <row r="3127">
          <cell r="A3127" t="str">
            <v>TE3203031 (MASS PRO) 300 PCS/YEAR</v>
          </cell>
          <cell r="B3127">
            <v>28793.18</v>
          </cell>
        </row>
        <row r="3128">
          <cell r="A3128" t="str">
            <v>TE3203031 (SAMPLE) 300 PCS/YEAR</v>
          </cell>
          <cell r="B3128">
            <v>86379.54</v>
          </cell>
        </row>
        <row r="3129">
          <cell r="A3129" t="str">
            <v>TE3203035 (MASS PRO) 100 PCS/YEAR</v>
          </cell>
          <cell r="B3129">
            <v>4710.5200000000004</v>
          </cell>
        </row>
        <row r="3130">
          <cell r="A3130" t="str">
            <v>TE3203035 (SAMPLE) 100 PCS/YEAR</v>
          </cell>
          <cell r="B3130">
            <v>14131.56</v>
          </cell>
        </row>
        <row r="3131">
          <cell r="A3131" t="str">
            <v>TE3203035 (MASS PRO) 200 PCS/YEAR</v>
          </cell>
          <cell r="B3131">
            <v>2750.09</v>
          </cell>
        </row>
        <row r="3132">
          <cell r="A3132" t="str">
            <v>TE3203035 (SAMPLE) 200 PCS/YEAR</v>
          </cell>
          <cell r="B3132">
            <v>8250.26</v>
          </cell>
        </row>
        <row r="3133">
          <cell r="A3133" t="str">
            <v>TE3203035 (MASS PRO) 300 PCS/YEAR</v>
          </cell>
          <cell r="B3133">
            <v>2096.9699999999998</v>
          </cell>
        </row>
        <row r="3134">
          <cell r="A3134" t="str">
            <v>TE3203035 (SAMPLE) 300 PCS/YEAR</v>
          </cell>
          <cell r="B3134">
            <v>6290.9</v>
          </cell>
        </row>
        <row r="3135">
          <cell r="A3135" t="str">
            <v>TE3203036 (MASS PRO) 100 PCS / YEAR</v>
          </cell>
          <cell r="B3135">
            <v>10157.57</v>
          </cell>
        </row>
        <row r="3136">
          <cell r="A3136" t="str">
            <v>TE3203036 (SAMPLE PRO) 100 PCS / YEAR</v>
          </cell>
          <cell r="B3136">
            <v>30472.71</v>
          </cell>
        </row>
        <row r="3137">
          <cell r="A3137" t="str">
            <v>TE3203036 (MASS PRO) 200 PCS / YEAR</v>
          </cell>
          <cell r="B3137">
            <v>8240.18</v>
          </cell>
        </row>
        <row r="3138">
          <cell r="A3138" t="str">
            <v>TE3203036 (SAMPLE PRO) 200 PCS / YEAR</v>
          </cell>
          <cell r="B3138">
            <v>24720.54</v>
          </cell>
        </row>
        <row r="3139">
          <cell r="A3139" t="str">
            <v>TE3203036 (MASS PRO) 300 PCS / YEAR</v>
          </cell>
          <cell r="B3139">
            <v>7601.05</v>
          </cell>
        </row>
        <row r="3140">
          <cell r="A3140" t="str">
            <v>TE3203036 (SAMPLE PRO) 300 PCS / YEAR</v>
          </cell>
          <cell r="B3140">
            <v>22803.15</v>
          </cell>
        </row>
        <row r="3141">
          <cell r="A3141" t="str">
            <v>TE3203038 (MASS PRO) 100 PCS/YEAR</v>
          </cell>
          <cell r="B3141">
            <v>4588.3</v>
          </cell>
        </row>
        <row r="3142">
          <cell r="A3142" t="str">
            <v>TE3203038 (SAMPLE PRO) 100 PCS/YEAR</v>
          </cell>
          <cell r="B3142">
            <v>13764.9</v>
          </cell>
        </row>
        <row r="3143">
          <cell r="A3143" t="str">
            <v>TE3203038 (MASS PRO) 200 PCS/YEAR</v>
          </cell>
          <cell r="B3143">
            <v>3113.02</v>
          </cell>
        </row>
        <row r="3144">
          <cell r="A3144" t="str">
            <v>TE3203038 (SAMPLE PRO) 200 PCS/YEAR</v>
          </cell>
          <cell r="B3144">
            <v>9339.07</v>
          </cell>
        </row>
        <row r="3145">
          <cell r="A3145" t="str">
            <v>TE3203038 (MASS PRO) 300 PCS/YEAR</v>
          </cell>
          <cell r="B3145">
            <v>2621.2600000000002</v>
          </cell>
        </row>
        <row r="3146">
          <cell r="A3146" t="str">
            <v>TE3203038 (SAMPLE PRO) 300 PCS/YEAR</v>
          </cell>
          <cell r="B3146">
            <v>7863.78</v>
          </cell>
        </row>
        <row r="3147">
          <cell r="A3147" t="str">
            <v>TE3203138 (MASS PRO) 100 PCS/YEAR</v>
          </cell>
          <cell r="B3147"/>
        </row>
        <row r="3148">
          <cell r="A3148" t="str">
            <v>TE3203138 (SAMPLE) 100 PCS/YEAR</v>
          </cell>
          <cell r="B3148"/>
        </row>
        <row r="3149">
          <cell r="A3149" t="str">
            <v>TE3203138 (MASS PRO) 200 PCS/YEAR</v>
          </cell>
          <cell r="B3149"/>
        </row>
        <row r="3150">
          <cell r="A3150" t="str">
            <v>TE3203138 (SAMPLE) 200 PCS/YEAR</v>
          </cell>
          <cell r="B3150"/>
        </row>
        <row r="3151">
          <cell r="A3151" t="str">
            <v>TE3203138 (MASS PRO) 300 PCS/YEAR</v>
          </cell>
          <cell r="B3151"/>
        </row>
        <row r="3152">
          <cell r="A3152" t="str">
            <v>TE3203138 (SAMPLE) 300 PCS/YEAR</v>
          </cell>
          <cell r="B3152"/>
        </row>
        <row r="3153">
          <cell r="A3153" t="str">
            <v>TE3253730 (MASS PRO) 100 PCS / YEAR</v>
          </cell>
          <cell r="B3153">
            <v>1124.4100000000001</v>
          </cell>
        </row>
        <row r="3154">
          <cell r="A3154" t="str">
            <v>TE3253730 (SAMPLE) 100 PCS / YEAR</v>
          </cell>
          <cell r="B3154">
            <v>3373.23</v>
          </cell>
        </row>
        <row r="3155">
          <cell r="A3155" t="str">
            <v>TE3253730 (MASS PRO) 200 PCS / YEAR</v>
          </cell>
          <cell r="B3155">
            <v>686.9</v>
          </cell>
        </row>
        <row r="3156">
          <cell r="A3156" t="str">
            <v>TE3253730 (SAMPLE) 200 PCS / YEAR</v>
          </cell>
          <cell r="B3156">
            <v>2060.6999999999998</v>
          </cell>
        </row>
        <row r="3157">
          <cell r="A3157" t="str">
            <v>TE3253730 (MASS PRO) 300 PCS / YEAR</v>
          </cell>
          <cell r="B3157">
            <v>541.1</v>
          </cell>
        </row>
        <row r="3158">
          <cell r="A3158" t="str">
            <v>TE3253730 (SAMPLE) 300 PCS / YEAR</v>
          </cell>
          <cell r="B3158">
            <v>1623.3</v>
          </cell>
        </row>
        <row r="3159">
          <cell r="A3159" t="str">
            <v>TE3253830 (MASS PRO) 100 PCS/YEAR</v>
          </cell>
          <cell r="B3159">
            <v>1016.14</v>
          </cell>
        </row>
        <row r="3160">
          <cell r="A3160" t="str">
            <v>TE3253830 (SAMPLE) 100 PCS/YEAR</v>
          </cell>
          <cell r="B3160">
            <v>3048.43</v>
          </cell>
        </row>
        <row r="3161">
          <cell r="A3161" t="str">
            <v>TE3253830 (MASS PRO) 200 PCS/YEAR</v>
          </cell>
          <cell r="B3161">
            <v>680.56</v>
          </cell>
        </row>
        <row r="3162">
          <cell r="A3162" t="str">
            <v>TE3253830 (SAMPLE) 200 PCS/YEAR</v>
          </cell>
          <cell r="B3162">
            <v>2041.69</v>
          </cell>
        </row>
        <row r="3163">
          <cell r="A3163" t="str">
            <v>TE3253830 (MASS PRO) 300 PCS/YEAR</v>
          </cell>
          <cell r="B3163">
            <v>568.71</v>
          </cell>
        </row>
        <row r="3164">
          <cell r="A3164" t="str">
            <v>TE3253830 (SAMPLE) 300 PCS/YEAR</v>
          </cell>
          <cell r="B3164">
            <v>1706.13</v>
          </cell>
        </row>
        <row r="3165">
          <cell r="A3165" t="str">
            <v>TE3253030 (MASS PRO) 100 PCS/YEAR</v>
          </cell>
          <cell r="B3165">
            <v>1119.42</v>
          </cell>
        </row>
        <row r="3166">
          <cell r="A3166" t="str">
            <v>TE3253030 (SAMPLE) 100 PCS/YEAR</v>
          </cell>
          <cell r="B3166">
            <v>3358.26</v>
          </cell>
        </row>
        <row r="3167">
          <cell r="A3167" t="str">
            <v>TE3253030 (MASS PRO) 200 PCS/YEAR</v>
          </cell>
          <cell r="B3167">
            <v>681.91</v>
          </cell>
        </row>
        <row r="3168">
          <cell r="A3168" t="str">
            <v>TE3253030 (SAMPLE) 200 PCS/YEAR</v>
          </cell>
          <cell r="B3168">
            <v>2045.73</v>
          </cell>
        </row>
        <row r="3169">
          <cell r="A3169" t="str">
            <v>TE3253030 (MASS PRO) 300 PCS/YEAR</v>
          </cell>
          <cell r="B3169">
            <v>536.11</v>
          </cell>
        </row>
        <row r="3170">
          <cell r="A3170" t="str">
            <v>TE3253030 (SAMPLE) 300 PCS/YEAR</v>
          </cell>
          <cell r="B3170">
            <v>1608.33</v>
          </cell>
        </row>
        <row r="3171">
          <cell r="A3171" t="str">
            <v>TE3253930 (MASS PRO) 100 PCS/YEAR</v>
          </cell>
          <cell r="B3171">
            <v>1014.25</v>
          </cell>
        </row>
        <row r="3172">
          <cell r="A3172" t="str">
            <v>TE3253930 SAMPLE) 100 PCS/YEAR</v>
          </cell>
          <cell r="B3172">
            <v>3042.76</v>
          </cell>
        </row>
        <row r="3173">
          <cell r="A3173" t="str">
            <v>TE3253930 (MASS PRO) 200 PCS/YEAR</v>
          </cell>
          <cell r="B3173">
            <v>678.67</v>
          </cell>
        </row>
        <row r="3174">
          <cell r="A3174" t="str">
            <v>TE3253930 SAMPLE) 200 PCS/YEAR</v>
          </cell>
          <cell r="B3174">
            <v>2036.02</v>
          </cell>
        </row>
        <row r="3175">
          <cell r="A3175" t="str">
            <v>TE3253930 (MASS PRO) 300 PCS/YEAR</v>
          </cell>
          <cell r="B3175">
            <v>566.82000000000005</v>
          </cell>
        </row>
        <row r="3176">
          <cell r="A3176" t="str">
            <v>TE3253930 SAMPLE) 300 PCS/YEAR</v>
          </cell>
          <cell r="B3176">
            <v>1700.45</v>
          </cell>
        </row>
        <row r="3177">
          <cell r="A3177" t="str">
            <v>TE3263130 (MASS PRO) 100 PCS/YEAR</v>
          </cell>
          <cell r="B3177">
            <v>1120.68</v>
          </cell>
        </row>
        <row r="3178">
          <cell r="A3178" t="str">
            <v>TE3263130 (SAMPLE) 100 PCS/YEAR</v>
          </cell>
          <cell r="B3178">
            <v>3362.04</v>
          </cell>
        </row>
        <row r="3179">
          <cell r="A3179" t="str">
            <v>TE3263130 (MASS PRO) 200 PCS/YEAR</v>
          </cell>
          <cell r="B3179">
            <v>683.17</v>
          </cell>
        </row>
        <row r="3180">
          <cell r="A3180" t="str">
            <v>TE3263130 (SAMPLE) 200 PCS/YEAR</v>
          </cell>
          <cell r="B3180">
            <v>2049.5100000000002</v>
          </cell>
        </row>
        <row r="3181">
          <cell r="A3181" t="str">
            <v>TE3263130 (MASS PRO) 300 PCS/YEAR</v>
          </cell>
          <cell r="B3181">
            <v>537.37</v>
          </cell>
        </row>
        <row r="3182">
          <cell r="A3182" t="str">
            <v>TE3263130 (SAMPLE) 300 PCS/YEAR</v>
          </cell>
          <cell r="B3182">
            <v>1612.11</v>
          </cell>
        </row>
        <row r="3183">
          <cell r="A3183" t="str">
            <v>TE3263330 (MASS PRO) 100 PCS/YEAR</v>
          </cell>
          <cell r="B3183">
            <v>1120.68</v>
          </cell>
        </row>
        <row r="3184">
          <cell r="A3184" t="str">
            <v>TE3263330 (SAMPLE) 100 PCS/YEAR</v>
          </cell>
          <cell r="B3184">
            <v>3362.04</v>
          </cell>
        </row>
        <row r="3185">
          <cell r="A3185" t="str">
            <v>TE3263330 (MASS PRO) 200 PCS/YEAR</v>
          </cell>
          <cell r="B3185">
            <v>683.17</v>
          </cell>
        </row>
        <row r="3186">
          <cell r="A3186" t="str">
            <v>TE3263330 (SAMPLE) 200 PCS/YEAR</v>
          </cell>
          <cell r="B3186">
            <v>2049.5100000000002</v>
          </cell>
        </row>
        <row r="3187">
          <cell r="A3187" t="str">
            <v>TE3263330 (MASS PRO) 300 PCS/YEAR</v>
          </cell>
          <cell r="B3187">
            <v>537.37</v>
          </cell>
        </row>
        <row r="3188">
          <cell r="A3188" t="str">
            <v>TE3263330 (SAMPLE) 300 PCS/YEAR</v>
          </cell>
          <cell r="B3188">
            <v>1612.11</v>
          </cell>
        </row>
        <row r="3189">
          <cell r="A3189" t="str">
            <v>TE3263430 (MASS PRO) 100 PCS/YEAR</v>
          </cell>
          <cell r="B3189">
            <v>5923.71</v>
          </cell>
        </row>
        <row r="3190">
          <cell r="A3190" t="str">
            <v>TE3263430 (SAMPLE) 100 PCS/YEAR</v>
          </cell>
          <cell r="B3190">
            <v>17771.13</v>
          </cell>
        </row>
        <row r="3191">
          <cell r="A3191" t="str">
            <v>TE3263430 (MASS PRO) 200 PCS/YEAR</v>
          </cell>
          <cell r="B3191">
            <v>3438.43</v>
          </cell>
        </row>
        <row r="3192">
          <cell r="A3192" t="str">
            <v>TE3263430 (SAMPLE) 200 PCS/YEAR</v>
          </cell>
          <cell r="B3192">
            <v>10315.290000000001</v>
          </cell>
        </row>
        <row r="3193">
          <cell r="A3193" t="str">
            <v>TE3263430 (MASS PRO) 300 PCS/YEAR</v>
          </cell>
          <cell r="B3193">
            <v>2610.0100000000002</v>
          </cell>
        </row>
        <row r="3194">
          <cell r="A3194" t="str">
            <v>TE3263430 (SAMPLE) 300 PCS/YEAR</v>
          </cell>
          <cell r="B3194">
            <v>7830.03</v>
          </cell>
        </row>
        <row r="3195">
          <cell r="A3195" t="str">
            <v>TE3263030 (MASS PRO) 100 PCS/YEAR</v>
          </cell>
          <cell r="B3195">
            <v>1120.68</v>
          </cell>
        </row>
        <row r="3196">
          <cell r="A3196" t="str">
            <v>TE3263030 (SAMPLE) 100 PCS/YEAR</v>
          </cell>
          <cell r="B3196">
            <v>3362.04</v>
          </cell>
        </row>
        <row r="3197">
          <cell r="A3197" t="str">
            <v>TE3263030 (MASS PRO) 200 PCS/YEAR</v>
          </cell>
          <cell r="B3197">
            <v>683.17</v>
          </cell>
        </row>
        <row r="3198">
          <cell r="A3198" t="str">
            <v>TE3263030 (SAMPLE) 200 PCS/YEAR</v>
          </cell>
          <cell r="B3198">
            <v>2049.5100000000002</v>
          </cell>
        </row>
        <row r="3199">
          <cell r="A3199" t="str">
            <v>TE3263030 (MASS PRO) 300 PCS/YEAR</v>
          </cell>
          <cell r="B3199">
            <v>537.37</v>
          </cell>
        </row>
        <row r="3200">
          <cell r="A3200" t="str">
            <v>TE3263030 (SAMPLE) 300 PCS/YEAR</v>
          </cell>
          <cell r="B3200">
            <v>1612.11</v>
          </cell>
        </row>
        <row r="3201">
          <cell r="A3201" t="str">
            <v>TE3263230 (MASS PRO) 100 PCS/YEAR</v>
          </cell>
          <cell r="B3201">
            <v>1120.68</v>
          </cell>
        </row>
        <row r="3202">
          <cell r="A3202" t="str">
            <v>TE3263230 (SAMPLE) 100 PCS/YEAR</v>
          </cell>
          <cell r="B3202">
            <v>3362.04</v>
          </cell>
        </row>
        <row r="3203">
          <cell r="A3203" t="str">
            <v>TE3263230 (MASS PRO) 200 PCS/YEAR</v>
          </cell>
          <cell r="B3203">
            <v>683.17</v>
          </cell>
        </row>
        <row r="3204">
          <cell r="A3204" t="str">
            <v>TE3263230 (SAMPLE) 200 PCS/YEAR</v>
          </cell>
          <cell r="B3204">
            <v>2049.5100000000002</v>
          </cell>
        </row>
        <row r="3205">
          <cell r="A3205" t="str">
            <v>TE3263230 (MASS PRO) 300 PCS/YEAR</v>
          </cell>
          <cell r="B3205">
            <v>537.37</v>
          </cell>
        </row>
        <row r="3206">
          <cell r="A3206" t="str">
            <v>TE3263230 (SAMPLE) 300 PCS/YEAR</v>
          </cell>
          <cell r="B3206">
            <v>1612.11</v>
          </cell>
        </row>
        <row r="3207">
          <cell r="A3207" t="str">
            <v>TE3253330 (MASS PRO) 100 PCS/YEAR</v>
          </cell>
          <cell r="B3207">
            <v>1130.03</v>
          </cell>
        </row>
        <row r="3208">
          <cell r="A3208" t="str">
            <v>TE3253330 (SAMPLE) 100 PCS/YEAR</v>
          </cell>
          <cell r="B3208">
            <v>3390.09</v>
          </cell>
        </row>
        <row r="3209">
          <cell r="A3209" t="str">
            <v>TE3253330 (MASS PRO) 200 PCS/YEAR</v>
          </cell>
          <cell r="B3209">
            <v>692.52</v>
          </cell>
        </row>
        <row r="3210">
          <cell r="A3210" t="str">
            <v>TE3253330 (SAMPLE) 200 PCS/YEAR</v>
          </cell>
          <cell r="B3210">
            <v>2077.56</v>
          </cell>
        </row>
        <row r="3211">
          <cell r="A3211" t="str">
            <v>TE3253330 (MASS PRO) 300 PCS/YEAR</v>
          </cell>
          <cell r="B3211">
            <v>546.72</v>
          </cell>
        </row>
        <row r="3212">
          <cell r="A3212" t="str">
            <v>TE3253330 (SAMPLE) 300 PCS/YEAR</v>
          </cell>
          <cell r="B3212">
            <v>1640.16</v>
          </cell>
        </row>
        <row r="3213">
          <cell r="A3213" t="str">
            <v>TE3253630 (MASS PRO) 100 PCS/YEAR</v>
          </cell>
          <cell r="B3213">
            <v>1125.67</v>
          </cell>
        </row>
        <row r="3214">
          <cell r="A3214" t="str">
            <v>TE3253630 (SAMPLE) 100 PCS/YEAR</v>
          </cell>
          <cell r="B3214">
            <v>3377.01</v>
          </cell>
        </row>
        <row r="3215">
          <cell r="A3215" t="str">
            <v>TE3253630 (MASS PRO) 200 PCS/YEAR</v>
          </cell>
          <cell r="B3215">
            <v>688.16</v>
          </cell>
        </row>
        <row r="3216">
          <cell r="A3216" t="str">
            <v>TE3253630 (SAMPLE) 200 PCS/YEAR</v>
          </cell>
          <cell r="B3216">
            <v>2064.48</v>
          </cell>
        </row>
        <row r="3217">
          <cell r="A3217" t="str">
            <v>TE3253630 (MASS PRO) 300 PCS/YEAR</v>
          </cell>
          <cell r="B3217">
            <v>542.36</v>
          </cell>
        </row>
        <row r="3218">
          <cell r="A3218" t="str">
            <v>TE3253630 (SAMPLE) 300 PCS/YEAR</v>
          </cell>
          <cell r="B3218">
            <v>1627.08</v>
          </cell>
        </row>
        <row r="3219">
          <cell r="A3219" t="str">
            <v>TE3253230 (MASS PRO) 100 PCS/YEAR</v>
          </cell>
          <cell r="B3219">
            <v>1129.4000000000001</v>
          </cell>
        </row>
        <row r="3220">
          <cell r="A3220" t="str">
            <v>TE3253230 (SAMPLE) 100 PCS/YEAR</v>
          </cell>
          <cell r="B3220">
            <v>3388.2</v>
          </cell>
        </row>
        <row r="3221">
          <cell r="A3221" t="str">
            <v>TE3253230 (MASS PRO) 200 PCS/YEAR</v>
          </cell>
          <cell r="B3221">
            <v>691.89</v>
          </cell>
        </row>
        <row r="3222">
          <cell r="A3222" t="str">
            <v>TE3253230 (SAMPLE) 200 PCS/YEAR</v>
          </cell>
          <cell r="B3222">
            <v>2075.67</v>
          </cell>
        </row>
        <row r="3223">
          <cell r="A3223" t="str">
            <v>TE3253230 (MASS PRO) 300 PCS/YEAR</v>
          </cell>
          <cell r="B3223">
            <v>546.09</v>
          </cell>
        </row>
        <row r="3224">
          <cell r="A3224" t="str">
            <v>TE3253230 (SAMPLE) 300 PCS/YEAR</v>
          </cell>
          <cell r="B3224">
            <v>1638.27</v>
          </cell>
        </row>
        <row r="3225">
          <cell r="A3225" t="str">
            <v>TE3253130 (MASS PRO) 100 PCS/YEAR</v>
          </cell>
          <cell r="B3225">
            <v>1122.21</v>
          </cell>
        </row>
        <row r="3226">
          <cell r="A3226" t="str">
            <v>TE3253130 (SAMPLE) 100 PCS/YEAR</v>
          </cell>
          <cell r="B3226">
            <v>3366.63</v>
          </cell>
        </row>
        <row r="3227">
          <cell r="A3227" t="str">
            <v>TE3253130 (MASS PRO) 200 PCS/YEAR</v>
          </cell>
          <cell r="B3227">
            <v>684.7</v>
          </cell>
        </row>
        <row r="3228">
          <cell r="A3228" t="str">
            <v>TE3253130 (SAMPLE) 200 PCS/YEAR</v>
          </cell>
          <cell r="B3228">
            <v>2054.1</v>
          </cell>
        </row>
        <row r="3229">
          <cell r="A3229" t="str">
            <v>TE3253130 (MASS PRO) 300 PCS/YEAR</v>
          </cell>
          <cell r="B3229">
            <v>538.9</v>
          </cell>
        </row>
        <row r="3230">
          <cell r="A3230" t="str">
            <v>TE3253130 (SAMPLE) 300 PCS/YEAR</v>
          </cell>
          <cell r="B3230">
            <v>1616.7</v>
          </cell>
        </row>
        <row r="3231">
          <cell r="A3231" t="str">
            <v>TENSILE STRENGTH # 1 (MASS PRO)</v>
          </cell>
          <cell r="B3231">
            <v>7951.29</v>
          </cell>
        </row>
        <row r="3232">
          <cell r="A3232" t="str">
            <v>TENSILE STRENGTH # 1 (SAMPLE)</v>
          </cell>
          <cell r="B3232">
            <v>23853.87</v>
          </cell>
        </row>
        <row r="3233">
          <cell r="A3233" t="str">
            <v>TENSILE STRENGTH # 2 (MASS PRO)</v>
          </cell>
          <cell r="B3233">
            <v>386.87</v>
          </cell>
        </row>
        <row r="3234">
          <cell r="A3234" t="str">
            <v>TENSILE STRENGTH # 2 (SAMPLE)</v>
          </cell>
          <cell r="B3234">
            <v>1160.6099999999999</v>
          </cell>
        </row>
        <row r="3235">
          <cell r="A3235" t="str">
            <v>TENSILE STRENGTH # 3 (MASS PRO)</v>
          </cell>
          <cell r="B3235">
            <v>388.37</v>
          </cell>
        </row>
        <row r="3236">
          <cell r="A3236" t="str">
            <v>TENSILE STRENGTH # 3 (SAMPLE)</v>
          </cell>
          <cell r="B3236">
            <v>1165.1099999999999</v>
          </cell>
        </row>
        <row r="3237">
          <cell r="A3237" t="str">
            <v>TENSILE STRENGTH # 4 (MASS PRO)</v>
          </cell>
          <cell r="B3237">
            <v>345.5</v>
          </cell>
        </row>
        <row r="3238">
          <cell r="A3238" t="str">
            <v>TENSILE STRENGTH # 4 (SAMPLE)</v>
          </cell>
          <cell r="B3238">
            <v>1036.5</v>
          </cell>
        </row>
        <row r="3239">
          <cell r="A3239" t="str">
            <v>TENSILE STRENGTH # 5 (MASS PRO)</v>
          </cell>
          <cell r="B3239">
            <v>384.02</v>
          </cell>
        </row>
        <row r="3240">
          <cell r="A3240" t="str">
            <v>TENSILE STRENGTH # 5 (SAMPLE)</v>
          </cell>
          <cell r="B3240">
            <v>1152.06</v>
          </cell>
        </row>
        <row r="3241">
          <cell r="A3241" t="str">
            <v>TENSILE STRENGTH # 6 (MASS PRO)</v>
          </cell>
          <cell r="B3241">
            <v>342.04</v>
          </cell>
        </row>
        <row r="3242">
          <cell r="A3242" t="str">
            <v>TENSILE STRENGTH # 6 (SAMPLE)</v>
          </cell>
          <cell r="B3242">
            <v>1026.1199999999999</v>
          </cell>
        </row>
        <row r="3243">
          <cell r="A3243" t="str">
            <v>TENSILE STRENGTH # 7 (MASS PRO)</v>
          </cell>
          <cell r="B3243">
            <v>355.14</v>
          </cell>
        </row>
        <row r="3244">
          <cell r="A3244" t="str">
            <v>TENSILE STRENGTH # 7 (SAMPLE)</v>
          </cell>
          <cell r="B3244">
            <v>1065.42</v>
          </cell>
        </row>
        <row r="3245">
          <cell r="A3245" t="str">
            <v>TENSILE STRENGTH # 8 (MASS PRO)</v>
          </cell>
          <cell r="B3245">
            <v>331.13</v>
          </cell>
        </row>
        <row r="3246">
          <cell r="A3246" t="str">
            <v>TENSILE STRENGTH # 8 (SAMPLE)</v>
          </cell>
          <cell r="B3246">
            <v>993.39</v>
          </cell>
        </row>
        <row r="3247">
          <cell r="A3247" t="str">
            <v>TENSILE STRENGTH # 9 (MASS PRO)</v>
          </cell>
          <cell r="B3247">
            <v>286.04000000000002</v>
          </cell>
        </row>
        <row r="3248">
          <cell r="A3248" t="str">
            <v>TENSILE STRENGTH # 9 (SAMPLE)</v>
          </cell>
          <cell r="B3248">
            <v>858.12</v>
          </cell>
        </row>
        <row r="3249">
          <cell r="A3249" t="str">
            <v>TENSILE STRENGTH # 10 (MASS PRO)</v>
          </cell>
          <cell r="B3249">
            <v>297.39999999999998</v>
          </cell>
        </row>
        <row r="3250">
          <cell r="A3250" t="str">
            <v>TENSILE STRENGTH # 10 (SAMPLE)</v>
          </cell>
          <cell r="B3250">
            <v>892.2</v>
          </cell>
        </row>
        <row r="3251">
          <cell r="A3251" t="str">
            <v>TENSILE STRENGTH # 11 (MASS PRO)</v>
          </cell>
          <cell r="B3251">
            <v>7922.47</v>
          </cell>
        </row>
        <row r="3252">
          <cell r="A3252" t="str">
            <v>TENSILE STRENGTH # 11 (SAMPLE)</v>
          </cell>
          <cell r="B3252">
            <v>23767.41</v>
          </cell>
        </row>
        <row r="3253">
          <cell r="A3253" t="str">
            <v>TENSILE STRENGTH # 12 (MASS PRO)</v>
          </cell>
          <cell r="B3253">
            <v>214.78</v>
          </cell>
        </row>
        <row r="3254">
          <cell r="A3254" t="str">
            <v>TENSILE STRENGTH # 12 (SAMPLE)</v>
          </cell>
          <cell r="B3254">
            <v>644.34</v>
          </cell>
        </row>
        <row r="3255">
          <cell r="A3255" t="str">
            <v>THERMISTOR 1 (MASS PRO)</v>
          </cell>
          <cell r="B3255">
            <v>40.14</v>
          </cell>
        </row>
        <row r="3256">
          <cell r="A3256" t="str">
            <v>THERMISTOR 1 (SAMPLE)</v>
          </cell>
          <cell r="B3256">
            <v>120.42</v>
          </cell>
        </row>
        <row r="3257">
          <cell r="A3257" t="str">
            <v>THERMISTOR 2 (MASS PRO)</v>
          </cell>
          <cell r="B3257">
            <v>39.979999999999997</v>
          </cell>
        </row>
        <row r="3258">
          <cell r="A3258" t="str">
            <v>THERMISTOR 2 (SAMPLE)</v>
          </cell>
          <cell r="B3258">
            <v>119.94</v>
          </cell>
        </row>
        <row r="3259">
          <cell r="A3259" t="str">
            <v>TYP-28527 (MASS PRO)</v>
          </cell>
          <cell r="B3259">
            <v>95.99</v>
          </cell>
        </row>
        <row r="3260">
          <cell r="A3260" t="str">
            <v>TYP-28527 (SAMPLE)</v>
          </cell>
          <cell r="B3260">
            <v>287.95999999999998</v>
          </cell>
        </row>
        <row r="3261">
          <cell r="A3261" t="str">
            <v>U832C05471G</v>
          </cell>
          <cell r="B3261">
            <v>99.19</v>
          </cell>
        </row>
        <row r="3262">
          <cell r="A3262" t="str">
            <v>U832C05871C</v>
          </cell>
          <cell r="B3262">
            <v>60.67</v>
          </cell>
        </row>
        <row r="3263">
          <cell r="A3263" t="str">
            <v>U832C06471D</v>
          </cell>
          <cell r="B3263">
            <v>84.6</v>
          </cell>
        </row>
        <row r="3264">
          <cell r="A3264" t="str">
            <v>U832C07071C</v>
          </cell>
          <cell r="B3264">
            <v>34.590000000000003</v>
          </cell>
        </row>
        <row r="3265">
          <cell r="A3265" t="str">
            <v>U832C07171A</v>
          </cell>
          <cell r="B3265">
            <v>61.54</v>
          </cell>
        </row>
        <row r="3266">
          <cell r="A3266" t="str">
            <v>U832C07871C</v>
          </cell>
          <cell r="B3266">
            <v>115.87</v>
          </cell>
        </row>
        <row r="3267">
          <cell r="A3267" t="str">
            <v>U832C08471C</v>
          </cell>
          <cell r="B3267">
            <v>96.56</v>
          </cell>
        </row>
        <row r="3268">
          <cell r="A3268" t="str">
            <v>U832C10171C</v>
          </cell>
          <cell r="B3268">
            <v>121.67</v>
          </cell>
        </row>
        <row r="3269">
          <cell r="A3269" t="str">
            <v>U832C10471B2</v>
          </cell>
          <cell r="B3269">
            <v>151.41999999999999</v>
          </cell>
        </row>
        <row r="3270">
          <cell r="A3270" t="str">
            <v>U832C11771E</v>
          </cell>
          <cell r="B3270">
            <v>205.04</v>
          </cell>
        </row>
        <row r="3271">
          <cell r="A3271" t="str">
            <v>U832C11271B</v>
          </cell>
          <cell r="B3271">
            <v>50.82</v>
          </cell>
        </row>
        <row r="3272">
          <cell r="A3272" t="str">
            <v>U832C12071B</v>
          </cell>
          <cell r="B3272">
            <v>109.28</v>
          </cell>
        </row>
        <row r="3273">
          <cell r="A3273" t="str">
            <v>U832C12171B</v>
          </cell>
          <cell r="B3273">
            <v>221.82</v>
          </cell>
        </row>
        <row r="3274">
          <cell r="A3274" t="str">
            <v>U833C24971A</v>
          </cell>
          <cell r="B3274">
            <v>33.020000000000003</v>
          </cell>
        </row>
        <row r="3275">
          <cell r="A3275" t="str">
            <v>U833C28771B</v>
          </cell>
          <cell r="B3275">
            <v>167.72</v>
          </cell>
        </row>
        <row r="3276">
          <cell r="A3276" t="str">
            <v>U833C35971A</v>
          </cell>
          <cell r="B3276">
            <v>59.71</v>
          </cell>
        </row>
        <row r="3277">
          <cell r="A3277" t="str">
            <v>U833D07471G1</v>
          </cell>
          <cell r="B3277">
            <v>56.31</v>
          </cell>
        </row>
        <row r="3278">
          <cell r="A3278" t="str">
            <v>U833D07472G1</v>
          </cell>
          <cell r="B3278">
            <v>54.61</v>
          </cell>
        </row>
        <row r="3279">
          <cell r="A3279" t="str">
            <v>U833D07571H1</v>
          </cell>
          <cell r="B3279">
            <v>52.23</v>
          </cell>
        </row>
        <row r="3280">
          <cell r="A3280" t="str">
            <v>U833D09771C (USE OF VOX)</v>
          </cell>
          <cell r="B3280">
            <v>59.86</v>
          </cell>
        </row>
        <row r="3281">
          <cell r="A3281" t="str">
            <v>U833D09771C (USE OF VOHR)</v>
          </cell>
          <cell r="B3281">
            <v>69.75</v>
          </cell>
        </row>
        <row r="3282">
          <cell r="A3282" t="str">
            <v>U833D09871C (USE OF VOX)</v>
          </cell>
          <cell r="B3282">
            <v>62.34</v>
          </cell>
        </row>
        <row r="3283">
          <cell r="A3283" t="str">
            <v>U833D09871C (USE OF VOHR)</v>
          </cell>
          <cell r="B3283">
            <v>72.25</v>
          </cell>
        </row>
        <row r="3284">
          <cell r="A3284" t="str">
            <v>U833D12371D</v>
          </cell>
          <cell r="B3284">
            <v>56.53</v>
          </cell>
        </row>
        <row r="3285">
          <cell r="A3285" t="str">
            <v>U833D14071B</v>
          </cell>
          <cell r="B3285">
            <v>48</v>
          </cell>
        </row>
        <row r="3286">
          <cell r="A3286" t="str">
            <v>U833D14171B</v>
          </cell>
          <cell r="B3286">
            <v>54.52</v>
          </cell>
        </row>
        <row r="3287">
          <cell r="A3287" t="str">
            <v>U833D14271B</v>
          </cell>
          <cell r="B3287">
            <v>58.85</v>
          </cell>
        </row>
        <row r="3288">
          <cell r="A3288" t="str">
            <v>U833D14371B</v>
          </cell>
          <cell r="B3288">
            <v>47.72</v>
          </cell>
        </row>
        <row r="3289">
          <cell r="A3289" t="str">
            <v>U833D15571A1</v>
          </cell>
          <cell r="B3289">
            <v>16.71</v>
          </cell>
        </row>
        <row r="3290">
          <cell r="A3290" t="str">
            <v>U833D15771A2</v>
          </cell>
          <cell r="B3290">
            <v>24.06</v>
          </cell>
        </row>
        <row r="3291">
          <cell r="A3291" t="str">
            <v>U833D15871B</v>
          </cell>
          <cell r="B3291">
            <v>69.510000000000005</v>
          </cell>
        </row>
        <row r="3292">
          <cell r="A3292" t="str">
            <v>U833D17771B1 (USE OF VOX)</v>
          </cell>
          <cell r="B3292">
            <v>64.16</v>
          </cell>
        </row>
        <row r="3293">
          <cell r="A3293" t="str">
            <v>U833D17771B1 (USE OF VOHR)</v>
          </cell>
          <cell r="B3293">
            <v>72.040000000000006</v>
          </cell>
        </row>
        <row r="3294">
          <cell r="A3294" t="str">
            <v>U833D17871B</v>
          </cell>
          <cell r="B3294">
            <v>70.14</v>
          </cell>
        </row>
        <row r="3295">
          <cell r="A3295" t="str">
            <v>U833D19271A4</v>
          </cell>
          <cell r="B3295">
            <v>85.43</v>
          </cell>
        </row>
        <row r="3296">
          <cell r="A3296" t="str">
            <v>U833D20271C</v>
          </cell>
          <cell r="B3296">
            <v>49.69</v>
          </cell>
        </row>
        <row r="3297">
          <cell r="A3297" t="str">
            <v>U833D22671A1</v>
          </cell>
          <cell r="B3297">
            <v>81.63</v>
          </cell>
        </row>
        <row r="3298">
          <cell r="A3298" t="str">
            <v>U833D22771B</v>
          </cell>
          <cell r="B3298">
            <v>63.98</v>
          </cell>
        </row>
        <row r="3299">
          <cell r="A3299" t="str">
            <v>U833D25171B</v>
          </cell>
          <cell r="B3299">
            <v>82.45</v>
          </cell>
        </row>
        <row r="3300">
          <cell r="A3300" t="str">
            <v>U833D26371B</v>
          </cell>
          <cell r="B3300">
            <v>52.45</v>
          </cell>
        </row>
        <row r="3301">
          <cell r="A3301" t="str">
            <v>U833D26971C</v>
          </cell>
          <cell r="B3301">
            <v>23.03</v>
          </cell>
        </row>
        <row r="3302">
          <cell r="A3302" t="str">
            <v>U833D27671A</v>
          </cell>
          <cell r="B3302">
            <v>16.27</v>
          </cell>
        </row>
        <row r="3303">
          <cell r="A3303" t="str">
            <v>U833D28471B</v>
          </cell>
          <cell r="B3303">
            <v>63.35</v>
          </cell>
        </row>
        <row r="3304">
          <cell r="A3304" t="str">
            <v>U833D34271A</v>
          </cell>
          <cell r="B3304">
            <v>36.340000000000003</v>
          </cell>
        </row>
        <row r="3305">
          <cell r="A3305" t="str">
            <v>UG00C191G03 (70,000 PCS MONTH)(W/DIE COST)JAM</v>
          </cell>
          <cell r="B3305">
            <v>190.86</v>
          </cell>
        </row>
        <row r="3306">
          <cell r="A3306" t="str">
            <v>UG00C191G03 (70,000 PCS MONTH)(W/O DIE COST)JAM</v>
          </cell>
          <cell r="B3306">
            <v>189.48</v>
          </cell>
        </row>
        <row r="3307">
          <cell r="A3307" t="str">
            <v>UG00C191G03 (35,000 PCS MONTH)(W/DIE COST)DUCK-IL</v>
          </cell>
          <cell r="B3307">
            <v>153.01</v>
          </cell>
        </row>
        <row r="3308">
          <cell r="A3308" t="str">
            <v>UG00C191G03 (35,000 PCS MONTH)(W/O DIE COST)DUCK-IL</v>
          </cell>
          <cell r="B3308">
            <v>150.63</v>
          </cell>
        </row>
        <row r="3309">
          <cell r="A3309" t="str">
            <v>UG00C191G01 (25,000 PCS MONTH)(W/DIE COST)JAM</v>
          </cell>
          <cell r="B3309">
            <v>195.94</v>
          </cell>
        </row>
        <row r="3310">
          <cell r="A3310" t="str">
            <v>UG00C191G01 (25,000 PCS MONTH)(W/O DIE COST)JAM</v>
          </cell>
          <cell r="B3310">
            <v>194.56</v>
          </cell>
        </row>
        <row r="3311">
          <cell r="A3311" t="str">
            <v>UG00C191G01 (12,500 PCS MONTH)(W/DIE COST)DUCK-IL</v>
          </cell>
          <cell r="B3311">
            <v>158.09</v>
          </cell>
        </row>
        <row r="3312">
          <cell r="A3312" t="str">
            <v>UG00C191G01 (12,500 PCS MONTH)(W/O DIE COST)DUCK-IL</v>
          </cell>
          <cell r="B3312">
            <v>155.71</v>
          </cell>
        </row>
        <row r="3313">
          <cell r="A3313" t="str">
            <v>VDM00T424G19R</v>
          </cell>
          <cell r="B3313">
            <v>54.36</v>
          </cell>
        </row>
        <row r="3314">
          <cell r="A3314" t="str">
            <v>V280C00572F2</v>
          </cell>
          <cell r="B3314">
            <v>103.69</v>
          </cell>
        </row>
        <row r="3315">
          <cell r="A3315" t="str">
            <v>V280C00573G</v>
          </cell>
          <cell r="B3315">
            <v>241.96</v>
          </cell>
        </row>
        <row r="3316">
          <cell r="A3316" t="str">
            <v>V280C00671F</v>
          </cell>
          <cell r="B3316">
            <v>202.17</v>
          </cell>
        </row>
        <row r="3317">
          <cell r="A3317" t="str">
            <v>V280C00672F2</v>
          </cell>
          <cell r="B3317">
            <v>123.95</v>
          </cell>
        </row>
        <row r="3318">
          <cell r="A3318" t="str">
            <v>V280C00673G</v>
          </cell>
          <cell r="B3318">
            <v>245.75</v>
          </cell>
        </row>
        <row r="3319">
          <cell r="A3319" t="str">
            <v>V280C00771F</v>
          </cell>
          <cell r="B3319">
            <v>103.11</v>
          </cell>
        </row>
        <row r="3320">
          <cell r="A3320" t="str">
            <v>V280C00772G</v>
          </cell>
          <cell r="B3320">
            <v>251.81</v>
          </cell>
        </row>
        <row r="3321">
          <cell r="A3321" t="str">
            <v>V280C00871G</v>
          </cell>
          <cell r="B3321">
            <v>131.91999999999999</v>
          </cell>
        </row>
        <row r="3322">
          <cell r="A3322" t="str">
            <v>V280C00872H</v>
          </cell>
          <cell r="B3322">
            <v>279.27</v>
          </cell>
        </row>
        <row r="3323">
          <cell r="A3323" t="str">
            <v>V280C00971F</v>
          </cell>
          <cell r="B3323">
            <v>113.11</v>
          </cell>
        </row>
        <row r="3324">
          <cell r="A3324" t="str">
            <v>V280C00972G</v>
          </cell>
          <cell r="B3324">
            <v>262.66000000000003</v>
          </cell>
        </row>
        <row r="3325">
          <cell r="A3325" t="str">
            <v>V280C01071G</v>
          </cell>
          <cell r="B3325">
            <v>182.73</v>
          </cell>
        </row>
        <row r="3326">
          <cell r="A3326" t="str">
            <v>V280C01072G2</v>
          </cell>
          <cell r="B3326">
            <v>122.22</v>
          </cell>
        </row>
        <row r="3327">
          <cell r="A3327" t="str">
            <v>V280C01073H</v>
          </cell>
          <cell r="B3327">
            <v>222.45</v>
          </cell>
        </row>
        <row r="3328">
          <cell r="A3328" t="str">
            <v>V570A02771A (MASS PRODUCTION)</v>
          </cell>
          <cell r="B3328">
            <v>1496.61</v>
          </cell>
        </row>
        <row r="3329">
          <cell r="A3329" t="str">
            <v>V570A02771A (SAMPLE PRICE</v>
          </cell>
          <cell r="B3329">
            <v>4489.83</v>
          </cell>
        </row>
        <row r="3330">
          <cell r="A3330" t="str">
            <v>V570A02771 (ADDITIONAL PACKAGING INCLUDING POLYBAG AND BUBBLE SHEET)
MASS PRODUCTION PRICE</v>
          </cell>
          <cell r="B3330">
            <v>1488.63</v>
          </cell>
        </row>
        <row r="3331">
          <cell r="A3331" t="str">
            <v>V570A02271 (ADDITIONAL PACKAGING INCLUDING POLYBAG AND BUBBLE SHEET)
SAMPLE PRICE</v>
          </cell>
          <cell r="B3331">
            <v>4465.88</v>
          </cell>
        </row>
        <row r="3332">
          <cell r="A3332" t="str">
            <v>V570B01972 (MASS PRO)</v>
          </cell>
          <cell r="B3332">
            <v>1528.88</v>
          </cell>
        </row>
        <row r="3333">
          <cell r="A3333" t="str">
            <v>V570B01972 (SAMPLE)</v>
          </cell>
          <cell r="B3333">
            <v>4586.6400000000003</v>
          </cell>
        </row>
        <row r="3334">
          <cell r="A3334" t="str">
            <v>V570B02171C1</v>
          </cell>
          <cell r="B3334">
            <v>432.03</v>
          </cell>
        </row>
        <row r="3335">
          <cell r="A3335" t="str">
            <v>V570B02271D</v>
          </cell>
          <cell r="B3335">
            <v>470.17</v>
          </cell>
        </row>
        <row r="3336">
          <cell r="A3336" t="str">
            <v>V570B02571B (REWORK)</v>
          </cell>
          <cell r="B3336">
            <v>50</v>
          </cell>
        </row>
        <row r="3337">
          <cell r="A3337" t="str">
            <v>V570B02571D</v>
          </cell>
          <cell r="B3337">
            <v>95.27</v>
          </cell>
        </row>
        <row r="3338">
          <cell r="A3338" t="str">
            <v>V570B02671B (REWORK)</v>
          </cell>
          <cell r="B3338">
            <v>70</v>
          </cell>
        </row>
        <row r="3339">
          <cell r="A3339" t="str">
            <v>V570B02671E</v>
          </cell>
          <cell r="B3339">
            <v>87.99</v>
          </cell>
        </row>
        <row r="3340">
          <cell r="A3340" t="str">
            <v>V570B0YY71 (MASS PRO)</v>
          </cell>
          <cell r="B3340">
            <v>1467.48</v>
          </cell>
        </row>
        <row r="3341">
          <cell r="A3341" t="str">
            <v>V570B0YY71 (SAMPLE)</v>
          </cell>
          <cell r="B3341">
            <v>4402.4399999999996</v>
          </cell>
        </row>
        <row r="3342">
          <cell r="A3342" t="str">
            <v>V570B0YY71 (MASS PRO)
CHANGE SPOT TAPING FROM 2 TO 1 POSITION</v>
          </cell>
          <cell r="B3342">
            <v>1463.8</v>
          </cell>
        </row>
        <row r="3343">
          <cell r="A3343" t="str">
            <v>V570B0YY71 (SAMPLE)
CHANGE SPOT TAPING FROM 2 TO 1 POSITION</v>
          </cell>
          <cell r="B3343">
            <v>4391.3999999999996</v>
          </cell>
        </row>
        <row r="3344">
          <cell r="A3344" t="str">
            <v>V570C00171B</v>
          </cell>
          <cell r="B3344">
            <v>299.5</v>
          </cell>
        </row>
        <row r="3345">
          <cell r="A3345" t="str">
            <v>V570C00172E</v>
          </cell>
          <cell r="B3345">
            <v>599.5</v>
          </cell>
        </row>
        <row r="3346">
          <cell r="A3346" t="str">
            <v>V570C00173E</v>
          </cell>
          <cell r="B3346">
            <v>463.79</v>
          </cell>
        </row>
        <row r="3347">
          <cell r="A3347" t="str">
            <v>V570C00174E1</v>
          </cell>
          <cell r="B3347">
            <v>658.78</v>
          </cell>
        </row>
        <row r="3348">
          <cell r="A3348" t="str">
            <v>V570C00271E</v>
          </cell>
          <cell r="B3348">
            <v>585.26</v>
          </cell>
        </row>
        <row r="3349">
          <cell r="A3349" t="str">
            <v>V570C00271G</v>
          </cell>
          <cell r="B3349">
            <v>580.11</v>
          </cell>
        </row>
        <row r="3350">
          <cell r="A3350" t="str">
            <v>V570C00471C</v>
          </cell>
          <cell r="B3350">
            <v>151.32</v>
          </cell>
        </row>
        <row r="3351">
          <cell r="A3351" t="str">
            <v>V570C00472C1</v>
          </cell>
          <cell r="B3351">
            <v>146.69</v>
          </cell>
        </row>
        <row r="3352">
          <cell r="A3352" t="str">
            <v>V570C00571E</v>
          </cell>
          <cell r="B3352">
            <v>210.36999999999998</v>
          </cell>
        </row>
        <row r="3353">
          <cell r="A3353" t="str">
            <v>V570C00671E(VZL 0.09X9.5X30B)</v>
          </cell>
          <cell r="B3353">
            <v>79.73</v>
          </cell>
        </row>
        <row r="3354">
          <cell r="A3354" t="str">
            <v>V570C00671G</v>
          </cell>
          <cell r="B3354">
            <v>85.81</v>
          </cell>
        </row>
        <row r="3355">
          <cell r="A3355" t="str">
            <v>V570C00771D</v>
          </cell>
          <cell r="B3355">
            <v>208.51999999999998</v>
          </cell>
        </row>
        <row r="3356">
          <cell r="A3356" t="str">
            <v>V570C00871</v>
          </cell>
          <cell r="B3356">
            <v>607.03</v>
          </cell>
        </row>
        <row r="3357">
          <cell r="A3357" t="str">
            <v>V570C00971</v>
          </cell>
          <cell r="B3357">
            <v>547.99</v>
          </cell>
        </row>
        <row r="3358">
          <cell r="A3358" t="str">
            <v>V570C01071</v>
          </cell>
          <cell r="B3358">
            <v>543.30999999999995</v>
          </cell>
        </row>
        <row r="3359">
          <cell r="A3359" t="str">
            <v>V570C01171</v>
          </cell>
          <cell r="B3359">
            <v>458.69</v>
          </cell>
        </row>
        <row r="3360">
          <cell r="A3360" t="str">
            <v>V570C01271D</v>
          </cell>
          <cell r="B3360">
            <v>396.08</v>
          </cell>
        </row>
        <row r="3361">
          <cell r="A3361" t="str">
            <v>V570C01271D COST STUDY</v>
          </cell>
          <cell r="B3361">
            <v>422.07</v>
          </cell>
        </row>
        <row r="3362">
          <cell r="A3362" t="str">
            <v>V570C01471L</v>
          </cell>
          <cell r="B3362">
            <v>284.95999999999998</v>
          </cell>
        </row>
        <row r="3363">
          <cell r="A3363" t="str">
            <v>V570C01671B</v>
          </cell>
          <cell r="B3363">
            <v>168.81</v>
          </cell>
        </row>
        <row r="3364">
          <cell r="A3364" t="str">
            <v>V570C01771B</v>
          </cell>
          <cell r="B3364">
            <v>171.95</v>
          </cell>
        </row>
        <row r="3365">
          <cell r="A3365" t="str">
            <v>V644C01101</v>
          </cell>
          <cell r="B3365">
            <v>14.2</v>
          </cell>
        </row>
        <row r="3366">
          <cell r="A3366" t="str">
            <v>VB78C8K8G01 (VOLUME / MONTH: 1166.67) (MASS PRO)</v>
          </cell>
          <cell r="B3366">
            <v>144.16</v>
          </cell>
        </row>
        <row r="3367">
          <cell r="A3367" t="str">
            <v>VB78C8K8G01 (VOLUME / MONTH: 1166.67) (SAMPLE)</v>
          </cell>
          <cell r="B3367">
            <v>432.48</v>
          </cell>
        </row>
        <row r="3368">
          <cell r="A3368" t="str">
            <v>VB78C8K8G01 (VOLUME / MONTH: 1833) (MASS PRO)</v>
          </cell>
          <cell r="B3368">
            <v>138.35</v>
          </cell>
        </row>
        <row r="3369">
          <cell r="A3369" t="str">
            <v>VB78C8K8G01 (VOLUME / MONTH: 1833) (SAMPLE)</v>
          </cell>
          <cell r="B3369">
            <v>415.05</v>
          </cell>
        </row>
        <row r="3370">
          <cell r="A3370" t="str">
            <v>VB78C8K8G01 (VOLUME / MONTH: 1917) (MASS PRO)</v>
          </cell>
          <cell r="B3370">
            <v>137.83000000000001</v>
          </cell>
        </row>
        <row r="3371">
          <cell r="A3371" t="str">
            <v>VB78C8K8G01 (VOLUME / MONTH: 1917) (SAMPLE)</v>
          </cell>
          <cell r="B3371">
            <v>413.49</v>
          </cell>
        </row>
        <row r="3372">
          <cell r="A3372" t="str">
            <v>VB78C8K9G01  (VOLUME / MONTH: 945)</v>
          </cell>
          <cell r="B3372">
            <v>244.5</v>
          </cell>
        </row>
        <row r="3373">
          <cell r="A3373" t="str">
            <v>VB78C8K9G01  (VOLUME / MONTH: 945)</v>
          </cell>
          <cell r="B3373">
            <v>733.5</v>
          </cell>
        </row>
        <row r="3374">
          <cell r="A3374" t="str">
            <v>VB78C8K9G01  (VOLUME / MONTH: 1833)</v>
          </cell>
          <cell r="B3374">
            <v>238.7</v>
          </cell>
        </row>
        <row r="3375">
          <cell r="A3375" t="str">
            <v>VB78C8K9G01  (VOLUME / MONTH: 1833)</v>
          </cell>
          <cell r="B3375">
            <v>716.1</v>
          </cell>
        </row>
        <row r="3376">
          <cell r="A3376" t="str">
            <v>VB78C8K9G01  (VOLUME / MONTH: 1917)</v>
          </cell>
          <cell r="B3376">
            <v>238.18</v>
          </cell>
        </row>
        <row r="3377">
          <cell r="A3377" t="str">
            <v>VB78C8K9G01  (VOLUME / MONTH: 1917)</v>
          </cell>
          <cell r="B3377">
            <v>714.54</v>
          </cell>
        </row>
        <row r="3378">
          <cell r="A3378" t="str">
            <v>VB78C8KAG01  (VOLUME / MONTH: 945)</v>
          </cell>
          <cell r="B3378">
            <v>147.54</v>
          </cell>
        </row>
        <row r="3379">
          <cell r="A3379" t="str">
            <v>VB78C8KAG01  (VOLUME / MONTH: 945)</v>
          </cell>
          <cell r="B3379">
            <v>442.62</v>
          </cell>
        </row>
        <row r="3380">
          <cell r="A3380" t="str">
            <v>VB78C8KAG01  (VOLUME / MONTH: 1833)</v>
          </cell>
          <cell r="B3380">
            <v>140.51</v>
          </cell>
        </row>
        <row r="3381">
          <cell r="A3381" t="str">
            <v>VB78C8KAG01  (VOLUME / MONTH: 1833)</v>
          </cell>
          <cell r="B3381">
            <v>421.53</v>
          </cell>
        </row>
        <row r="3382">
          <cell r="A3382" t="str">
            <v>VB78C8KAG01  (VOLUME / MONTH: 1917)</v>
          </cell>
          <cell r="B3382">
            <v>139.88999999999999</v>
          </cell>
        </row>
        <row r="3383">
          <cell r="A3383" t="str">
            <v>VB78C8KAG01  (VOLUME / MONTH: 1917)</v>
          </cell>
          <cell r="B3383">
            <v>419.67</v>
          </cell>
        </row>
        <row r="3384">
          <cell r="A3384" t="str">
            <v>VB78C8KBG01 (VOLUME / MONTH: 945 )</v>
          </cell>
          <cell r="B3384">
            <v>113.36</v>
          </cell>
        </row>
        <row r="3385">
          <cell r="A3385" t="str">
            <v>VB78C8KBG01 (VOLUME / MONTH: 945 )</v>
          </cell>
          <cell r="B3385">
            <v>340.08</v>
          </cell>
        </row>
        <row r="3386">
          <cell r="A3386" t="str">
            <v>VB78C8KBG01 (VOLUME / MONTH: 1485 )</v>
          </cell>
          <cell r="B3386">
            <v>106.33</v>
          </cell>
        </row>
        <row r="3387">
          <cell r="A3387" t="str">
            <v>VB78C8KBG01 (VOLUME / MONTH: 1485 )</v>
          </cell>
          <cell r="B3387">
            <v>318.99</v>
          </cell>
        </row>
        <row r="3388">
          <cell r="A3388" t="str">
            <v>VB78C8KBG01 (VOLUME / MONTH: 1553 )</v>
          </cell>
          <cell r="B3388">
            <v>105.71</v>
          </cell>
        </row>
        <row r="3389">
          <cell r="A3389" t="str">
            <v>VB78C8KBG01 (VOLUME / MONTH: 1553 )</v>
          </cell>
          <cell r="B3389">
            <v>317.13</v>
          </cell>
        </row>
        <row r="3390">
          <cell r="A3390" t="str">
            <v>VB78C8MCG01(VOLUME / MONTH: 222 )</v>
          </cell>
          <cell r="B3390">
            <v>135.22999999999999</v>
          </cell>
        </row>
        <row r="3391">
          <cell r="A3391" t="str">
            <v>VB78C8MCG01(VOLUME / MONTH: 222 )</v>
          </cell>
          <cell r="B3391">
            <v>405.69</v>
          </cell>
        </row>
        <row r="3392">
          <cell r="A3392" t="str">
            <v>VB78C8MCG01(VOLUME / MONTH: 1485 )</v>
          </cell>
          <cell r="B3392">
            <v>129.43</v>
          </cell>
        </row>
        <row r="3393">
          <cell r="A3393" t="str">
            <v>VB78C8MCG01(VOLUME / MONTH: 1485 )</v>
          </cell>
          <cell r="B3393">
            <v>388.29</v>
          </cell>
        </row>
        <row r="3394">
          <cell r="A3394" t="str">
            <v>VB78C8MCG01(VOLUME / MONTH: 1553)</v>
          </cell>
          <cell r="B3394">
            <v>128.91</v>
          </cell>
        </row>
        <row r="3395">
          <cell r="A3395" t="str">
            <v>VB78C8MCG01(VOLUME / MONTH: 1553)</v>
          </cell>
          <cell r="B3395">
            <v>386.73</v>
          </cell>
        </row>
        <row r="3396">
          <cell r="A3396" t="str">
            <v>VB78C8MDG01(VOLUME / MONTH: 222)</v>
          </cell>
          <cell r="B3396">
            <v>112.23</v>
          </cell>
        </row>
        <row r="3397">
          <cell r="A3397" t="str">
            <v>VB78C8MDG01(VOLUME / MONTH: 222)</v>
          </cell>
          <cell r="B3397">
            <v>336.69</v>
          </cell>
        </row>
        <row r="3398">
          <cell r="A3398" t="str">
            <v>VB78C8MDG01(VOLUME / MONTH: 1485)</v>
          </cell>
          <cell r="B3398">
            <v>105.2</v>
          </cell>
        </row>
        <row r="3399">
          <cell r="A3399" t="str">
            <v>VB78C8MDG01(VOLUME / MONTH: 1485)</v>
          </cell>
          <cell r="B3399">
            <v>315.60000000000002</v>
          </cell>
        </row>
        <row r="3400">
          <cell r="A3400" t="str">
            <v>VB78C8MDG01(VOLUME / MONTH: 1552)</v>
          </cell>
          <cell r="B3400">
            <v>104.58</v>
          </cell>
        </row>
        <row r="3401">
          <cell r="A3401" t="str">
            <v>VB78C8MDG01(VOLUME / MONTH: 1552)</v>
          </cell>
          <cell r="B3401">
            <v>313.74</v>
          </cell>
        </row>
        <row r="3402">
          <cell r="A3402" t="str">
            <v>VJ78H518G01(VOLUME / MONTH: 2112)</v>
          </cell>
          <cell r="B3402">
            <v>21.27</v>
          </cell>
        </row>
        <row r="3403">
          <cell r="A3403" t="str">
            <v>VJ78H518G01(VOLUME / MONTH: 2112)</v>
          </cell>
          <cell r="B3403">
            <v>63.81</v>
          </cell>
        </row>
        <row r="3404">
          <cell r="A3404" t="str">
            <v>VJ78H518G01(VOLUME / MONTH: 5152)</v>
          </cell>
          <cell r="B3404">
            <v>18.48</v>
          </cell>
        </row>
        <row r="3405">
          <cell r="A3405" t="str">
            <v>VJ78H518G01(VOLUME / MONTH: 5152)</v>
          </cell>
          <cell r="B3405">
            <v>55.44</v>
          </cell>
        </row>
        <row r="3406">
          <cell r="A3406" t="str">
            <v>VJ78H518G01(VOLUME / MONTH: 5386)</v>
          </cell>
          <cell r="B3406">
            <v>18.16</v>
          </cell>
        </row>
        <row r="3407">
          <cell r="A3407" t="str">
            <v>VJ78H518G01(VOLUME / MONTH: 5386)</v>
          </cell>
          <cell r="B3407">
            <v>54.48</v>
          </cell>
        </row>
        <row r="3408">
          <cell r="A3408" t="str">
            <v>VJ78P590G01 (VOLUME / MONTH: 4725 )</v>
          </cell>
          <cell r="B3408">
            <v>29.31</v>
          </cell>
        </row>
        <row r="3409">
          <cell r="A3409" t="str">
            <v>VJ78P590G01 (VOLUME / MONTH: 4725 )</v>
          </cell>
          <cell r="B3409">
            <v>87.93</v>
          </cell>
        </row>
        <row r="3410">
          <cell r="A3410" t="str">
            <v>VJ78P590G01 (VOLUME / MONTH: 3318 )</v>
          </cell>
          <cell r="B3410">
            <v>26.52</v>
          </cell>
        </row>
        <row r="3411">
          <cell r="A3411" t="str">
            <v>VJ78P590G01 (VOLUME / MONTH: 3318 )</v>
          </cell>
          <cell r="B3411">
            <v>79.56</v>
          </cell>
        </row>
        <row r="3412">
          <cell r="A3412" t="str">
            <v>VJ78P590G01 (VOLUME / MONTH: 3469 )</v>
          </cell>
          <cell r="B3412">
            <v>26.2</v>
          </cell>
        </row>
        <row r="3413">
          <cell r="A3413" t="str">
            <v>VJ78P590G01 (VOLUME / MONTH: 3469 )</v>
          </cell>
          <cell r="B3413">
            <v>78.599999999999994</v>
          </cell>
        </row>
        <row r="3414">
          <cell r="A3414" t="str">
            <v>VJ78S477G01(VOLUME / MONTH: 1167)</v>
          </cell>
          <cell r="B3414">
            <v>50.87</v>
          </cell>
        </row>
        <row r="3415">
          <cell r="A3415" t="str">
            <v>VJ78S477G01(VOLUME / MONTH: 1167)</v>
          </cell>
          <cell r="B3415">
            <v>152.61000000000001</v>
          </cell>
        </row>
        <row r="3416">
          <cell r="A3416" t="str">
            <v>VJ78S477G01(VOLUME / MONTH: 348)</v>
          </cell>
          <cell r="B3416">
            <v>45.07</v>
          </cell>
        </row>
        <row r="3417">
          <cell r="A3417" t="str">
            <v>VJ78S477G01(VOLUME / MONTH: 348)</v>
          </cell>
          <cell r="B3417">
            <v>135.21</v>
          </cell>
        </row>
        <row r="3418">
          <cell r="A3418" t="str">
            <v>VJ78S477G01(VOLUME / MONTH: 364)</v>
          </cell>
          <cell r="B3418">
            <v>44.55</v>
          </cell>
        </row>
        <row r="3419">
          <cell r="A3419" t="str">
            <v>VJ78S477G01(VOLUME / MONTH: 364)</v>
          </cell>
          <cell r="B3419">
            <v>133.65</v>
          </cell>
        </row>
        <row r="3420">
          <cell r="A3420" t="str">
            <v>VJ78S477G02(VOLUME / MONTH: 1167)</v>
          </cell>
          <cell r="B3420">
            <v>52.79</v>
          </cell>
        </row>
        <row r="3421">
          <cell r="A3421" t="str">
            <v>VJ78S477G02(VOLUME / MONTH: 1167)</v>
          </cell>
          <cell r="B3421">
            <v>158.37</v>
          </cell>
        </row>
        <row r="3422">
          <cell r="A3422" t="str">
            <v>VJ78S477G02(VOLUME / MONTH: 348)</v>
          </cell>
          <cell r="B3422">
            <v>46.99</v>
          </cell>
        </row>
        <row r="3423">
          <cell r="A3423" t="str">
            <v>VJ78S477G02(VOLUME / MONTH: 348)</v>
          </cell>
          <cell r="B3423">
            <v>140.97</v>
          </cell>
        </row>
        <row r="3424">
          <cell r="A3424" t="str">
            <v>VJ78S477G02(VOLUME / MONTH: 364)</v>
          </cell>
          <cell r="B3424">
            <v>46.47</v>
          </cell>
        </row>
        <row r="3425">
          <cell r="A3425" t="str">
            <v>VJ78S477G02(VOLUME / MONTH: 364)</v>
          </cell>
          <cell r="B3425">
            <v>139.41</v>
          </cell>
        </row>
        <row r="3426">
          <cell r="A3426" t="str">
            <v>VUG00C102G06H (200,000 PCS/YEAR)</v>
          </cell>
          <cell r="B3426">
            <v>81.5</v>
          </cell>
        </row>
        <row r="3427">
          <cell r="A3427" t="str">
            <v>VUG00C102G06H (500,000 PCS/YEAR)</v>
          </cell>
          <cell r="B3427">
            <v>76.569999999999993</v>
          </cell>
        </row>
        <row r="3428">
          <cell r="A3428" t="str">
            <v>VUG00C102G06H (1,000,000 PCS/YEAR)</v>
          </cell>
          <cell r="B3428">
            <v>74.930000000000007</v>
          </cell>
        </row>
        <row r="3429">
          <cell r="A3429" t="str">
            <v>VUG00C102G06H (200,000 PCS/YEAR)</v>
          </cell>
          <cell r="B3429">
            <v>81.5</v>
          </cell>
        </row>
        <row r="3430">
          <cell r="A3430" t="str">
            <v>VUG00C102G06H (500,000 PCS/YEAR)</v>
          </cell>
          <cell r="B3430">
            <v>76.569999999999993</v>
          </cell>
        </row>
        <row r="3431">
          <cell r="A3431" t="str">
            <v>VUG00C102G06H (1,000,000 PCS/YEAR)</v>
          </cell>
          <cell r="B3431">
            <v>74.930000000000007</v>
          </cell>
        </row>
        <row r="3432">
          <cell r="A3432" t="str">
            <v>VUG00C102G06H (200,000 PCS/YEAR)</v>
          </cell>
          <cell r="B3432">
            <v>81.5</v>
          </cell>
        </row>
        <row r="3433">
          <cell r="A3433" t="str">
            <v>VUG00C102G06H (500,000 PCS/YEAR)</v>
          </cell>
          <cell r="B3433">
            <v>76.569999999999993</v>
          </cell>
        </row>
        <row r="3434">
          <cell r="A3434" t="str">
            <v>VUG00C102G06H (1,000,000 PCS/YEAR)</v>
          </cell>
          <cell r="B3434">
            <v>74.930000000000007</v>
          </cell>
        </row>
        <row r="3435">
          <cell r="A3435" t="str">
            <v>VUG00C102G06H (64,300 pcs / month) (w/o die cost)</v>
          </cell>
          <cell r="B3435">
            <v>88.8</v>
          </cell>
        </row>
        <row r="3436">
          <cell r="A3436" t="str">
            <v>VUG00C102G06H (64,300 pcs / month) (w/die cost)</v>
          </cell>
          <cell r="B3436">
            <v>91.75</v>
          </cell>
        </row>
        <row r="3437">
          <cell r="A3437" t="str">
            <v>VUG00C102G06H (32,100 pcs / month) (w/o die cost)</v>
          </cell>
          <cell r="B3437">
            <v>89.09</v>
          </cell>
        </row>
        <row r="3438">
          <cell r="A3438" t="str">
            <v>VUG00C102G06H (32,100 pcs / month) (w/die cost)</v>
          </cell>
          <cell r="B3438">
            <v>95</v>
          </cell>
        </row>
        <row r="3439">
          <cell r="A3439" t="str">
            <v>WATERPROOFING # 1 (MASS PRO)</v>
          </cell>
          <cell r="B3439">
            <v>8133.5</v>
          </cell>
        </row>
        <row r="3440">
          <cell r="A3440" t="str">
            <v>WATERPROOFING # 1 (SAMPLE)</v>
          </cell>
          <cell r="B3440">
            <v>24400.5</v>
          </cell>
        </row>
        <row r="3441">
          <cell r="A3441" t="str">
            <v>WATERPROOFING # 2 (MASS PRO)</v>
          </cell>
          <cell r="B3441">
            <v>526.23</v>
          </cell>
        </row>
        <row r="3442">
          <cell r="A3442" t="str">
            <v>WATERPROOFING # 2 (SAMPLE)</v>
          </cell>
          <cell r="B3442">
            <v>1578.69</v>
          </cell>
        </row>
        <row r="3443">
          <cell r="A3443" t="str">
            <v>WATERPROOFING # 3 (MASS PRO)</v>
          </cell>
          <cell r="B3443">
            <v>527.73</v>
          </cell>
        </row>
        <row r="3444">
          <cell r="A3444" t="str">
            <v>WATERPROOFING # 3 (SAMPLE)</v>
          </cell>
          <cell r="B3444">
            <v>1583.19</v>
          </cell>
        </row>
        <row r="3445">
          <cell r="A3445" t="str">
            <v>WATERPROOFING # 4 (MASS PRO)</v>
          </cell>
          <cell r="B3445">
            <v>484.86</v>
          </cell>
        </row>
        <row r="3446">
          <cell r="A3446" t="str">
            <v>WATERPROOFING # 4 (SAMPLE)</v>
          </cell>
          <cell r="B3446">
            <v>1454.58</v>
          </cell>
        </row>
        <row r="3447">
          <cell r="A3447" t="str">
            <v>WATERPROOFING # 5 (MASS PRO)</v>
          </cell>
          <cell r="B3447">
            <v>523.37</v>
          </cell>
        </row>
        <row r="3448">
          <cell r="A3448" t="str">
            <v>WATERPROOFING # 5 (SAMPLE)</v>
          </cell>
          <cell r="B3448">
            <v>1570.11</v>
          </cell>
        </row>
        <row r="3449">
          <cell r="A3449" t="str">
            <v>WATERPROOFING # 6 (MASS PRO)</v>
          </cell>
          <cell r="B3449">
            <v>459.99</v>
          </cell>
        </row>
        <row r="3450">
          <cell r="A3450" t="str">
            <v>WATERPROOFING # 6 (SAMPLE)</v>
          </cell>
          <cell r="B3450">
            <v>1379.97</v>
          </cell>
        </row>
        <row r="3451">
          <cell r="A3451" t="str">
            <v>WATERPROOFING # 7 (MASS PRO)</v>
          </cell>
          <cell r="B3451">
            <v>473.1</v>
          </cell>
        </row>
        <row r="3452">
          <cell r="A3452" t="str">
            <v>WATERPROOFING # 7 (SAMPLE)</v>
          </cell>
          <cell r="B3452">
            <v>1419.3</v>
          </cell>
        </row>
        <row r="3453">
          <cell r="A3453" t="str">
            <v>WATERPROOFING # 8 (MASS PRO)</v>
          </cell>
          <cell r="B3453">
            <v>449.07</v>
          </cell>
        </row>
        <row r="3454">
          <cell r="A3454" t="str">
            <v>WATERPROOFING # 8 (SAMPLE)</v>
          </cell>
          <cell r="B3454">
            <v>1347.21</v>
          </cell>
        </row>
        <row r="3455">
          <cell r="A3455" t="str">
            <v>WATERPROOFING # 9 (MASS PRO)</v>
          </cell>
          <cell r="B3455">
            <v>382.59</v>
          </cell>
        </row>
        <row r="3456">
          <cell r="A3456" t="str">
            <v>WATERPROOFING # 9 (SAMPLE)</v>
          </cell>
          <cell r="B3456">
            <v>1147.77</v>
          </cell>
        </row>
        <row r="3457">
          <cell r="A3457" t="str">
            <v>WATERPROOFING # 10 (MASS PRO)</v>
          </cell>
          <cell r="B3457">
            <v>393.96</v>
          </cell>
        </row>
        <row r="3458">
          <cell r="A3458" t="str">
            <v>WATERPROOFING # 10 (SAMPLE)</v>
          </cell>
          <cell r="B3458">
            <v>1181.8800000000001</v>
          </cell>
        </row>
        <row r="3459">
          <cell r="A3459" t="str">
            <v>WATERPROOFING # 11 (MASS PRO)</v>
          </cell>
          <cell r="B3459">
            <v>8019.03</v>
          </cell>
        </row>
        <row r="3460">
          <cell r="A3460" t="str">
            <v>WATERPROOFING # 11 (SAMPLE)</v>
          </cell>
          <cell r="B3460">
            <v>24057.09</v>
          </cell>
        </row>
        <row r="3461">
          <cell r="A3461" t="str">
            <v>WATERPROOFING # 12 (MASS PRO)</v>
          </cell>
          <cell r="B3461">
            <v>268.47000000000003</v>
          </cell>
        </row>
        <row r="3462">
          <cell r="A3462" t="str">
            <v>WATERPROOFING # 12 (SAMPLE)</v>
          </cell>
          <cell r="B3462">
            <v>805.41</v>
          </cell>
        </row>
        <row r="3463">
          <cell r="A3463" t="str">
            <v>W309C07971B</v>
          </cell>
          <cell r="B3463">
            <v>13.46</v>
          </cell>
        </row>
        <row r="3464">
          <cell r="A3464" t="str">
            <v>WH050-1-04A</v>
          </cell>
          <cell r="B3464">
            <v>3.07</v>
          </cell>
        </row>
        <row r="3465">
          <cell r="A3465" t="str">
            <v>WH050-1-05</v>
          </cell>
          <cell r="B3465">
            <v>2.8</v>
          </cell>
        </row>
        <row r="3466">
          <cell r="A3466" t="str">
            <v>WH080-01-03A</v>
          </cell>
          <cell r="B3466">
            <v>2.97</v>
          </cell>
        </row>
        <row r="3467">
          <cell r="A3467" t="str">
            <v>WH080-01-04A</v>
          </cell>
          <cell r="B3467">
            <v>2.97</v>
          </cell>
        </row>
        <row r="3468">
          <cell r="A3468" t="str">
            <v>WH090-01-04</v>
          </cell>
          <cell r="B3468">
            <v>2.97</v>
          </cell>
        </row>
        <row r="3469">
          <cell r="A3469" t="str">
            <v>WHA00-01-04</v>
          </cell>
          <cell r="B3469">
            <v>2.97</v>
          </cell>
        </row>
        <row r="3470">
          <cell r="A3470" t="str">
            <v>WHA14-01-01</v>
          </cell>
          <cell r="B3470">
            <v>2.77</v>
          </cell>
        </row>
        <row r="3471">
          <cell r="A3471" t="str">
            <v>WHA14-01-02</v>
          </cell>
          <cell r="B3471">
            <v>2.58</v>
          </cell>
        </row>
        <row r="3472">
          <cell r="A3472" t="str">
            <v>WKJ78S256 (MASS PRO)</v>
          </cell>
          <cell r="B3472">
            <v>25.88</v>
          </cell>
        </row>
        <row r="3473">
          <cell r="A3473" t="str">
            <v>WKJ78S256 (SAMPLE)</v>
          </cell>
          <cell r="B3473">
            <v>77.64</v>
          </cell>
        </row>
        <row r="3474">
          <cell r="A3474" t="str">
            <v>X832C53371E</v>
          </cell>
          <cell r="B3474">
            <v>57.54</v>
          </cell>
        </row>
        <row r="3475">
          <cell r="A3475" t="str">
            <v>X832C53671A</v>
          </cell>
          <cell r="B3475">
            <v>45.7</v>
          </cell>
        </row>
        <row r="3476">
          <cell r="A3476" t="str">
            <v>X832D51972K</v>
          </cell>
          <cell r="B3476">
            <v>45.92</v>
          </cell>
        </row>
        <row r="3477">
          <cell r="A3477" t="str">
            <v>XK70Y947N82369 THERMISTOR (MASS PRO)
UNDER CUSTOMER SUPPLIED GROMMET</v>
          </cell>
          <cell r="B3477">
            <v>190.05</v>
          </cell>
        </row>
        <row r="3478">
          <cell r="A3478" t="str">
            <v>XK70Y947N82369 THERMISTOR (SAMPLE)
UNDER CUSTOMER SUPPLIED GROMMET</v>
          </cell>
          <cell r="B3478">
            <v>570.16</v>
          </cell>
        </row>
        <row r="3479">
          <cell r="A3479" t="str">
            <v>XK70Y947N82369 THERMISTOR (MASS PRO)
UNDER OHTSUKA SUPPLIED GROMMET</v>
          </cell>
          <cell r="B3479">
            <v>216.65</v>
          </cell>
        </row>
        <row r="3480">
          <cell r="A3480" t="str">
            <v>XK70Y947N82369 THERMISTOR (SAMPLE)
UNDER OHTSUKA SUPPLIED GROMMET</v>
          </cell>
          <cell r="B3480">
            <v>649.96</v>
          </cell>
        </row>
        <row r="3481">
          <cell r="A3481" t="str">
            <v>Y204D31371B</v>
          </cell>
          <cell r="B3481">
            <v>2285.6999999999998</v>
          </cell>
        </row>
        <row r="3482">
          <cell r="A3482" t="str">
            <v>Y204D81771C (MASS PRO)</v>
          </cell>
          <cell r="B3482">
            <v>1985.12</v>
          </cell>
        </row>
        <row r="3483">
          <cell r="A3483" t="str">
            <v>Y204D81771C (SAMPLE)</v>
          </cell>
          <cell r="B3483">
            <v>5955.36</v>
          </cell>
        </row>
        <row r="3484">
          <cell r="A3484" t="str">
            <v>Y204D81872B (MASS PRO)</v>
          </cell>
          <cell r="B3484">
            <v>1615.13</v>
          </cell>
        </row>
        <row r="3485">
          <cell r="A3485" t="str">
            <v>Y204D81872B (SAMPLE)</v>
          </cell>
          <cell r="B3485">
            <v>4845.3900000000003</v>
          </cell>
        </row>
        <row r="3486">
          <cell r="A3486" t="str">
            <v>Y205D21571A2</v>
          </cell>
          <cell r="B3486">
            <v>1818.16</v>
          </cell>
        </row>
        <row r="3487">
          <cell r="A3487" t="str">
            <v>Y205D21672C</v>
          </cell>
          <cell r="B3487">
            <v>1480.97</v>
          </cell>
        </row>
        <row r="3488">
          <cell r="A3488" t="str">
            <v>Y2301071A</v>
          </cell>
          <cell r="B3488">
            <v>204.38</v>
          </cell>
        </row>
        <row r="3489">
          <cell r="A3489" t="str">
            <v>Y2301072A</v>
          </cell>
          <cell r="B3489">
            <v>204.38</v>
          </cell>
        </row>
        <row r="3490">
          <cell r="A3490" t="str">
            <v>Y33012-71A</v>
          </cell>
          <cell r="B3490">
            <v>18.84</v>
          </cell>
        </row>
        <row r="3491">
          <cell r="A3491" t="str">
            <v>Y33012-72A</v>
          </cell>
          <cell r="B3491">
            <v>18.84</v>
          </cell>
        </row>
        <row r="3492">
          <cell r="A3492" t="str">
            <v>Y309C18371C1</v>
          </cell>
          <cell r="B3492">
            <v>46.65</v>
          </cell>
        </row>
        <row r="3493">
          <cell r="A3493" t="str">
            <v>Y309C20471B</v>
          </cell>
          <cell r="B3493">
            <v>32.57</v>
          </cell>
        </row>
        <row r="3494">
          <cell r="A3494" t="str">
            <v>Y309D18571C</v>
          </cell>
          <cell r="B3494">
            <v>22.2</v>
          </cell>
        </row>
        <row r="3495">
          <cell r="A3495" t="str">
            <v>Y309D18671C</v>
          </cell>
          <cell r="B3495">
            <v>25.29</v>
          </cell>
        </row>
        <row r="3496">
          <cell r="A3496" t="str">
            <v>Y309D20471A2</v>
          </cell>
          <cell r="B3496">
            <v>26.5</v>
          </cell>
        </row>
        <row r="3497">
          <cell r="A3497" t="str">
            <v>Y309D20571C1</v>
          </cell>
          <cell r="B3497">
            <v>41.67</v>
          </cell>
        </row>
        <row r="3498">
          <cell r="A3498" t="str">
            <v>Y309D20971B</v>
          </cell>
          <cell r="B3498">
            <v>26.37</v>
          </cell>
        </row>
        <row r="3499">
          <cell r="A3499" t="str">
            <v>Y309D23671C</v>
          </cell>
          <cell r="B3499">
            <v>42.13</v>
          </cell>
        </row>
        <row r="3500">
          <cell r="A3500" t="str">
            <v>Y309D236**</v>
          </cell>
          <cell r="B3500">
            <v>45.32</v>
          </cell>
        </row>
        <row r="3501">
          <cell r="A3501" t="str">
            <v>Y309D24271B</v>
          </cell>
          <cell r="B3501">
            <v>50.25</v>
          </cell>
        </row>
        <row r="3502">
          <cell r="A3502" t="str">
            <v>Y309D24371B</v>
          </cell>
          <cell r="B3502">
            <v>38.4</v>
          </cell>
        </row>
        <row r="3503">
          <cell r="A3503" t="str">
            <v>Y309D24471B</v>
          </cell>
          <cell r="B3503">
            <v>53.25</v>
          </cell>
        </row>
        <row r="3504">
          <cell r="A3504" t="str">
            <v>Y309D34271A</v>
          </cell>
          <cell r="B3504">
            <v>60.87</v>
          </cell>
        </row>
        <row r="3505">
          <cell r="A3505" t="str">
            <v>Y309D36071B</v>
          </cell>
          <cell r="B3505">
            <v>17.25</v>
          </cell>
        </row>
        <row r="3506">
          <cell r="A3506" t="str">
            <v>Y832D12171B</v>
          </cell>
          <cell r="B3506">
            <v>7.43</v>
          </cell>
        </row>
        <row r="3507">
          <cell r="A3507" t="str">
            <v>Y832D12371C1</v>
          </cell>
          <cell r="B3507">
            <v>9.23</v>
          </cell>
        </row>
        <row r="3508">
          <cell r="A3508" t="str">
            <v>Y861D00572C</v>
          </cell>
          <cell r="B3508">
            <v>52.35</v>
          </cell>
        </row>
        <row r="3509">
          <cell r="A3509" t="str">
            <v>Y861D00572C (ADD PLASTIC COST)</v>
          </cell>
          <cell r="B3509">
            <v>56.11</v>
          </cell>
        </row>
        <row r="3510">
          <cell r="A3510" t="str">
            <v>Y861D00571C</v>
          </cell>
          <cell r="B3510">
            <v>114.49</v>
          </cell>
        </row>
        <row r="3511">
          <cell r="A3511" t="str">
            <v>Y861D00571C (ADD PLASTIC COST)</v>
          </cell>
          <cell r="B3511">
            <v>120.84</v>
          </cell>
        </row>
        <row r="3512">
          <cell r="A3512" t="str">
            <v>YG866-062 MASS PRO</v>
          </cell>
          <cell r="B3512">
            <v>423.18</v>
          </cell>
        </row>
        <row r="3513">
          <cell r="A3513" t="str">
            <v xml:space="preserve">YG866-062 SAMPLE </v>
          </cell>
          <cell r="B3513">
            <v>1269.54</v>
          </cell>
        </row>
        <row r="3514">
          <cell r="A3514" t="str">
            <v>Y832D12171B</v>
          </cell>
          <cell r="B3514">
            <v>7.43</v>
          </cell>
        </row>
        <row r="3515">
          <cell r="A3515" t="str">
            <v>XAV-23C39-0000-KS (MASS PRO)</v>
          </cell>
          <cell r="B3515">
            <v>275.89</v>
          </cell>
        </row>
        <row r="3516">
          <cell r="A3516" t="str">
            <v>XAV-23C39-0000-KS (SAMPLE)</v>
          </cell>
          <cell r="B3516">
            <v>827.67</v>
          </cell>
        </row>
        <row r="3517">
          <cell r="A3517" t="str">
            <v>XAV-2D130-0000-KS (MASS PRO)</v>
          </cell>
          <cell r="B3517">
            <v>63.51</v>
          </cell>
        </row>
        <row r="3518">
          <cell r="A3518" t="str">
            <v>XAV-2D130-0000-KS (SAMPLE)</v>
          </cell>
          <cell r="B3518">
            <v>190.54</v>
          </cell>
        </row>
        <row r="3519">
          <cell r="A3519" t="str">
            <v>XAV-2D410-0000-KS (MASS PRO)</v>
          </cell>
          <cell r="B3519">
            <v>29.14</v>
          </cell>
        </row>
        <row r="3520">
          <cell r="A3520" t="str">
            <v>XAV-2D410-0000-KS (SAMPLE)</v>
          </cell>
          <cell r="B3520">
            <v>87.42</v>
          </cell>
        </row>
        <row r="3521">
          <cell r="A3521" t="str">
            <v>XAV-2D520-0000-KS (MASS PRO)</v>
          </cell>
          <cell r="B3521">
            <v>91.05</v>
          </cell>
        </row>
        <row r="3522">
          <cell r="A3522" t="str">
            <v>XAV-2D520-0000-KS (SAMPLE)</v>
          </cell>
          <cell r="B3522">
            <v>273.14999999999998</v>
          </cell>
        </row>
        <row r="3523">
          <cell r="A3523" t="str">
            <v>XAV-2D520-0000-KS (MASS PRO) (1458 PCS / MONTH)
(LABOR COST OF XAV-23C39 MATERIAL WILL BE PROVIDED BY REPCO)</v>
          </cell>
          <cell r="B3523">
            <v>186.93</v>
          </cell>
        </row>
        <row r="3524">
          <cell r="A3524" t="str">
            <v>XAV-2D520-0000-KS (SAMPLE) (1458 PCS / MONTH)</v>
          </cell>
          <cell r="B3524">
            <v>560.79</v>
          </cell>
        </row>
        <row r="3525">
          <cell r="A3525" t="str">
            <v>XAV-2D520-0000-KS (MASS PRO) (1458 PCS / MONTH)</v>
          </cell>
          <cell r="B3525">
            <v>183.58</v>
          </cell>
        </row>
        <row r="3526">
          <cell r="A3526" t="str">
            <v>XAV-2D520-0000-KS (SAMPLE) (1458 PCS / MONTH)</v>
          </cell>
          <cell r="B3526">
            <v>550.74</v>
          </cell>
        </row>
        <row r="3527">
          <cell r="A3527" t="str">
            <v>XAV-2D140-0000-KS (MASS PRO)</v>
          </cell>
          <cell r="B3527">
            <v>42.2</v>
          </cell>
        </row>
        <row r="3528">
          <cell r="A3528" t="str">
            <v>XAV-2D140-0000-KS (SAMPLE)</v>
          </cell>
          <cell r="B3528">
            <v>126.61</v>
          </cell>
        </row>
        <row r="3529">
          <cell r="A3529" t="str">
            <v>YPA-DMS (30,100 PCS / YEAR) MASS PRO</v>
          </cell>
          <cell r="B3529">
            <v>202.36</v>
          </cell>
        </row>
        <row r="3530">
          <cell r="A3530" t="str">
            <v>YPA-DMS (30,100 PCS / YEAR)  SAMPLE</v>
          </cell>
          <cell r="B3530">
            <v>607.08000000000004</v>
          </cell>
        </row>
        <row r="3531">
          <cell r="A3531" t="str">
            <v>YPA-DMS (42,500 PCS / YEAR) MASS PRO</v>
          </cell>
          <cell r="B3531">
            <v>200.25</v>
          </cell>
        </row>
        <row r="3532">
          <cell r="A3532" t="str">
            <v>YPA-DMS (42,500 PCS / YEAR)  SAMPLE</v>
          </cell>
          <cell r="B3532">
            <v>600.75</v>
          </cell>
        </row>
        <row r="3533">
          <cell r="A3533" t="str">
            <v>YPA-DMS (800 PCS / YEAR) MASS PRO</v>
          </cell>
          <cell r="B3533">
            <v>474.81</v>
          </cell>
        </row>
        <row r="3534">
          <cell r="A3534" t="str">
            <v>YPA-DMS (800 PCS / YEAR)  SAMPLE</v>
          </cell>
          <cell r="B3534">
            <v>1424.43</v>
          </cell>
        </row>
        <row r="3535">
          <cell r="A3535" t="str">
            <v>YPA-DMS-CABLE ( 800 PCS / YEAR) MASS PRO</v>
          </cell>
          <cell r="B3535">
            <v>629.83000000000004</v>
          </cell>
        </row>
        <row r="3536">
          <cell r="A3536" t="str">
            <v>YPA-DMS-CABLE ( 800 PCS / YEAR) SAMPLE</v>
          </cell>
          <cell r="B3536">
            <v>1889.49</v>
          </cell>
        </row>
        <row r="3537">
          <cell r="A3537" t="str">
            <v>YPA-DMS-CABLE ( 30,100 PCS / YEAR) MASS PRO</v>
          </cell>
          <cell r="B3537">
            <v>235.71</v>
          </cell>
        </row>
        <row r="3538">
          <cell r="A3538" t="str">
            <v>YPA-DMS-CABLE ( 30,100 PCS / YEAR) SAMPLE</v>
          </cell>
          <cell r="B3538">
            <v>707.13</v>
          </cell>
        </row>
        <row r="3539">
          <cell r="A3539" t="str">
            <v>YPA-DMS-CABLE ( 42,500 PCS / YEAR) MASS PRO</v>
          </cell>
          <cell r="B3539">
            <v>232.62</v>
          </cell>
        </row>
        <row r="3540">
          <cell r="A3540" t="str">
            <v>YPA-DMS-CABLE ( 42,500 PCS / YEAR) SAMPLE</v>
          </cell>
          <cell r="B3540">
            <v>697.86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.I#39585"/>
      <sheetName val="PL#39585"/>
      <sheetName val="ATTACHPL#39585"/>
      <sheetName val="SI#39585_BIR"/>
      <sheetName val="Sheet1"/>
    </sheetNames>
    <sheetDataSet>
      <sheetData sheetId="0">
        <row r="6">
          <cell r="B6" t="str">
            <v>MAIN DIVISION</v>
          </cell>
        </row>
        <row r="7">
          <cell r="F7">
            <v>45433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.I.# 39556"/>
      <sheetName val="PL#39556"/>
      <sheetName val="PL ATTACH#39556"/>
      <sheetName val="SI#39556_BIR"/>
      <sheetName val="SHIPPING DETAILS"/>
    </sheetNames>
    <sheetDataSet>
      <sheetData sheetId="0" refreshError="1">
        <row r="29">
          <cell r="B29" t="str">
            <v>Total</v>
          </cell>
          <cell r="D29" t="str">
            <v>PCS</v>
          </cell>
          <cell r="E29" t="str">
            <v>JPY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.I.front# 36224"/>
      <sheetName val="s.i attached#36224"/>
      <sheetName val="P.L.front#36224"/>
      <sheetName val="PL ATTACH#36224"/>
      <sheetName val="aeds details."/>
      <sheetName val="SI#36224_BIR"/>
    </sheetNames>
    <sheetDataSet>
      <sheetData sheetId="0" refreshError="1">
        <row r="55">
          <cell r="E55" t="str">
            <v>Ms. Christie Gonzal / Factory Manager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503C-0F5C-4E9F-8804-9DDB31E56586}">
  <sheetPr codeName="Sheet1"/>
  <dimension ref="A1:R179"/>
  <sheetViews>
    <sheetView tabSelected="1" topLeftCell="A13" zoomScaleNormal="100" zoomScaleSheetLayoutView="115" workbookViewId="0">
      <selection activeCell="B27" sqref="B27"/>
    </sheetView>
  </sheetViews>
  <sheetFormatPr defaultColWidth="9.109375" defaultRowHeight="13.2"/>
  <cols>
    <col min="1" max="1" width="16" style="2" customWidth="1"/>
    <col min="2" max="2" width="26.109375" style="2" customWidth="1"/>
    <col min="3" max="3" width="12.5546875" style="2" customWidth="1"/>
    <col min="4" max="4" width="8.5546875" style="2" customWidth="1"/>
    <col min="5" max="5" width="10" style="2" customWidth="1"/>
    <col min="6" max="6" width="16.5546875" style="2" customWidth="1"/>
    <col min="7" max="7" width="15.88671875" style="2" bestFit="1" customWidth="1"/>
    <col min="8" max="8" width="13.88671875" style="6" customWidth="1"/>
    <col min="9" max="9" width="10.88671875" style="6" bestFit="1" customWidth="1"/>
    <col min="10" max="11" width="9.109375" style="6" bestFit="1" customWidth="1"/>
    <col min="12" max="12" width="10.5546875" style="6" bestFit="1" customWidth="1"/>
    <col min="13" max="15" width="9.109375" style="6" bestFit="1" customWidth="1"/>
    <col min="16" max="16" width="10.5546875" style="6" bestFit="1" customWidth="1"/>
    <col min="17" max="18" width="9.109375" style="6"/>
    <col min="19" max="16384" width="9.109375" style="2"/>
  </cols>
  <sheetData>
    <row r="1" spans="1:7" ht="15.6">
      <c r="B1" s="3" t="s">
        <v>15</v>
      </c>
      <c r="C1" s="4"/>
      <c r="D1" s="5"/>
    </row>
    <row r="2" spans="1:7">
      <c r="B2" s="164" t="s">
        <v>125</v>
      </c>
      <c r="C2" s="8"/>
    </row>
    <row r="3" spans="1:7" ht="16.5" customHeight="1">
      <c r="B3" s="7" t="s">
        <v>79</v>
      </c>
      <c r="C3" s="7" t="s">
        <v>80</v>
      </c>
    </row>
    <row r="4" spans="1:7" ht="16.5" customHeight="1">
      <c r="B4" s="7" t="s">
        <v>81</v>
      </c>
      <c r="C4" s="7" t="s">
        <v>82</v>
      </c>
    </row>
    <row r="5" spans="1:7" ht="16.5" customHeight="1">
      <c r="B5" s="9" t="s">
        <v>83</v>
      </c>
      <c r="C5" s="8"/>
    </row>
    <row r="6" spans="1:7" ht="20.399999999999999">
      <c r="B6" s="2" t="s">
        <v>84</v>
      </c>
      <c r="F6" s="10" t="s">
        <v>431</v>
      </c>
    </row>
    <row r="7" spans="1:7" ht="15.75" customHeight="1">
      <c r="E7" s="78" t="s">
        <v>72</v>
      </c>
      <c r="F7" s="159">
        <v>45777</v>
      </c>
      <c r="G7" s="146"/>
    </row>
    <row r="8" spans="1:7" ht="12" customHeight="1">
      <c r="A8" s="564" t="s">
        <v>143</v>
      </c>
      <c r="B8" s="564"/>
      <c r="C8" s="564"/>
      <c r="D8" s="564"/>
      <c r="E8" s="564"/>
      <c r="F8" s="564"/>
      <c r="G8" s="564"/>
    </row>
    <row r="9" spans="1:7" ht="13.2" customHeight="1">
      <c r="A9" s="565"/>
      <c r="B9" s="565"/>
      <c r="C9" s="565"/>
      <c r="D9" s="565"/>
      <c r="E9" s="565"/>
      <c r="F9" s="565"/>
      <c r="G9" s="565"/>
    </row>
    <row r="10" spans="1:7" ht="15" customHeight="1">
      <c r="A10" s="203" t="s">
        <v>108</v>
      </c>
      <c r="B10" s="222" t="s">
        <v>104</v>
      </c>
      <c r="C10" s="12"/>
      <c r="D10" s="12"/>
      <c r="E10" s="12"/>
      <c r="F10" s="12"/>
      <c r="G10" s="13"/>
    </row>
    <row r="11" spans="1:7" ht="15" customHeight="1">
      <c r="A11" s="179" t="s">
        <v>109</v>
      </c>
      <c r="B11" s="12" t="s">
        <v>105</v>
      </c>
      <c r="C11" s="12"/>
      <c r="D11" s="12"/>
      <c r="E11" s="12"/>
      <c r="F11" s="12"/>
      <c r="G11" s="13"/>
    </row>
    <row r="12" spans="1:7" ht="15" customHeight="1">
      <c r="A12" s="179" t="s">
        <v>110</v>
      </c>
      <c r="B12" s="12" t="s">
        <v>113</v>
      </c>
      <c r="C12" s="12"/>
      <c r="D12" s="11" t="s">
        <v>102</v>
      </c>
      <c r="E12" s="145"/>
      <c r="F12" s="372">
        <v>45787</v>
      </c>
      <c r="G12" s="13"/>
    </row>
    <row r="13" spans="1:7" ht="15" customHeight="1">
      <c r="A13" s="179" t="s">
        <v>111</v>
      </c>
      <c r="B13" s="12" t="s">
        <v>124</v>
      </c>
      <c r="C13" s="12"/>
      <c r="D13" s="11" t="s">
        <v>103</v>
      </c>
      <c r="E13" s="12"/>
      <c r="F13" s="372">
        <v>45799</v>
      </c>
      <c r="G13" s="13"/>
    </row>
    <row r="14" spans="1:7" ht="15" customHeight="1">
      <c r="A14" s="179" t="s">
        <v>112</v>
      </c>
      <c r="B14" s="12" t="s">
        <v>106</v>
      </c>
      <c r="C14" s="12"/>
      <c r="D14" s="11" t="s">
        <v>101</v>
      </c>
      <c r="E14" s="12"/>
      <c r="F14" s="373" t="s">
        <v>36</v>
      </c>
      <c r="G14" s="13"/>
    </row>
    <row r="15" spans="1:7">
      <c r="A15" s="179" t="s">
        <v>85</v>
      </c>
      <c r="B15" s="12" t="s">
        <v>99</v>
      </c>
      <c r="C15" s="12"/>
      <c r="D15" s="11" t="s">
        <v>69</v>
      </c>
      <c r="E15" s="63"/>
      <c r="F15" s="63" t="s">
        <v>100</v>
      </c>
      <c r="G15" s="13"/>
    </row>
    <row r="16" spans="1:7">
      <c r="A16" s="179" t="s">
        <v>114</v>
      </c>
      <c r="B16" s="12" t="s">
        <v>107</v>
      </c>
      <c r="C16" s="12"/>
      <c r="D16" s="11"/>
      <c r="E16" s="12"/>
      <c r="F16" s="12"/>
      <c r="G16" s="13"/>
    </row>
    <row r="17" spans="1:7">
      <c r="A17" s="235" t="s">
        <v>0</v>
      </c>
      <c r="B17" s="236" t="s">
        <v>1</v>
      </c>
      <c r="C17" s="235" t="s">
        <v>2</v>
      </c>
      <c r="D17" s="237" t="s">
        <v>3</v>
      </c>
      <c r="E17" s="235" t="s">
        <v>270</v>
      </c>
      <c r="F17" s="566" t="s">
        <v>269</v>
      </c>
      <c r="G17" s="567"/>
    </row>
    <row r="18" spans="1:7">
      <c r="A18" s="15"/>
      <c r="B18" s="35"/>
      <c r="C18" s="15"/>
      <c r="D18" s="36"/>
      <c r="E18" s="212"/>
      <c r="F18" s="257"/>
      <c r="G18" s="16"/>
    </row>
    <row r="19" spans="1:7">
      <c r="A19" s="1"/>
      <c r="B19" s="22"/>
      <c r="C19" s="17"/>
      <c r="D19" s="142"/>
      <c r="E19" s="31" t="s">
        <v>97</v>
      </c>
      <c r="F19" s="19"/>
      <c r="G19" s="20"/>
    </row>
    <row r="20" spans="1:7">
      <c r="A20" s="1" t="s">
        <v>4</v>
      </c>
      <c r="B20" s="21" t="s">
        <v>49</v>
      </c>
      <c r="C20" s="17"/>
      <c r="D20" s="142"/>
      <c r="E20" s="48"/>
      <c r="F20" s="22"/>
      <c r="G20" s="20"/>
    </row>
    <row r="21" spans="1:7">
      <c r="A21" s="1" t="s">
        <v>432</v>
      </c>
      <c r="C21" s="1"/>
      <c r="E21" s="1"/>
      <c r="F21" s="22"/>
      <c r="G21" s="20"/>
    </row>
    <row r="22" spans="1:7">
      <c r="A22" s="1" t="s">
        <v>98</v>
      </c>
      <c r="B22" s="142"/>
      <c r="C22" s="336"/>
      <c r="D22" s="142"/>
      <c r="E22" s="1"/>
      <c r="F22" s="22"/>
      <c r="G22" s="20"/>
    </row>
    <row r="23" spans="1:7">
      <c r="A23" s="1"/>
      <c r="B23" s="142"/>
      <c r="C23" s="336"/>
      <c r="D23" s="142"/>
      <c r="E23" s="1"/>
      <c r="F23" s="22"/>
      <c r="G23" s="20"/>
    </row>
    <row r="24" spans="1:7">
      <c r="A24" s="1"/>
      <c r="B24" s="142"/>
      <c r="C24" s="336"/>
      <c r="D24" s="142"/>
      <c r="E24" s="1"/>
      <c r="F24" s="22"/>
      <c r="G24" s="20"/>
    </row>
    <row r="25" spans="1:7">
      <c r="A25" s="1"/>
      <c r="B25" s="142" t="str">
        <f>'aeds details.'!A3</f>
        <v>Thermistor Assy</v>
      </c>
      <c r="C25" s="336">
        <f>'aeds details.'!C3</f>
        <v>13500</v>
      </c>
      <c r="D25" s="142" t="s">
        <v>50</v>
      </c>
      <c r="E25" s="1"/>
      <c r="F25" s="22"/>
      <c r="G25" s="20"/>
    </row>
    <row r="26" spans="1:7">
      <c r="A26" s="1"/>
      <c r="B26" s="142" t="str">
        <f>'aeds details.'!A4</f>
        <v>Switch Assy</v>
      </c>
      <c r="C26" s="336">
        <f>'aeds details.'!C4</f>
        <v>20280</v>
      </c>
      <c r="D26" s="142" t="s">
        <v>50</v>
      </c>
      <c r="E26" s="213"/>
      <c r="F26" s="230"/>
      <c r="G26" s="25"/>
    </row>
    <row r="27" spans="1:7">
      <c r="A27" s="1"/>
      <c r="B27" s="142" t="str">
        <f>'aeds details.'!A5</f>
        <v>Harness Assy</v>
      </c>
      <c r="C27" s="336">
        <f>'aeds details.'!C5</f>
        <v>40672</v>
      </c>
      <c r="D27" s="142" t="s">
        <v>50</v>
      </c>
      <c r="E27" s="213"/>
      <c r="F27" s="22"/>
      <c r="G27" s="25"/>
    </row>
    <row r="28" spans="1:7">
      <c r="A28" s="1"/>
      <c r="B28" s="142" t="str">
        <f>'aeds details.'!A6</f>
        <v>Leadwire Assy</v>
      </c>
      <c r="C28" s="336">
        <f>'aeds details.'!C6</f>
        <v>102405</v>
      </c>
      <c r="D28" s="142" t="s">
        <v>50</v>
      </c>
      <c r="E28" s="213"/>
      <c r="F28" s="22"/>
      <c r="G28" s="25"/>
    </row>
    <row r="29" spans="1:7">
      <c r="A29" s="1"/>
      <c r="B29" s="142" t="str">
        <f>'aeds details.'!A7</f>
        <v>Connector Assy</v>
      </c>
      <c r="C29" s="336">
        <f>'aeds details.'!C7</f>
        <v>97850</v>
      </c>
      <c r="D29" s="142" t="s">
        <v>50</v>
      </c>
      <c r="E29" s="213"/>
      <c r="F29" s="22"/>
      <c r="G29" s="25"/>
    </row>
    <row r="30" spans="1:7">
      <c r="A30" s="1"/>
      <c r="B30" s="142" t="str">
        <f>'aeds details.'!A8</f>
        <v>Brush Holder Assy</v>
      </c>
      <c r="C30" s="336">
        <f>'aeds details.'!C8</f>
        <v>215025</v>
      </c>
      <c r="D30" s="142" t="s">
        <v>50</v>
      </c>
      <c r="E30" s="213"/>
      <c r="F30" s="230"/>
      <c r="G30" s="25"/>
    </row>
    <row r="31" spans="1:7">
      <c r="A31" s="1"/>
      <c r="B31" s="142" t="str">
        <f>'aeds details.'!A9</f>
        <v>Magneto Pick up Sensor Assy</v>
      </c>
      <c r="C31" s="336">
        <f>'aeds details.'!C9</f>
        <v>15479</v>
      </c>
      <c r="D31" s="142" t="s">
        <v>50</v>
      </c>
      <c r="E31" s="213"/>
      <c r="F31" s="22"/>
      <c r="G31" s="25"/>
    </row>
    <row r="32" spans="1:7" ht="13.8" thickBot="1">
      <c r="A32" s="1"/>
      <c r="B32" s="142" t="str">
        <f>'aeds details.'!A10</f>
        <v>Oil Temperature Sensor</v>
      </c>
      <c r="C32" s="336">
        <f>'aeds details.'!C10</f>
        <v>5370</v>
      </c>
      <c r="D32" s="142" t="s">
        <v>50</v>
      </c>
      <c r="E32" s="213"/>
      <c r="F32" s="22"/>
      <c r="G32" s="25"/>
    </row>
    <row r="33" spans="1:9" ht="14.4" thickBot="1">
      <c r="A33" s="27"/>
      <c r="B33" s="19" t="s">
        <v>35</v>
      </c>
      <c r="C33" s="351">
        <f>SUM(C25:C32)</f>
        <v>510581</v>
      </c>
      <c r="D33" s="313" t="s">
        <v>50</v>
      </c>
      <c r="E33" s="29"/>
      <c r="F33" s="206" t="str">
        <f>F15</f>
        <v>JPY</v>
      </c>
      <c r="G33" s="95">
        <f>'s.i attached#41026'!F289</f>
        <v>92082590</v>
      </c>
      <c r="H33" s="330">
        <f>G33*0.007031</f>
        <v>647432.69028999994</v>
      </c>
      <c r="I33" s="200"/>
    </row>
    <row r="34" spans="1:9" ht="14.4" thickTop="1">
      <c r="A34" s="27"/>
      <c r="B34" s="19"/>
      <c r="C34" s="345"/>
      <c r="D34" s="298"/>
      <c r="E34" s="29"/>
      <c r="F34" s="206"/>
      <c r="G34" s="158"/>
      <c r="H34" s="330"/>
      <c r="I34" s="200"/>
    </row>
    <row r="35" spans="1:9" ht="13.8">
      <c r="A35" s="27"/>
      <c r="B35" s="19"/>
      <c r="C35" s="345"/>
      <c r="D35" s="298"/>
      <c r="E35" s="29"/>
      <c r="F35" s="206"/>
      <c r="G35" s="158"/>
      <c r="H35" s="330"/>
      <c r="I35" s="200"/>
    </row>
    <row r="36" spans="1:9" ht="13.8">
      <c r="A36" s="27"/>
      <c r="B36" s="19"/>
      <c r="C36" s="345"/>
      <c r="D36" s="298"/>
      <c r="E36" s="29"/>
      <c r="F36" s="206"/>
      <c r="G36" s="158"/>
      <c r="H36" s="330"/>
      <c r="I36" s="200"/>
    </row>
    <row r="37" spans="1:9" ht="13.8">
      <c r="A37" s="27"/>
      <c r="B37" s="19"/>
      <c r="C37" s="345"/>
      <c r="D37" s="298"/>
      <c r="E37" s="29"/>
      <c r="F37" s="206"/>
      <c r="G37" s="158"/>
      <c r="H37" s="330"/>
      <c r="I37" s="200"/>
    </row>
    <row r="38" spans="1:9" ht="13.8">
      <c r="A38" s="27"/>
      <c r="B38" s="19" t="s">
        <v>810</v>
      </c>
      <c r="C38" s="345"/>
      <c r="D38" s="298"/>
      <c r="E38" s="29"/>
      <c r="F38" s="206"/>
      <c r="G38" s="158"/>
      <c r="H38" s="330"/>
      <c r="I38" s="200"/>
    </row>
    <row r="39" spans="1:9" ht="13.8" thickBot="1">
      <c r="A39" s="1"/>
      <c r="B39" s="23" t="s">
        <v>811</v>
      </c>
      <c r="C39" s="221">
        <f>'s.i attached#41026'!C293</f>
        <v>290628</v>
      </c>
      <c r="D39" s="207" t="s">
        <v>50</v>
      </c>
      <c r="E39" s="215"/>
      <c r="F39" s="210"/>
      <c r="G39" s="162"/>
    </row>
    <row r="40" spans="1:9" ht="13.8" thickBot="1">
      <c r="A40" s="1"/>
      <c r="B40" s="19" t="s">
        <v>35</v>
      </c>
      <c r="C40" s="266">
        <f>SUM(C38:C39)</f>
        <v>290628</v>
      </c>
      <c r="D40" s="208" t="s">
        <v>50</v>
      </c>
      <c r="E40" s="215"/>
      <c r="F40" s="211" t="str">
        <f>F33</f>
        <v>JPY</v>
      </c>
      <c r="G40" s="163">
        <f>'s.i attached#41026'!F293</f>
        <v>305159</v>
      </c>
      <c r="H40" s="330">
        <f>G40*0.007031</f>
        <v>2145.5729289999999</v>
      </c>
    </row>
    <row r="41" spans="1:9">
      <c r="A41" s="1"/>
      <c r="B41" s="22"/>
      <c r="C41" s="1"/>
      <c r="D41" s="22"/>
      <c r="E41" s="1"/>
      <c r="G41" s="20"/>
    </row>
    <row r="42" spans="1:9">
      <c r="A42" s="1"/>
      <c r="B42" s="22"/>
      <c r="C42" s="1"/>
      <c r="D42" s="22"/>
      <c r="E42" s="1"/>
      <c r="G42" s="20"/>
    </row>
    <row r="43" spans="1:9">
      <c r="A43" s="1"/>
      <c r="B43" s="22"/>
      <c r="C43" s="1"/>
      <c r="D43" s="22"/>
      <c r="E43" s="1"/>
      <c r="G43" s="20"/>
    </row>
    <row r="44" spans="1:9">
      <c r="A44" s="1"/>
      <c r="B44" s="22"/>
      <c r="C44" s="1"/>
      <c r="D44" s="22"/>
      <c r="E44" s="1"/>
      <c r="G44" s="20"/>
    </row>
    <row r="45" spans="1:9" ht="13.8">
      <c r="A45" s="32" t="s">
        <v>53</v>
      </c>
      <c r="B45" s="19" t="s">
        <v>54</v>
      </c>
      <c r="C45" s="221"/>
      <c r="D45" s="23"/>
      <c r="E45" s="214"/>
      <c r="F45" s="209"/>
      <c r="G45" s="84"/>
      <c r="H45" s="85"/>
    </row>
    <row r="46" spans="1:9">
      <c r="A46" s="32" t="s">
        <v>55</v>
      </c>
      <c r="B46" s="23" t="s">
        <v>56</v>
      </c>
      <c r="C46" s="221">
        <v>1783</v>
      </c>
      <c r="D46" s="23" t="s">
        <v>50</v>
      </c>
      <c r="E46" s="215">
        <v>840</v>
      </c>
      <c r="F46" s="210"/>
      <c r="G46" s="162">
        <f>INT(SUM(C46*E46))</f>
        <v>1497720</v>
      </c>
    </row>
    <row r="47" spans="1:9" ht="13.8" thickBot="1">
      <c r="A47" s="32" t="s">
        <v>57</v>
      </c>
      <c r="B47" s="23" t="s">
        <v>58</v>
      </c>
      <c r="C47" s="221">
        <v>17587</v>
      </c>
      <c r="D47" s="207" t="s">
        <v>50</v>
      </c>
      <c r="E47" s="215">
        <v>21</v>
      </c>
      <c r="F47" s="210"/>
      <c r="G47" s="162">
        <f>INT(SUM(C47*E47))</f>
        <v>369327</v>
      </c>
    </row>
    <row r="48" spans="1:9" ht="13.8" thickBot="1">
      <c r="A48" s="32"/>
      <c r="B48" s="19" t="s">
        <v>35</v>
      </c>
      <c r="C48" s="266">
        <f>SUM(C46:C47)</f>
        <v>19370</v>
      </c>
      <c r="D48" s="208" t="s">
        <v>50</v>
      </c>
      <c r="E48" s="215"/>
      <c r="F48" s="211" t="str">
        <f>F33</f>
        <v>JPY</v>
      </c>
      <c r="G48" s="163">
        <f>SUM(G46:G47)</f>
        <v>1867047</v>
      </c>
    </row>
    <row r="49" spans="1:7">
      <c r="A49" s="32"/>
      <c r="B49" s="19"/>
      <c r="C49" s="246"/>
      <c r="D49" s="216"/>
      <c r="E49" s="215"/>
      <c r="F49" s="211"/>
      <c r="G49" s="187"/>
    </row>
    <row r="50" spans="1:7">
      <c r="A50" s="32"/>
      <c r="B50" s="19"/>
      <c r="C50" s="246"/>
      <c r="D50" s="216"/>
      <c r="E50" s="215"/>
      <c r="F50" s="211"/>
      <c r="G50" s="187"/>
    </row>
    <row r="51" spans="1:7">
      <c r="A51" s="32"/>
      <c r="B51" s="19"/>
      <c r="C51" s="246"/>
      <c r="D51" s="216"/>
      <c r="E51" s="215"/>
      <c r="F51" s="211"/>
      <c r="G51" s="187"/>
    </row>
    <row r="52" spans="1:7">
      <c r="A52" s="32"/>
      <c r="B52" s="19"/>
      <c r="C52" s="246"/>
      <c r="D52" s="216"/>
      <c r="E52" s="215"/>
      <c r="F52" s="211"/>
      <c r="G52" s="187"/>
    </row>
    <row r="53" spans="1:7">
      <c r="A53" s="32"/>
      <c r="B53" s="19"/>
      <c r="C53" s="76"/>
      <c r="D53" s="216"/>
      <c r="E53" s="29"/>
      <c r="F53" s="24"/>
      <c r="G53" s="77"/>
    </row>
    <row r="54" spans="1:7">
      <c r="A54" s="180"/>
      <c r="B54" s="245"/>
      <c r="C54" s="267"/>
      <c r="D54" s="217"/>
      <c r="E54" s="64"/>
      <c r="F54" s="181"/>
      <c r="G54" s="182"/>
    </row>
    <row r="55" spans="1:7">
      <c r="A55" s="35" t="s">
        <v>5</v>
      </c>
      <c r="B55" s="36"/>
      <c r="C55" s="36"/>
      <c r="D55" s="36"/>
      <c r="E55" s="36"/>
      <c r="F55" s="36"/>
      <c r="G55" s="16"/>
    </row>
    <row r="56" spans="1:7">
      <c r="A56" s="37"/>
      <c r="B56" s="38" t="s">
        <v>6</v>
      </c>
      <c r="C56" s="38"/>
      <c r="D56" s="38"/>
      <c r="E56" s="38"/>
      <c r="F56" s="38"/>
      <c r="G56" s="39"/>
    </row>
    <row r="57" spans="1:7">
      <c r="A57" s="40" t="s">
        <v>7</v>
      </c>
      <c r="F57" s="41"/>
    </row>
    <row r="58" spans="1:7" ht="13.8" customHeight="1">
      <c r="F58" s="41"/>
    </row>
    <row r="59" spans="1:7">
      <c r="A59" s="41" t="s">
        <v>8</v>
      </c>
      <c r="E59" s="2" t="s">
        <v>59</v>
      </c>
    </row>
    <row r="60" spans="1:7">
      <c r="E60" s="41" t="s">
        <v>9</v>
      </c>
    </row>
    <row r="148" spans="2:7">
      <c r="B148" s="2" t="s">
        <v>165</v>
      </c>
      <c r="C148" s="2">
        <v>105</v>
      </c>
      <c r="E148" s="2">
        <v>2628.15</v>
      </c>
      <c r="G148" s="326">
        <v>2628.15</v>
      </c>
    </row>
    <row r="149" spans="2:7">
      <c r="B149" s="2" t="s">
        <v>166</v>
      </c>
      <c r="C149" s="2">
        <v>55</v>
      </c>
    </row>
    <row r="150" spans="2:7">
      <c r="B150" s="2" t="s">
        <v>167</v>
      </c>
      <c r="C150" s="2">
        <v>69</v>
      </c>
      <c r="E150" s="2">
        <v>3929.05</v>
      </c>
      <c r="G150" s="326">
        <v>3929.05</v>
      </c>
    </row>
    <row r="151" spans="2:7">
      <c r="B151" s="2" t="s">
        <v>168</v>
      </c>
      <c r="C151" s="2">
        <v>164</v>
      </c>
    </row>
    <row r="154" spans="2:7">
      <c r="B154" s="2" t="s">
        <v>158</v>
      </c>
      <c r="C154" s="2">
        <v>1170</v>
      </c>
    </row>
    <row r="155" spans="2:7">
      <c r="B155" s="2" t="s">
        <v>158</v>
      </c>
      <c r="C155" s="2">
        <v>720</v>
      </c>
    </row>
    <row r="156" spans="2:7">
      <c r="B156" s="2" t="s">
        <v>169</v>
      </c>
      <c r="C156" s="2">
        <v>180</v>
      </c>
    </row>
    <row r="157" spans="2:7">
      <c r="B157" s="2" t="s">
        <v>169</v>
      </c>
      <c r="C157" s="2">
        <v>90</v>
      </c>
    </row>
    <row r="158" spans="2:7">
      <c r="B158" s="2" t="s">
        <v>161</v>
      </c>
      <c r="C158" s="2">
        <v>90</v>
      </c>
    </row>
    <row r="161" spans="1:9">
      <c r="B161" s="2" t="s">
        <v>154</v>
      </c>
      <c r="C161" s="2">
        <v>360</v>
      </c>
    </row>
    <row r="162" spans="1:9">
      <c r="B162" s="2" t="s">
        <v>154</v>
      </c>
      <c r="C162" s="2">
        <v>360</v>
      </c>
    </row>
    <row r="163" spans="1:9">
      <c r="B163" s="2" t="s">
        <v>159</v>
      </c>
      <c r="C163" s="2">
        <v>9960</v>
      </c>
    </row>
    <row r="164" spans="1:9">
      <c r="B164" s="2" t="s">
        <v>155</v>
      </c>
      <c r="C164" s="2">
        <v>120</v>
      </c>
    </row>
    <row r="165" spans="1:9">
      <c r="B165" s="2" t="s">
        <v>156</v>
      </c>
      <c r="C165" s="2">
        <v>1200</v>
      </c>
    </row>
    <row r="167" spans="1:9">
      <c r="A167" t="s">
        <v>171</v>
      </c>
      <c r="B167" t="s">
        <v>171</v>
      </c>
      <c r="C167" t="s">
        <v>171</v>
      </c>
      <c r="D167" t="s">
        <v>171</v>
      </c>
      <c r="E167" t="s">
        <v>171</v>
      </c>
      <c r="F167" t="s">
        <v>171</v>
      </c>
    </row>
    <row r="168" spans="1:9">
      <c r="B168" s="2" t="s">
        <v>170</v>
      </c>
      <c r="C168" s="2">
        <v>180</v>
      </c>
    </row>
    <row r="169" spans="1:9">
      <c r="B169" s="2" t="s">
        <v>170</v>
      </c>
      <c r="C169" s="2">
        <v>1020</v>
      </c>
    </row>
    <row r="172" spans="1:9">
      <c r="C172" s="328" t="e">
        <f>C170++C166+C159+C152+C146+C138+C135+C123+C96+C92+C75+C67+C64+C55+#REF!+C31+C25+#REF!+C19+C16</f>
        <v>#REF!</v>
      </c>
      <c r="F172" s="329" t="e">
        <f>F170++F166+F159+F152+F146+F138+F135+F123+F96+F92+F75+F67+F64+F55+#REF!+F31+F25+#REF!+F19+F16</f>
        <v>#REF!</v>
      </c>
      <c r="I172" s="6">
        <f>SUM(I6:I171)</f>
        <v>0</v>
      </c>
    </row>
    <row r="174" spans="1:9">
      <c r="A174" s="327" t="s">
        <v>173</v>
      </c>
      <c r="B174" s="327" t="s">
        <v>172</v>
      </c>
      <c r="C174" s="327" t="s">
        <v>172</v>
      </c>
      <c r="D174" s="327" t="s">
        <v>172</v>
      </c>
      <c r="E174" s="327" t="s">
        <v>172</v>
      </c>
      <c r="F174" s="327" t="s">
        <v>172</v>
      </c>
    </row>
    <row r="175" spans="1:9">
      <c r="B175" s="2" t="s">
        <v>174</v>
      </c>
      <c r="C175" s="2">
        <v>220</v>
      </c>
      <c r="D175" s="2" t="s">
        <v>176</v>
      </c>
      <c r="E175" s="2">
        <v>1709.4</v>
      </c>
      <c r="G175" s="326">
        <v>1709.4</v>
      </c>
    </row>
    <row r="176" spans="1:9">
      <c r="B176" s="2" t="s">
        <v>175</v>
      </c>
      <c r="C176" s="2">
        <v>520.1</v>
      </c>
      <c r="D176" s="2" t="s">
        <v>176</v>
      </c>
      <c r="E176" s="2">
        <v>1701</v>
      </c>
      <c r="G176" s="326">
        <v>1701</v>
      </c>
    </row>
    <row r="177" spans="3:9">
      <c r="C177" s="2">
        <f>SUM(C175:C176)</f>
        <v>740.1</v>
      </c>
      <c r="D177" s="2" t="s">
        <v>177</v>
      </c>
      <c r="F177" s="2">
        <f>SUM(F175:F176)</f>
        <v>0</v>
      </c>
      <c r="I177" s="6">
        <f>SUM(I175:I176)</f>
        <v>0</v>
      </c>
    </row>
    <row r="179" spans="3:9">
      <c r="C179" s="329"/>
      <c r="I179" s="6">
        <f>I177+I172</f>
        <v>0</v>
      </c>
    </row>
  </sheetData>
  <mergeCells count="2">
    <mergeCell ref="A8:G9"/>
    <mergeCell ref="F17:G17"/>
  </mergeCells>
  <printOptions horizontalCentered="1"/>
  <pageMargins left="0" right="0" top="0.5" bottom="0.28000000000000003" header="0" footer="0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5812-EE99-4772-A424-7C62F373E565}">
  <dimension ref="A1:Q1054"/>
  <sheetViews>
    <sheetView workbookViewId="0">
      <selection activeCell="I27" sqref="I27"/>
    </sheetView>
  </sheetViews>
  <sheetFormatPr defaultRowHeight="13.2"/>
  <sheetData>
    <row r="1" spans="1:7">
      <c r="A1" t="s">
        <v>412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G1" t="s">
        <v>418</v>
      </c>
    </row>
    <row r="2" spans="1:7">
      <c r="A2" t="s">
        <v>36</v>
      </c>
      <c r="B2" t="s">
        <v>45</v>
      </c>
      <c r="C2" t="s">
        <v>86</v>
      </c>
      <c r="D2" t="s">
        <v>87</v>
      </c>
      <c r="E2" t="s">
        <v>88</v>
      </c>
      <c r="F2" t="s">
        <v>89</v>
      </c>
    </row>
    <row r="3" spans="1:7">
      <c r="A3">
        <v>1</v>
      </c>
      <c r="B3">
        <v>1</v>
      </c>
      <c r="C3" t="s">
        <v>252</v>
      </c>
      <c r="D3" t="s">
        <v>93</v>
      </c>
      <c r="E3">
        <v>48</v>
      </c>
      <c r="F3" t="s">
        <v>297</v>
      </c>
      <c r="G3" t="s">
        <v>419</v>
      </c>
    </row>
    <row r="4" spans="1:7">
      <c r="A4">
        <v>1</v>
      </c>
      <c r="B4">
        <v>2</v>
      </c>
      <c r="C4" t="s">
        <v>252</v>
      </c>
      <c r="D4" t="s">
        <v>93</v>
      </c>
      <c r="E4">
        <v>48</v>
      </c>
      <c r="F4" t="s">
        <v>297</v>
      </c>
      <c r="G4" t="s">
        <v>419</v>
      </c>
    </row>
    <row r="5" spans="1:7">
      <c r="A5">
        <v>1</v>
      </c>
      <c r="B5">
        <v>3</v>
      </c>
      <c r="C5" t="s">
        <v>252</v>
      </c>
      <c r="D5" t="s">
        <v>93</v>
      </c>
      <c r="E5">
        <v>48</v>
      </c>
      <c r="F5" t="s">
        <v>302</v>
      </c>
      <c r="G5" t="s">
        <v>419</v>
      </c>
    </row>
    <row r="6" spans="1:7">
      <c r="A6">
        <v>1</v>
      </c>
      <c r="B6">
        <v>4</v>
      </c>
      <c r="C6" t="s">
        <v>252</v>
      </c>
      <c r="D6" t="s">
        <v>93</v>
      </c>
      <c r="E6">
        <v>48</v>
      </c>
      <c r="F6" t="s">
        <v>297</v>
      </c>
      <c r="G6" t="s">
        <v>419</v>
      </c>
    </row>
    <row r="7" spans="1:7">
      <c r="A7">
        <v>1</v>
      </c>
      <c r="B7">
        <v>5</v>
      </c>
      <c r="C7" t="s">
        <v>252</v>
      </c>
      <c r="D7" t="s">
        <v>93</v>
      </c>
      <c r="E7">
        <v>48</v>
      </c>
      <c r="F7" t="s">
        <v>297</v>
      </c>
      <c r="G7" t="s">
        <v>419</v>
      </c>
    </row>
    <row r="8" spans="1:7">
      <c r="A8">
        <v>1</v>
      </c>
      <c r="B8">
        <v>6</v>
      </c>
      <c r="C8" t="s">
        <v>252</v>
      </c>
      <c r="D8" t="s">
        <v>93</v>
      </c>
      <c r="E8">
        <v>48</v>
      </c>
      <c r="F8" t="s">
        <v>297</v>
      </c>
      <c r="G8" t="s">
        <v>419</v>
      </c>
    </row>
    <row r="9" spans="1:7">
      <c r="A9">
        <v>1</v>
      </c>
      <c r="B9">
        <v>7</v>
      </c>
      <c r="C9" t="s">
        <v>252</v>
      </c>
      <c r="D9" t="s">
        <v>93</v>
      </c>
      <c r="E9">
        <v>48</v>
      </c>
      <c r="F9" t="s">
        <v>297</v>
      </c>
      <c r="G9" t="s">
        <v>419</v>
      </c>
    </row>
    <row r="10" spans="1:7">
      <c r="A10">
        <v>1</v>
      </c>
      <c r="B10">
        <v>8</v>
      </c>
      <c r="C10" t="s">
        <v>252</v>
      </c>
      <c r="D10" t="s">
        <v>93</v>
      </c>
      <c r="E10">
        <v>48</v>
      </c>
      <c r="F10" t="s">
        <v>302</v>
      </c>
      <c r="G10" t="s">
        <v>419</v>
      </c>
    </row>
    <row r="11" spans="1:7">
      <c r="A11">
        <v>1</v>
      </c>
      <c r="B11">
        <v>9</v>
      </c>
      <c r="C11" t="s">
        <v>252</v>
      </c>
      <c r="D11" t="s">
        <v>93</v>
      </c>
      <c r="E11">
        <v>48</v>
      </c>
      <c r="F11" t="s">
        <v>302</v>
      </c>
      <c r="G11" t="s">
        <v>419</v>
      </c>
    </row>
    <row r="12" spans="1:7">
      <c r="A12">
        <v>1</v>
      </c>
      <c r="B12">
        <v>10</v>
      </c>
      <c r="C12" t="s">
        <v>252</v>
      </c>
      <c r="D12" t="s">
        <v>93</v>
      </c>
      <c r="E12">
        <v>48</v>
      </c>
      <c r="F12" t="s">
        <v>297</v>
      </c>
      <c r="G12" t="s">
        <v>419</v>
      </c>
    </row>
    <row r="13" spans="1:7">
      <c r="A13">
        <v>1</v>
      </c>
      <c r="B13">
        <v>11</v>
      </c>
      <c r="C13" t="s">
        <v>252</v>
      </c>
      <c r="D13" t="s">
        <v>93</v>
      </c>
      <c r="E13">
        <v>48</v>
      </c>
      <c r="F13" t="s">
        <v>302</v>
      </c>
      <c r="G13" t="s">
        <v>419</v>
      </c>
    </row>
    <row r="14" spans="1:7">
      <c r="A14">
        <v>1</v>
      </c>
      <c r="B14">
        <v>12</v>
      </c>
      <c r="C14" t="s">
        <v>252</v>
      </c>
      <c r="D14" t="s">
        <v>93</v>
      </c>
      <c r="E14">
        <v>48</v>
      </c>
      <c r="F14" t="s">
        <v>297</v>
      </c>
      <c r="G14" t="s">
        <v>419</v>
      </c>
    </row>
    <row r="15" spans="1:7">
      <c r="A15">
        <v>1</v>
      </c>
      <c r="B15">
        <v>13</v>
      </c>
      <c r="C15" t="s">
        <v>252</v>
      </c>
      <c r="D15" t="s">
        <v>93</v>
      </c>
      <c r="E15">
        <v>48</v>
      </c>
      <c r="F15" t="s">
        <v>297</v>
      </c>
      <c r="G15" t="s">
        <v>419</v>
      </c>
    </row>
    <row r="16" spans="1:7">
      <c r="A16">
        <v>1</v>
      </c>
      <c r="B16">
        <v>14</v>
      </c>
      <c r="C16" t="s">
        <v>252</v>
      </c>
      <c r="D16" t="s">
        <v>93</v>
      </c>
      <c r="E16">
        <v>48</v>
      </c>
      <c r="F16" t="s">
        <v>297</v>
      </c>
      <c r="G16" t="s">
        <v>419</v>
      </c>
    </row>
    <row r="17" spans="1:7">
      <c r="A17">
        <v>1</v>
      </c>
      <c r="B17">
        <v>15</v>
      </c>
      <c r="C17" t="s">
        <v>252</v>
      </c>
      <c r="D17" t="s">
        <v>93</v>
      </c>
      <c r="E17">
        <v>48</v>
      </c>
      <c r="F17" t="s">
        <v>297</v>
      </c>
      <c r="G17" t="s">
        <v>419</v>
      </c>
    </row>
    <row r="18" spans="1:7">
      <c r="A18">
        <v>1</v>
      </c>
      <c r="B18">
        <v>16</v>
      </c>
      <c r="C18" t="s">
        <v>252</v>
      </c>
      <c r="D18" t="s">
        <v>93</v>
      </c>
      <c r="E18">
        <v>48</v>
      </c>
      <c r="F18" t="s">
        <v>297</v>
      </c>
      <c r="G18" t="s">
        <v>419</v>
      </c>
    </row>
    <row r="19" spans="1:7">
      <c r="A19">
        <v>1</v>
      </c>
      <c r="B19">
        <v>17</v>
      </c>
      <c r="C19" t="s">
        <v>252</v>
      </c>
      <c r="D19" t="s">
        <v>93</v>
      </c>
      <c r="E19">
        <v>48</v>
      </c>
      <c r="F19" t="s">
        <v>297</v>
      </c>
      <c r="G19" t="s">
        <v>419</v>
      </c>
    </row>
    <row r="20" spans="1:7">
      <c r="A20">
        <v>1</v>
      </c>
      <c r="B20">
        <v>18</v>
      </c>
      <c r="C20" t="s">
        <v>252</v>
      </c>
      <c r="D20" t="s">
        <v>93</v>
      </c>
      <c r="E20">
        <v>48</v>
      </c>
      <c r="F20" t="s">
        <v>297</v>
      </c>
      <c r="G20" t="s">
        <v>419</v>
      </c>
    </row>
    <row r="21" spans="1:7">
      <c r="A21">
        <v>1</v>
      </c>
      <c r="B21">
        <v>19</v>
      </c>
      <c r="C21" t="s">
        <v>252</v>
      </c>
      <c r="D21" t="s">
        <v>93</v>
      </c>
      <c r="E21">
        <v>48</v>
      </c>
      <c r="F21" t="s">
        <v>297</v>
      </c>
      <c r="G21" t="s">
        <v>419</v>
      </c>
    </row>
    <row r="22" spans="1:7">
      <c r="A22">
        <v>1</v>
      </c>
      <c r="B22">
        <v>20</v>
      </c>
      <c r="C22" t="s">
        <v>252</v>
      </c>
      <c r="D22" t="s">
        <v>93</v>
      </c>
      <c r="E22">
        <v>48</v>
      </c>
      <c r="F22" t="s">
        <v>297</v>
      </c>
      <c r="G22" t="s">
        <v>419</v>
      </c>
    </row>
    <row r="23" spans="1:7">
      <c r="A23">
        <v>1</v>
      </c>
      <c r="B23">
        <v>21</v>
      </c>
      <c r="C23" t="s">
        <v>252</v>
      </c>
      <c r="D23" t="s">
        <v>93</v>
      </c>
      <c r="E23">
        <v>48</v>
      </c>
      <c r="F23" t="s">
        <v>302</v>
      </c>
      <c r="G23" t="s">
        <v>419</v>
      </c>
    </row>
    <row r="24" spans="1:7">
      <c r="A24">
        <v>1</v>
      </c>
      <c r="B24">
        <v>22</v>
      </c>
      <c r="C24" t="s">
        <v>252</v>
      </c>
      <c r="D24" t="s">
        <v>93</v>
      </c>
      <c r="E24">
        <v>48</v>
      </c>
      <c r="F24" t="s">
        <v>302</v>
      </c>
      <c r="G24" t="s">
        <v>419</v>
      </c>
    </row>
    <row r="25" spans="1:7">
      <c r="A25">
        <v>1</v>
      </c>
      <c r="B25">
        <v>23</v>
      </c>
      <c r="C25" t="s">
        <v>252</v>
      </c>
      <c r="D25" t="s">
        <v>93</v>
      </c>
      <c r="E25">
        <v>48</v>
      </c>
      <c r="F25" t="s">
        <v>297</v>
      </c>
      <c r="G25" t="s">
        <v>419</v>
      </c>
    </row>
    <row r="26" spans="1:7">
      <c r="A26">
        <v>1</v>
      </c>
      <c r="B26">
        <v>24</v>
      </c>
      <c r="C26" t="s">
        <v>252</v>
      </c>
      <c r="D26" t="s">
        <v>93</v>
      </c>
      <c r="E26">
        <v>48</v>
      </c>
      <c r="F26" t="s">
        <v>297</v>
      </c>
      <c r="G26" t="s">
        <v>419</v>
      </c>
    </row>
    <row r="27" spans="1:7">
      <c r="A27" t="s">
        <v>36</v>
      </c>
      <c r="B27" t="s">
        <v>45</v>
      </c>
      <c r="C27" t="s">
        <v>86</v>
      </c>
      <c r="D27" t="s">
        <v>87</v>
      </c>
      <c r="E27" t="s">
        <v>88</v>
      </c>
      <c r="F27" t="s">
        <v>89</v>
      </c>
    </row>
    <row r="28" spans="1:7">
      <c r="A28">
        <v>2</v>
      </c>
      <c r="B28">
        <v>25</v>
      </c>
      <c r="C28" t="s">
        <v>278</v>
      </c>
      <c r="D28" t="s">
        <v>93</v>
      </c>
      <c r="E28">
        <v>40</v>
      </c>
      <c r="F28" t="s">
        <v>303</v>
      </c>
      <c r="G28" t="s">
        <v>419</v>
      </c>
    </row>
    <row r="29" spans="1:7">
      <c r="A29">
        <v>2</v>
      </c>
      <c r="B29">
        <v>26</v>
      </c>
      <c r="C29" t="s">
        <v>278</v>
      </c>
      <c r="D29" t="s">
        <v>93</v>
      </c>
      <c r="E29">
        <v>40</v>
      </c>
      <c r="F29" t="s">
        <v>303</v>
      </c>
      <c r="G29" t="s">
        <v>419</v>
      </c>
    </row>
    <row r="30" spans="1:7">
      <c r="A30">
        <v>2</v>
      </c>
      <c r="B30">
        <v>27</v>
      </c>
      <c r="C30" t="s">
        <v>278</v>
      </c>
      <c r="D30" t="s">
        <v>93</v>
      </c>
      <c r="E30">
        <v>40</v>
      </c>
      <c r="F30" t="s">
        <v>303</v>
      </c>
      <c r="G30" t="s">
        <v>419</v>
      </c>
    </row>
    <row r="31" spans="1:7">
      <c r="A31">
        <v>2</v>
      </c>
      <c r="B31">
        <v>28</v>
      </c>
      <c r="C31" t="s">
        <v>278</v>
      </c>
      <c r="D31" t="s">
        <v>93</v>
      </c>
      <c r="E31">
        <v>40</v>
      </c>
      <c r="F31" t="s">
        <v>303</v>
      </c>
      <c r="G31" t="s">
        <v>419</v>
      </c>
    </row>
    <row r="32" spans="1:7">
      <c r="A32">
        <v>2</v>
      </c>
      <c r="B32">
        <v>29</v>
      </c>
      <c r="C32" t="s">
        <v>278</v>
      </c>
      <c r="D32" t="s">
        <v>93</v>
      </c>
      <c r="E32">
        <v>40</v>
      </c>
      <c r="F32" t="s">
        <v>303</v>
      </c>
      <c r="G32" t="s">
        <v>419</v>
      </c>
    </row>
    <row r="33" spans="1:7">
      <c r="A33">
        <v>2</v>
      </c>
      <c r="B33">
        <v>30</v>
      </c>
      <c r="C33" t="s">
        <v>278</v>
      </c>
      <c r="D33" t="s">
        <v>93</v>
      </c>
      <c r="E33">
        <v>40</v>
      </c>
      <c r="F33" t="s">
        <v>303</v>
      </c>
      <c r="G33" t="s">
        <v>419</v>
      </c>
    </row>
    <row r="34" spans="1:7">
      <c r="A34">
        <v>2</v>
      </c>
      <c r="B34">
        <v>31</v>
      </c>
      <c r="C34" t="s">
        <v>278</v>
      </c>
      <c r="D34" t="s">
        <v>93</v>
      </c>
      <c r="E34">
        <v>40</v>
      </c>
      <c r="F34" t="s">
        <v>303</v>
      </c>
      <c r="G34" t="s">
        <v>419</v>
      </c>
    </row>
    <row r="35" spans="1:7">
      <c r="A35">
        <v>2</v>
      </c>
      <c r="B35">
        <v>32</v>
      </c>
      <c r="C35" t="s">
        <v>278</v>
      </c>
      <c r="D35" t="s">
        <v>93</v>
      </c>
      <c r="E35">
        <v>40</v>
      </c>
      <c r="F35" t="s">
        <v>303</v>
      </c>
      <c r="G35" t="s">
        <v>419</v>
      </c>
    </row>
    <row r="36" spans="1:7">
      <c r="A36">
        <v>2</v>
      </c>
      <c r="B36">
        <v>33</v>
      </c>
      <c r="C36" t="s">
        <v>278</v>
      </c>
      <c r="D36" t="s">
        <v>93</v>
      </c>
      <c r="E36">
        <v>40</v>
      </c>
      <c r="F36" t="s">
        <v>303</v>
      </c>
      <c r="G36" t="s">
        <v>419</v>
      </c>
    </row>
    <row r="37" spans="1:7">
      <c r="A37">
        <v>2</v>
      </c>
      <c r="B37">
        <v>34</v>
      </c>
      <c r="C37" t="s">
        <v>278</v>
      </c>
      <c r="D37" t="s">
        <v>93</v>
      </c>
      <c r="E37">
        <v>40</v>
      </c>
      <c r="F37" t="s">
        <v>303</v>
      </c>
      <c r="G37" t="s">
        <v>419</v>
      </c>
    </row>
    <row r="38" spans="1:7">
      <c r="A38">
        <v>2</v>
      </c>
      <c r="B38">
        <v>35</v>
      </c>
      <c r="C38" t="s">
        <v>278</v>
      </c>
      <c r="D38" t="s">
        <v>93</v>
      </c>
      <c r="E38">
        <v>40</v>
      </c>
      <c r="F38" t="s">
        <v>303</v>
      </c>
      <c r="G38" t="s">
        <v>419</v>
      </c>
    </row>
    <row r="39" spans="1:7">
      <c r="A39">
        <v>2</v>
      </c>
      <c r="B39">
        <v>36</v>
      </c>
      <c r="C39" t="s">
        <v>278</v>
      </c>
      <c r="D39" t="s">
        <v>93</v>
      </c>
      <c r="E39">
        <v>40</v>
      </c>
      <c r="F39" t="s">
        <v>303</v>
      </c>
      <c r="G39" t="s">
        <v>419</v>
      </c>
    </row>
    <row r="40" spans="1:7">
      <c r="A40">
        <v>2</v>
      </c>
      <c r="B40">
        <v>37</v>
      </c>
      <c r="C40" t="s">
        <v>278</v>
      </c>
      <c r="D40" t="s">
        <v>93</v>
      </c>
      <c r="E40">
        <v>40</v>
      </c>
      <c r="F40" t="s">
        <v>303</v>
      </c>
      <c r="G40" t="s">
        <v>419</v>
      </c>
    </row>
    <row r="41" spans="1:7">
      <c r="A41">
        <v>2</v>
      </c>
      <c r="B41">
        <v>38</v>
      </c>
      <c r="C41" t="s">
        <v>278</v>
      </c>
      <c r="D41" t="s">
        <v>93</v>
      </c>
      <c r="E41">
        <v>40</v>
      </c>
      <c r="F41" t="s">
        <v>303</v>
      </c>
      <c r="G41" t="s">
        <v>419</v>
      </c>
    </row>
    <row r="42" spans="1:7">
      <c r="A42">
        <v>2</v>
      </c>
      <c r="B42">
        <v>39</v>
      </c>
      <c r="C42" t="s">
        <v>278</v>
      </c>
      <c r="D42" t="s">
        <v>93</v>
      </c>
      <c r="E42">
        <v>40</v>
      </c>
      <c r="F42" t="s">
        <v>303</v>
      </c>
      <c r="G42" t="s">
        <v>419</v>
      </c>
    </row>
    <row r="43" spans="1:7">
      <c r="A43">
        <v>2</v>
      </c>
      <c r="B43">
        <v>40</v>
      </c>
      <c r="C43" t="s">
        <v>278</v>
      </c>
      <c r="D43" t="s">
        <v>93</v>
      </c>
      <c r="E43">
        <v>40</v>
      </c>
      <c r="F43" t="s">
        <v>303</v>
      </c>
      <c r="G43" t="s">
        <v>419</v>
      </c>
    </row>
    <row r="44" spans="1:7">
      <c r="A44">
        <v>2</v>
      </c>
      <c r="B44">
        <v>41</v>
      </c>
      <c r="C44" t="s">
        <v>278</v>
      </c>
      <c r="D44" t="s">
        <v>93</v>
      </c>
      <c r="E44">
        <v>40</v>
      </c>
      <c r="F44" t="s">
        <v>303</v>
      </c>
      <c r="G44" t="s">
        <v>419</v>
      </c>
    </row>
    <row r="45" spans="1:7">
      <c r="A45">
        <v>2</v>
      </c>
      <c r="B45">
        <v>42</v>
      </c>
      <c r="C45" t="s">
        <v>278</v>
      </c>
      <c r="D45" t="s">
        <v>93</v>
      </c>
      <c r="E45">
        <v>40</v>
      </c>
      <c r="F45" t="s">
        <v>303</v>
      </c>
      <c r="G45" t="s">
        <v>419</v>
      </c>
    </row>
    <row r="46" spans="1:7">
      <c r="A46">
        <v>2</v>
      </c>
      <c r="B46">
        <v>43</v>
      </c>
      <c r="C46" t="s">
        <v>278</v>
      </c>
      <c r="D46" t="s">
        <v>93</v>
      </c>
      <c r="E46">
        <v>40</v>
      </c>
      <c r="F46" t="s">
        <v>303</v>
      </c>
      <c r="G46" t="s">
        <v>419</v>
      </c>
    </row>
    <row r="47" spans="1:7">
      <c r="A47">
        <v>2</v>
      </c>
      <c r="B47">
        <v>44</v>
      </c>
      <c r="C47" t="s">
        <v>278</v>
      </c>
      <c r="D47" t="s">
        <v>93</v>
      </c>
      <c r="E47">
        <v>40</v>
      </c>
      <c r="F47" t="s">
        <v>303</v>
      </c>
      <c r="G47" t="s">
        <v>419</v>
      </c>
    </row>
    <row r="48" spans="1:7">
      <c r="A48">
        <v>2</v>
      </c>
      <c r="B48">
        <v>45</v>
      </c>
      <c r="C48" t="s">
        <v>278</v>
      </c>
      <c r="D48" t="s">
        <v>93</v>
      </c>
      <c r="E48">
        <v>40</v>
      </c>
      <c r="F48" t="s">
        <v>303</v>
      </c>
      <c r="G48" t="s">
        <v>419</v>
      </c>
    </row>
    <row r="49" spans="1:7">
      <c r="A49">
        <v>2</v>
      </c>
      <c r="B49">
        <v>46</v>
      </c>
      <c r="C49" t="s">
        <v>278</v>
      </c>
      <c r="D49" t="s">
        <v>93</v>
      </c>
      <c r="E49">
        <v>40</v>
      </c>
      <c r="F49" t="s">
        <v>303</v>
      </c>
      <c r="G49" t="s">
        <v>419</v>
      </c>
    </row>
    <row r="50" spans="1:7">
      <c r="A50">
        <v>2</v>
      </c>
      <c r="B50">
        <v>47</v>
      </c>
      <c r="C50" t="s">
        <v>278</v>
      </c>
      <c r="D50" t="s">
        <v>93</v>
      </c>
      <c r="E50">
        <v>40</v>
      </c>
      <c r="F50" t="s">
        <v>303</v>
      </c>
      <c r="G50" t="s">
        <v>419</v>
      </c>
    </row>
    <row r="51" spans="1:7">
      <c r="A51">
        <v>2</v>
      </c>
      <c r="B51">
        <v>48</v>
      </c>
      <c r="C51" t="s">
        <v>278</v>
      </c>
      <c r="D51" t="s">
        <v>93</v>
      </c>
      <c r="E51">
        <v>40</v>
      </c>
      <c r="F51" t="s">
        <v>303</v>
      </c>
      <c r="G51" t="s">
        <v>419</v>
      </c>
    </row>
    <row r="52" spans="1:7">
      <c r="A52" t="s">
        <v>36</v>
      </c>
      <c r="B52" t="s">
        <v>45</v>
      </c>
      <c r="C52" t="s">
        <v>86</v>
      </c>
      <c r="D52" t="s">
        <v>87</v>
      </c>
      <c r="E52" t="s">
        <v>88</v>
      </c>
      <c r="F52" t="s">
        <v>89</v>
      </c>
    </row>
    <row r="53" spans="1:7">
      <c r="A53">
        <v>3</v>
      </c>
      <c r="B53">
        <v>49</v>
      </c>
      <c r="C53" t="s">
        <v>258</v>
      </c>
      <c r="D53" t="s">
        <v>96</v>
      </c>
      <c r="E53">
        <v>300</v>
      </c>
      <c r="F53" t="s">
        <v>304</v>
      </c>
      <c r="G53" t="s">
        <v>419</v>
      </c>
    </row>
    <row r="54" spans="1:7">
      <c r="A54">
        <v>3</v>
      </c>
      <c r="B54">
        <v>50</v>
      </c>
      <c r="C54" t="s">
        <v>258</v>
      </c>
      <c r="D54" t="s">
        <v>96</v>
      </c>
      <c r="E54">
        <v>300</v>
      </c>
      <c r="F54" t="s">
        <v>304</v>
      </c>
      <c r="G54" t="s">
        <v>419</v>
      </c>
    </row>
    <row r="55" spans="1:7">
      <c r="A55">
        <v>3</v>
      </c>
      <c r="B55">
        <v>51</v>
      </c>
      <c r="C55" t="s">
        <v>258</v>
      </c>
      <c r="D55" t="s">
        <v>96</v>
      </c>
      <c r="E55">
        <v>300</v>
      </c>
      <c r="F55" t="s">
        <v>304</v>
      </c>
      <c r="G55" t="s">
        <v>419</v>
      </c>
    </row>
    <row r="56" spans="1:7">
      <c r="A56">
        <v>3</v>
      </c>
      <c r="B56">
        <v>52</v>
      </c>
      <c r="C56" t="s">
        <v>258</v>
      </c>
      <c r="D56" t="s">
        <v>96</v>
      </c>
      <c r="E56">
        <v>300</v>
      </c>
      <c r="F56" t="s">
        <v>304</v>
      </c>
      <c r="G56" t="s">
        <v>419</v>
      </c>
    </row>
    <row r="57" spans="1:7">
      <c r="A57">
        <v>3</v>
      </c>
      <c r="B57">
        <v>53</v>
      </c>
      <c r="C57" t="s">
        <v>258</v>
      </c>
      <c r="D57" t="s">
        <v>96</v>
      </c>
      <c r="E57">
        <v>300</v>
      </c>
      <c r="F57" t="s">
        <v>304</v>
      </c>
      <c r="G57" t="s">
        <v>419</v>
      </c>
    </row>
    <row r="58" spans="1:7">
      <c r="A58">
        <v>3</v>
      </c>
      <c r="B58">
        <v>54</v>
      </c>
      <c r="C58" t="s">
        <v>258</v>
      </c>
      <c r="D58" t="s">
        <v>96</v>
      </c>
      <c r="E58">
        <v>300</v>
      </c>
      <c r="F58" t="s">
        <v>304</v>
      </c>
      <c r="G58" t="s">
        <v>419</v>
      </c>
    </row>
    <row r="59" spans="1:7">
      <c r="A59">
        <v>3</v>
      </c>
      <c r="B59">
        <v>55</v>
      </c>
      <c r="C59" t="s">
        <v>258</v>
      </c>
      <c r="D59" t="s">
        <v>96</v>
      </c>
      <c r="E59">
        <v>300</v>
      </c>
      <c r="F59" t="s">
        <v>304</v>
      </c>
      <c r="G59" t="s">
        <v>419</v>
      </c>
    </row>
    <row r="60" spans="1:7">
      <c r="A60">
        <v>3</v>
      </c>
      <c r="B60">
        <v>56</v>
      </c>
      <c r="C60" t="s">
        <v>258</v>
      </c>
      <c r="D60" t="s">
        <v>96</v>
      </c>
      <c r="E60">
        <v>300</v>
      </c>
      <c r="F60" t="s">
        <v>304</v>
      </c>
      <c r="G60" t="s">
        <v>419</v>
      </c>
    </row>
    <row r="61" spans="1:7">
      <c r="A61">
        <v>3</v>
      </c>
      <c r="B61">
        <v>57</v>
      </c>
      <c r="C61" t="s">
        <v>258</v>
      </c>
      <c r="D61" t="s">
        <v>96</v>
      </c>
      <c r="E61">
        <v>300</v>
      </c>
      <c r="F61" t="s">
        <v>304</v>
      </c>
      <c r="G61" t="s">
        <v>419</v>
      </c>
    </row>
    <row r="62" spans="1:7">
      <c r="A62">
        <v>3</v>
      </c>
      <c r="B62">
        <v>58</v>
      </c>
      <c r="C62" t="s">
        <v>258</v>
      </c>
      <c r="D62" t="s">
        <v>96</v>
      </c>
      <c r="E62">
        <v>300</v>
      </c>
      <c r="F62" t="s">
        <v>304</v>
      </c>
      <c r="G62" t="s">
        <v>419</v>
      </c>
    </row>
    <row r="63" spans="1:7">
      <c r="A63">
        <v>3</v>
      </c>
      <c r="B63">
        <v>59</v>
      </c>
      <c r="C63" t="s">
        <v>305</v>
      </c>
      <c r="D63" t="s">
        <v>95</v>
      </c>
      <c r="E63">
        <v>500</v>
      </c>
      <c r="F63" t="s">
        <v>304</v>
      </c>
      <c r="G63" t="s">
        <v>419</v>
      </c>
    </row>
    <row r="64" spans="1:7">
      <c r="A64">
        <v>3</v>
      </c>
      <c r="B64">
        <v>60</v>
      </c>
      <c r="C64" t="s">
        <v>305</v>
      </c>
      <c r="D64" t="s">
        <v>95</v>
      </c>
      <c r="E64">
        <v>300</v>
      </c>
      <c r="F64" t="s">
        <v>304</v>
      </c>
      <c r="G64" t="s">
        <v>419</v>
      </c>
    </row>
    <row r="65" spans="1:7">
      <c r="A65">
        <v>3</v>
      </c>
      <c r="B65">
        <v>61</v>
      </c>
      <c r="C65" t="s">
        <v>306</v>
      </c>
      <c r="D65" t="s">
        <v>96</v>
      </c>
      <c r="E65">
        <v>300</v>
      </c>
      <c r="F65" t="s">
        <v>304</v>
      </c>
      <c r="G65" t="s">
        <v>419</v>
      </c>
    </row>
    <row r="66" spans="1:7">
      <c r="A66">
        <v>3</v>
      </c>
      <c r="B66">
        <v>62</v>
      </c>
      <c r="C66" t="s">
        <v>306</v>
      </c>
      <c r="D66" t="s">
        <v>96</v>
      </c>
      <c r="E66">
        <v>300</v>
      </c>
      <c r="F66" t="s">
        <v>304</v>
      </c>
      <c r="G66" t="s">
        <v>419</v>
      </c>
    </row>
    <row r="67" spans="1:7">
      <c r="A67">
        <v>3</v>
      </c>
      <c r="B67">
        <v>63</v>
      </c>
      <c r="C67" t="s">
        <v>306</v>
      </c>
      <c r="D67" t="s">
        <v>96</v>
      </c>
      <c r="E67">
        <v>300</v>
      </c>
      <c r="F67" t="s">
        <v>304</v>
      </c>
      <c r="G67" t="s">
        <v>419</v>
      </c>
    </row>
    <row r="68" spans="1:7">
      <c r="A68">
        <v>3</v>
      </c>
      <c r="B68">
        <v>64</v>
      </c>
      <c r="C68" t="s">
        <v>306</v>
      </c>
      <c r="D68" t="s">
        <v>96</v>
      </c>
      <c r="E68">
        <v>227</v>
      </c>
      <c r="F68" t="s">
        <v>304</v>
      </c>
      <c r="G68" t="s">
        <v>419</v>
      </c>
    </row>
    <row r="69" spans="1:7">
      <c r="A69">
        <v>3</v>
      </c>
      <c r="B69">
        <v>65</v>
      </c>
      <c r="C69" t="s">
        <v>306</v>
      </c>
      <c r="D69" t="s">
        <v>96</v>
      </c>
      <c r="E69">
        <v>73</v>
      </c>
      <c r="F69" t="s">
        <v>304</v>
      </c>
      <c r="G69" t="s">
        <v>419</v>
      </c>
    </row>
    <row r="70" spans="1:7">
      <c r="A70">
        <v>3</v>
      </c>
      <c r="B70">
        <v>66</v>
      </c>
      <c r="C70" t="s">
        <v>181</v>
      </c>
      <c r="D70" t="s">
        <v>96</v>
      </c>
      <c r="E70">
        <v>200</v>
      </c>
      <c r="F70" t="s">
        <v>304</v>
      </c>
      <c r="G70" t="s">
        <v>419</v>
      </c>
    </row>
    <row r="71" spans="1:7">
      <c r="A71">
        <v>3</v>
      </c>
      <c r="B71">
        <v>67</v>
      </c>
      <c r="C71" t="s">
        <v>181</v>
      </c>
      <c r="D71" t="s">
        <v>96</v>
      </c>
      <c r="E71">
        <v>200</v>
      </c>
      <c r="F71" t="s">
        <v>304</v>
      </c>
      <c r="G71" t="s">
        <v>419</v>
      </c>
    </row>
    <row r="72" spans="1:7">
      <c r="A72">
        <v>3</v>
      </c>
      <c r="B72">
        <v>68</v>
      </c>
      <c r="C72" t="s">
        <v>181</v>
      </c>
      <c r="D72" t="s">
        <v>96</v>
      </c>
      <c r="E72">
        <v>200</v>
      </c>
      <c r="F72" t="s">
        <v>304</v>
      </c>
      <c r="G72" t="s">
        <v>419</v>
      </c>
    </row>
    <row r="73" spans="1:7">
      <c r="A73">
        <v>3</v>
      </c>
      <c r="B73">
        <v>69</v>
      </c>
      <c r="C73" t="s">
        <v>181</v>
      </c>
      <c r="D73" t="s">
        <v>96</v>
      </c>
      <c r="E73">
        <v>200</v>
      </c>
      <c r="F73" t="s">
        <v>304</v>
      </c>
      <c r="G73" t="s">
        <v>419</v>
      </c>
    </row>
    <row r="74" spans="1:7">
      <c r="A74">
        <v>3</v>
      </c>
      <c r="B74">
        <v>70</v>
      </c>
      <c r="C74" t="s">
        <v>181</v>
      </c>
      <c r="D74" t="s">
        <v>96</v>
      </c>
      <c r="E74">
        <v>200</v>
      </c>
      <c r="F74" t="s">
        <v>304</v>
      </c>
      <c r="G74" t="s">
        <v>419</v>
      </c>
    </row>
    <row r="75" spans="1:7">
      <c r="A75">
        <v>3</v>
      </c>
      <c r="B75">
        <v>71</v>
      </c>
      <c r="C75" t="s">
        <v>181</v>
      </c>
      <c r="D75" t="s">
        <v>96</v>
      </c>
      <c r="E75">
        <v>200</v>
      </c>
      <c r="F75" t="s">
        <v>304</v>
      </c>
      <c r="G75" t="s">
        <v>419</v>
      </c>
    </row>
    <row r="76" spans="1:7">
      <c r="A76">
        <v>3</v>
      </c>
      <c r="B76">
        <v>72</v>
      </c>
      <c r="C76" t="s">
        <v>181</v>
      </c>
      <c r="D76" t="s">
        <v>96</v>
      </c>
      <c r="E76">
        <v>200</v>
      </c>
      <c r="F76" t="s">
        <v>304</v>
      </c>
      <c r="G76" t="s">
        <v>419</v>
      </c>
    </row>
    <row r="77" spans="1:7">
      <c r="A77">
        <v>3</v>
      </c>
      <c r="B77">
        <v>73</v>
      </c>
      <c r="C77" t="s">
        <v>181</v>
      </c>
      <c r="D77" t="s">
        <v>96</v>
      </c>
      <c r="E77">
        <v>200</v>
      </c>
      <c r="F77" t="s">
        <v>288</v>
      </c>
      <c r="G77" t="s">
        <v>419</v>
      </c>
    </row>
    <row r="78" spans="1:7">
      <c r="A78">
        <v>3</v>
      </c>
      <c r="B78">
        <v>74</v>
      </c>
      <c r="C78" t="s">
        <v>268</v>
      </c>
      <c r="D78" t="s">
        <v>96</v>
      </c>
      <c r="E78">
        <v>200</v>
      </c>
      <c r="F78" t="s">
        <v>292</v>
      </c>
      <c r="G78" t="s">
        <v>419</v>
      </c>
    </row>
    <row r="79" spans="1:7">
      <c r="A79">
        <v>3</v>
      </c>
      <c r="B79">
        <v>75</v>
      </c>
      <c r="C79" t="s">
        <v>268</v>
      </c>
      <c r="D79" t="s">
        <v>96</v>
      </c>
      <c r="E79">
        <v>200</v>
      </c>
      <c r="F79" t="s">
        <v>288</v>
      </c>
      <c r="G79" t="s">
        <v>419</v>
      </c>
    </row>
    <row r="80" spans="1:7">
      <c r="A80">
        <v>3</v>
      </c>
      <c r="B80">
        <v>76</v>
      </c>
      <c r="C80" t="s">
        <v>268</v>
      </c>
      <c r="D80" t="s">
        <v>96</v>
      </c>
      <c r="E80">
        <v>200</v>
      </c>
      <c r="F80" t="s">
        <v>307</v>
      </c>
      <c r="G80" t="s">
        <v>419</v>
      </c>
    </row>
    <row r="81" spans="1:7">
      <c r="A81">
        <v>3</v>
      </c>
      <c r="B81">
        <v>77</v>
      </c>
      <c r="C81" t="s">
        <v>308</v>
      </c>
      <c r="D81" t="s">
        <v>96</v>
      </c>
      <c r="E81">
        <v>800</v>
      </c>
      <c r="F81" t="s">
        <v>304</v>
      </c>
      <c r="G81" t="s">
        <v>419</v>
      </c>
    </row>
    <row r="82" spans="1:7">
      <c r="A82">
        <v>3</v>
      </c>
      <c r="B82">
        <v>78</v>
      </c>
      <c r="C82" t="s">
        <v>308</v>
      </c>
      <c r="D82" t="s">
        <v>96</v>
      </c>
      <c r="E82">
        <v>800</v>
      </c>
      <c r="F82" t="s">
        <v>304</v>
      </c>
      <c r="G82" t="s">
        <v>419</v>
      </c>
    </row>
    <row r="83" spans="1:7">
      <c r="A83">
        <v>3</v>
      </c>
      <c r="B83">
        <v>79</v>
      </c>
      <c r="C83" t="s">
        <v>308</v>
      </c>
      <c r="D83" t="s">
        <v>96</v>
      </c>
      <c r="E83">
        <v>800</v>
      </c>
      <c r="F83" t="s">
        <v>288</v>
      </c>
      <c r="G83" t="s">
        <v>419</v>
      </c>
    </row>
    <row r="84" spans="1:7">
      <c r="A84">
        <v>3</v>
      </c>
      <c r="B84">
        <v>80</v>
      </c>
      <c r="C84" t="s">
        <v>308</v>
      </c>
      <c r="D84" t="s">
        <v>96</v>
      </c>
      <c r="E84">
        <v>800</v>
      </c>
      <c r="F84" t="s">
        <v>288</v>
      </c>
      <c r="G84" t="s">
        <v>419</v>
      </c>
    </row>
    <row r="85" spans="1:7">
      <c r="A85">
        <v>3</v>
      </c>
      <c r="B85">
        <v>81</v>
      </c>
      <c r="C85" t="s">
        <v>309</v>
      </c>
      <c r="D85" t="s">
        <v>310</v>
      </c>
      <c r="E85">
        <v>4000</v>
      </c>
      <c r="F85" t="s">
        <v>288</v>
      </c>
      <c r="G85" t="s">
        <v>419</v>
      </c>
    </row>
    <row r="86" spans="1:7">
      <c r="A86" t="s">
        <v>36</v>
      </c>
      <c r="B86" t="s">
        <v>45</v>
      </c>
      <c r="C86" t="s">
        <v>86</v>
      </c>
      <c r="D86" t="s">
        <v>87</v>
      </c>
      <c r="E86" t="s">
        <v>88</v>
      </c>
      <c r="F86" t="s">
        <v>89</v>
      </c>
    </row>
    <row r="87" spans="1:7">
      <c r="A87">
        <v>4</v>
      </c>
      <c r="B87">
        <v>82</v>
      </c>
      <c r="C87" t="s">
        <v>278</v>
      </c>
      <c r="D87" t="s">
        <v>93</v>
      </c>
      <c r="E87">
        <v>40</v>
      </c>
      <c r="F87" t="s">
        <v>302</v>
      </c>
      <c r="G87" t="s">
        <v>419</v>
      </c>
    </row>
    <row r="88" spans="1:7">
      <c r="A88">
        <v>4</v>
      </c>
      <c r="B88">
        <v>83</v>
      </c>
      <c r="C88" t="s">
        <v>278</v>
      </c>
      <c r="D88" t="s">
        <v>93</v>
      </c>
      <c r="E88">
        <v>40</v>
      </c>
      <c r="F88" t="s">
        <v>302</v>
      </c>
      <c r="G88" t="s">
        <v>419</v>
      </c>
    </row>
    <row r="89" spans="1:7">
      <c r="A89">
        <v>4</v>
      </c>
      <c r="B89">
        <v>84</v>
      </c>
      <c r="C89" t="s">
        <v>278</v>
      </c>
      <c r="D89" t="s">
        <v>93</v>
      </c>
      <c r="E89">
        <v>40</v>
      </c>
      <c r="F89" t="s">
        <v>302</v>
      </c>
      <c r="G89" t="s">
        <v>419</v>
      </c>
    </row>
    <row r="90" spans="1:7">
      <c r="A90">
        <v>4</v>
      </c>
      <c r="B90">
        <v>85</v>
      </c>
      <c r="C90" t="s">
        <v>278</v>
      </c>
      <c r="D90" t="s">
        <v>93</v>
      </c>
      <c r="E90">
        <v>40</v>
      </c>
      <c r="F90" t="s">
        <v>302</v>
      </c>
      <c r="G90" t="s">
        <v>419</v>
      </c>
    </row>
    <row r="91" spans="1:7">
      <c r="A91">
        <v>4</v>
      </c>
      <c r="B91">
        <v>86</v>
      </c>
      <c r="C91" t="s">
        <v>278</v>
      </c>
      <c r="D91" t="s">
        <v>93</v>
      </c>
      <c r="E91">
        <v>40</v>
      </c>
      <c r="F91" t="s">
        <v>302</v>
      </c>
      <c r="G91" t="s">
        <v>419</v>
      </c>
    </row>
    <row r="92" spans="1:7">
      <c r="A92">
        <v>4</v>
      </c>
      <c r="B92">
        <v>87</v>
      </c>
      <c r="C92" t="s">
        <v>278</v>
      </c>
      <c r="D92" t="s">
        <v>93</v>
      </c>
      <c r="E92">
        <v>40</v>
      </c>
      <c r="F92" t="s">
        <v>302</v>
      </c>
      <c r="G92" t="s">
        <v>419</v>
      </c>
    </row>
    <row r="93" spans="1:7">
      <c r="A93">
        <v>4</v>
      </c>
      <c r="B93">
        <v>88</v>
      </c>
      <c r="C93" t="s">
        <v>278</v>
      </c>
      <c r="D93" t="s">
        <v>93</v>
      </c>
      <c r="E93">
        <v>40</v>
      </c>
      <c r="F93" t="s">
        <v>302</v>
      </c>
      <c r="G93" t="s">
        <v>419</v>
      </c>
    </row>
    <row r="94" spans="1:7">
      <c r="A94">
        <v>4</v>
      </c>
      <c r="B94">
        <v>89</v>
      </c>
      <c r="C94" t="s">
        <v>278</v>
      </c>
      <c r="D94" t="s">
        <v>93</v>
      </c>
      <c r="E94">
        <v>40</v>
      </c>
      <c r="F94" t="s">
        <v>302</v>
      </c>
      <c r="G94" t="s">
        <v>419</v>
      </c>
    </row>
    <row r="95" spans="1:7">
      <c r="A95">
        <v>4</v>
      </c>
      <c r="B95">
        <v>90</v>
      </c>
      <c r="C95" t="s">
        <v>278</v>
      </c>
      <c r="D95" t="s">
        <v>93</v>
      </c>
      <c r="E95">
        <v>40</v>
      </c>
      <c r="F95" t="s">
        <v>302</v>
      </c>
      <c r="G95" t="s">
        <v>419</v>
      </c>
    </row>
    <row r="96" spans="1:7">
      <c r="A96">
        <v>4</v>
      </c>
      <c r="B96">
        <v>91</v>
      </c>
      <c r="C96" t="s">
        <v>278</v>
      </c>
      <c r="D96" t="s">
        <v>93</v>
      </c>
      <c r="E96">
        <v>40</v>
      </c>
      <c r="F96" t="s">
        <v>302</v>
      </c>
      <c r="G96" t="s">
        <v>419</v>
      </c>
    </row>
    <row r="97" spans="1:7">
      <c r="A97">
        <v>4</v>
      </c>
      <c r="B97">
        <v>92</v>
      </c>
      <c r="C97" t="s">
        <v>278</v>
      </c>
      <c r="D97" t="s">
        <v>93</v>
      </c>
      <c r="E97">
        <v>40</v>
      </c>
      <c r="F97" t="s">
        <v>302</v>
      </c>
      <c r="G97" t="s">
        <v>419</v>
      </c>
    </row>
    <row r="98" spans="1:7">
      <c r="A98">
        <v>4</v>
      </c>
      <c r="B98">
        <v>93</v>
      </c>
      <c r="C98" t="s">
        <v>278</v>
      </c>
      <c r="D98" t="s">
        <v>93</v>
      </c>
      <c r="E98">
        <v>40</v>
      </c>
      <c r="F98" t="s">
        <v>302</v>
      </c>
      <c r="G98" t="s">
        <v>419</v>
      </c>
    </row>
    <row r="99" spans="1:7">
      <c r="A99">
        <v>4</v>
      </c>
      <c r="B99">
        <v>94</v>
      </c>
      <c r="C99" t="s">
        <v>278</v>
      </c>
      <c r="D99" t="s">
        <v>93</v>
      </c>
      <c r="E99">
        <v>40</v>
      </c>
      <c r="F99" t="s">
        <v>302</v>
      </c>
      <c r="G99" t="s">
        <v>419</v>
      </c>
    </row>
    <row r="100" spans="1:7">
      <c r="A100">
        <v>4</v>
      </c>
      <c r="B100">
        <v>95</v>
      </c>
      <c r="C100" t="s">
        <v>278</v>
      </c>
      <c r="D100" t="s">
        <v>93</v>
      </c>
      <c r="E100">
        <v>40</v>
      </c>
      <c r="F100" t="s">
        <v>302</v>
      </c>
      <c r="G100" t="s">
        <v>419</v>
      </c>
    </row>
    <row r="101" spans="1:7">
      <c r="A101">
        <v>4</v>
      </c>
      <c r="B101">
        <v>96</v>
      </c>
      <c r="C101" t="s">
        <v>278</v>
      </c>
      <c r="D101" t="s">
        <v>93</v>
      </c>
      <c r="E101">
        <v>40</v>
      </c>
      <c r="F101" t="s">
        <v>302</v>
      </c>
      <c r="G101" t="s">
        <v>419</v>
      </c>
    </row>
    <row r="102" spans="1:7">
      <c r="A102">
        <v>4</v>
      </c>
      <c r="B102">
        <v>97</v>
      </c>
      <c r="C102" t="s">
        <v>278</v>
      </c>
      <c r="D102" t="s">
        <v>93</v>
      </c>
      <c r="E102">
        <v>40</v>
      </c>
      <c r="F102" t="s">
        <v>302</v>
      </c>
      <c r="G102" t="s">
        <v>419</v>
      </c>
    </row>
    <row r="103" spans="1:7">
      <c r="A103">
        <v>4</v>
      </c>
      <c r="B103">
        <v>98</v>
      </c>
      <c r="C103" t="s">
        <v>278</v>
      </c>
      <c r="D103" t="s">
        <v>93</v>
      </c>
      <c r="E103">
        <v>40</v>
      </c>
      <c r="F103" t="s">
        <v>302</v>
      </c>
      <c r="G103" t="s">
        <v>419</v>
      </c>
    </row>
    <row r="104" spans="1:7">
      <c r="A104">
        <v>4</v>
      </c>
      <c r="B104">
        <v>99</v>
      </c>
      <c r="C104" t="s">
        <v>278</v>
      </c>
      <c r="D104" t="s">
        <v>93</v>
      </c>
      <c r="E104">
        <v>40</v>
      </c>
      <c r="F104" t="s">
        <v>302</v>
      </c>
      <c r="G104" t="s">
        <v>419</v>
      </c>
    </row>
    <row r="105" spans="1:7">
      <c r="A105">
        <v>4</v>
      </c>
      <c r="B105">
        <v>100</v>
      </c>
      <c r="C105" t="s">
        <v>278</v>
      </c>
      <c r="D105" t="s">
        <v>93</v>
      </c>
      <c r="E105">
        <v>40</v>
      </c>
      <c r="F105" t="s">
        <v>302</v>
      </c>
      <c r="G105" t="s">
        <v>419</v>
      </c>
    </row>
    <row r="106" spans="1:7">
      <c r="A106">
        <v>4</v>
      </c>
      <c r="B106">
        <v>101</v>
      </c>
      <c r="C106" t="s">
        <v>278</v>
      </c>
      <c r="D106" t="s">
        <v>93</v>
      </c>
      <c r="E106">
        <v>40</v>
      </c>
      <c r="F106" t="s">
        <v>302</v>
      </c>
      <c r="G106" t="s">
        <v>419</v>
      </c>
    </row>
    <row r="107" spans="1:7">
      <c r="A107">
        <v>4</v>
      </c>
      <c r="B107">
        <v>102</v>
      </c>
      <c r="C107" t="s">
        <v>278</v>
      </c>
      <c r="D107" t="s">
        <v>93</v>
      </c>
      <c r="E107">
        <v>40</v>
      </c>
      <c r="F107" t="s">
        <v>302</v>
      </c>
      <c r="G107" t="s">
        <v>419</v>
      </c>
    </row>
    <row r="108" spans="1:7">
      <c r="A108">
        <v>4</v>
      </c>
      <c r="B108">
        <v>103</v>
      </c>
      <c r="C108" t="s">
        <v>278</v>
      </c>
      <c r="D108" t="s">
        <v>93</v>
      </c>
      <c r="E108">
        <v>40</v>
      </c>
      <c r="F108" t="s">
        <v>302</v>
      </c>
      <c r="G108" t="s">
        <v>419</v>
      </c>
    </row>
    <row r="109" spans="1:7">
      <c r="A109">
        <v>4</v>
      </c>
      <c r="B109">
        <v>104</v>
      </c>
      <c r="C109" t="s">
        <v>278</v>
      </c>
      <c r="D109" t="s">
        <v>93</v>
      </c>
      <c r="E109">
        <v>40</v>
      </c>
      <c r="F109" t="s">
        <v>302</v>
      </c>
      <c r="G109" t="s">
        <v>419</v>
      </c>
    </row>
    <row r="110" spans="1:7">
      <c r="A110">
        <v>4</v>
      </c>
      <c r="B110">
        <v>105</v>
      </c>
      <c r="C110" t="s">
        <v>278</v>
      </c>
      <c r="D110" t="s">
        <v>93</v>
      </c>
      <c r="E110">
        <v>40</v>
      </c>
      <c r="F110" t="s">
        <v>302</v>
      </c>
      <c r="G110" t="s">
        <v>419</v>
      </c>
    </row>
    <row r="111" spans="1:7">
      <c r="A111" t="s">
        <v>36</v>
      </c>
      <c r="B111" t="s">
        <v>45</v>
      </c>
      <c r="C111" t="s">
        <v>86</v>
      </c>
      <c r="D111" t="s">
        <v>87</v>
      </c>
      <c r="E111" t="s">
        <v>88</v>
      </c>
      <c r="F111" t="s">
        <v>89</v>
      </c>
    </row>
    <row r="112" spans="1:7">
      <c r="A112">
        <v>5</v>
      </c>
      <c r="B112">
        <v>106</v>
      </c>
      <c r="C112" t="s">
        <v>223</v>
      </c>
      <c r="D112" t="s">
        <v>151</v>
      </c>
      <c r="E112">
        <v>90</v>
      </c>
      <c r="F112" t="s">
        <v>307</v>
      </c>
      <c r="G112" t="s">
        <v>419</v>
      </c>
    </row>
    <row r="113" spans="1:7">
      <c r="A113">
        <v>5</v>
      </c>
      <c r="B113">
        <v>107</v>
      </c>
      <c r="C113" t="s">
        <v>223</v>
      </c>
      <c r="D113" t="s">
        <v>151</v>
      </c>
      <c r="E113">
        <v>90</v>
      </c>
      <c r="F113" t="s">
        <v>307</v>
      </c>
      <c r="G113" t="s">
        <v>419</v>
      </c>
    </row>
    <row r="114" spans="1:7">
      <c r="A114">
        <v>5</v>
      </c>
      <c r="B114">
        <v>108</v>
      </c>
      <c r="C114" t="s">
        <v>223</v>
      </c>
      <c r="D114" t="s">
        <v>151</v>
      </c>
      <c r="E114">
        <v>90</v>
      </c>
      <c r="F114" t="s">
        <v>304</v>
      </c>
      <c r="G114" t="s">
        <v>419</v>
      </c>
    </row>
    <row r="115" spans="1:7">
      <c r="A115">
        <v>5</v>
      </c>
      <c r="B115">
        <v>109</v>
      </c>
      <c r="C115" t="s">
        <v>223</v>
      </c>
      <c r="D115" t="s">
        <v>151</v>
      </c>
      <c r="E115">
        <v>90</v>
      </c>
      <c r="F115" t="s">
        <v>307</v>
      </c>
      <c r="G115" t="s">
        <v>419</v>
      </c>
    </row>
    <row r="116" spans="1:7">
      <c r="A116">
        <v>5</v>
      </c>
      <c r="B116">
        <v>110</v>
      </c>
      <c r="C116" t="s">
        <v>223</v>
      </c>
      <c r="D116" t="s">
        <v>151</v>
      </c>
      <c r="E116">
        <v>90</v>
      </c>
      <c r="F116" t="s">
        <v>304</v>
      </c>
      <c r="G116" t="s">
        <v>419</v>
      </c>
    </row>
    <row r="117" spans="1:7">
      <c r="A117">
        <v>5</v>
      </c>
      <c r="B117">
        <v>111</v>
      </c>
      <c r="C117" t="s">
        <v>223</v>
      </c>
      <c r="D117" t="s">
        <v>151</v>
      </c>
      <c r="E117">
        <v>90</v>
      </c>
      <c r="F117" t="s">
        <v>304</v>
      </c>
      <c r="G117" t="s">
        <v>419</v>
      </c>
    </row>
    <row r="118" spans="1:7">
      <c r="A118">
        <v>5</v>
      </c>
      <c r="B118">
        <v>112</v>
      </c>
      <c r="C118" t="s">
        <v>223</v>
      </c>
      <c r="D118" t="s">
        <v>151</v>
      </c>
      <c r="E118">
        <v>90</v>
      </c>
      <c r="F118" t="s">
        <v>304</v>
      </c>
      <c r="G118" t="s">
        <v>419</v>
      </c>
    </row>
    <row r="119" spans="1:7">
      <c r="A119">
        <v>5</v>
      </c>
      <c r="B119">
        <v>113</v>
      </c>
      <c r="C119" t="s">
        <v>223</v>
      </c>
      <c r="D119" t="s">
        <v>151</v>
      </c>
      <c r="E119">
        <v>90</v>
      </c>
      <c r="F119" t="s">
        <v>292</v>
      </c>
      <c r="G119" t="s">
        <v>419</v>
      </c>
    </row>
    <row r="120" spans="1:7">
      <c r="A120">
        <v>5</v>
      </c>
      <c r="B120">
        <v>114</v>
      </c>
      <c r="C120" t="s">
        <v>223</v>
      </c>
      <c r="D120" t="s">
        <v>151</v>
      </c>
      <c r="E120">
        <v>90</v>
      </c>
      <c r="F120" t="s">
        <v>292</v>
      </c>
      <c r="G120" t="s">
        <v>419</v>
      </c>
    </row>
    <row r="121" spans="1:7">
      <c r="A121">
        <v>5</v>
      </c>
      <c r="B121">
        <v>115</v>
      </c>
      <c r="C121" t="s">
        <v>223</v>
      </c>
      <c r="D121" t="s">
        <v>151</v>
      </c>
      <c r="E121">
        <v>90</v>
      </c>
      <c r="F121" t="s">
        <v>304</v>
      </c>
      <c r="G121" t="s">
        <v>419</v>
      </c>
    </row>
    <row r="122" spans="1:7">
      <c r="A122">
        <v>5</v>
      </c>
      <c r="B122">
        <v>116</v>
      </c>
      <c r="C122" t="s">
        <v>223</v>
      </c>
      <c r="D122" t="s">
        <v>151</v>
      </c>
      <c r="E122">
        <v>90</v>
      </c>
      <c r="F122" t="s">
        <v>292</v>
      </c>
      <c r="G122" t="s">
        <v>419</v>
      </c>
    </row>
    <row r="123" spans="1:7">
      <c r="A123">
        <v>5</v>
      </c>
      <c r="B123">
        <v>117</v>
      </c>
      <c r="C123" t="s">
        <v>223</v>
      </c>
      <c r="D123" t="s">
        <v>151</v>
      </c>
      <c r="E123">
        <v>90</v>
      </c>
      <c r="F123" t="s">
        <v>292</v>
      </c>
      <c r="G123" t="s">
        <v>419</v>
      </c>
    </row>
    <row r="124" spans="1:7">
      <c r="A124">
        <v>5</v>
      </c>
      <c r="B124">
        <v>118</v>
      </c>
      <c r="C124" t="s">
        <v>223</v>
      </c>
      <c r="D124" t="s">
        <v>151</v>
      </c>
      <c r="E124">
        <v>90</v>
      </c>
      <c r="F124" t="s">
        <v>304</v>
      </c>
      <c r="G124" t="s">
        <v>419</v>
      </c>
    </row>
    <row r="125" spans="1:7">
      <c r="A125">
        <v>5</v>
      </c>
      <c r="B125">
        <v>119</v>
      </c>
      <c r="C125" t="s">
        <v>223</v>
      </c>
      <c r="D125" t="s">
        <v>151</v>
      </c>
      <c r="E125">
        <v>90</v>
      </c>
      <c r="F125" t="s">
        <v>292</v>
      </c>
      <c r="G125" t="s">
        <v>419</v>
      </c>
    </row>
    <row r="126" spans="1:7">
      <c r="A126">
        <v>5</v>
      </c>
      <c r="B126">
        <v>120</v>
      </c>
      <c r="C126" t="s">
        <v>223</v>
      </c>
      <c r="D126" t="s">
        <v>151</v>
      </c>
      <c r="E126">
        <v>90</v>
      </c>
      <c r="F126" t="s">
        <v>292</v>
      </c>
      <c r="G126" t="s">
        <v>419</v>
      </c>
    </row>
    <row r="127" spans="1:7">
      <c r="A127">
        <v>5</v>
      </c>
      <c r="B127">
        <v>121</v>
      </c>
      <c r="C127" t="s">
        <v>223</v>
      </c>
      <c r="D127" t="s">
        <v>151</v>
      </c>
      <c r="E127">
        <v>90</v>
      </c>
      <c r="F127" t="s">
        <v>304</v>
      </c>
      <c r="G127" t="s">
        <v>419</v>
      </c>
    </row>
    <row r="128" spans="1:7">
      <c r="A128">
        <v>5</v>
      </c>
      <c r="B128">
        <v>122</v>
      </c>
      <c r="C128" t="s">
        <v>223</v>
      </c>
      <c r="D128" t="s">
        <v>151</v>
      </c>
      <c r="E128">
        <v>90</v>
      </c>
      <c r="F128" t="s">
        <v>304</v>
      </c>
      <c r="G128" t="s">
        <v>419</v>
      </c>
    </row>
    <row r="129" spans="1:7">
      <c r="A129">
        <v>5</v>
      </c>
      <c r="B129">
        <v>123</v>
      </c>
      <c r="C129" t="s">
        <v>223</v>
      </c>
      <c r="D129" t="s">
        <v>151</v>
      </c>
      <c r="E129">
        <v>90</v>
      </c>
      <c r="F129" t="s">
        <v>304</v>
      </c>
      <c r="G129" t="s">
        <v>419</v>
      </c>
    </row>
    <row r="130" spans="1:7">
      <c r="A130">
        <v>5</v>
      </c>
      <c r="B130">
        <v>124</v>
      </c>
      <c r="C130" t="s">
        <v>223</v>
      </c>
      <c r="D130" t="s">
        <v>151</v>
      </c>
      <c r="E130">
        <v>90</v>
      </c>
      <c r="F130" t="s">
        <v>307</v>
      </c>
      <c r="G130" t="s">
        <v>419</v>
      </c>
    </row>
    <row r="131" spans="1:7">
      <c r="A131">
        <v>5</v>
      </c>
      <c r="B131">
        <v>125</v>
      </c>
      <c r="C131" t="s">
        <v>223</v>
      </c>
      <c r="D131" t="s">
        <v>151</v>
      </c>
      <c r="E131">
        <v>90</v>
      </c>
      <c r="F131" t="s">
        <v>307</v>
      </c>
      <c r="G131" t="s">
        <v>419</v>
      </c>
    </row>
    <row r="132" spans="1:7">
      <c r="A132">
        <v>5</v>
      </c>
      <c r="B132">
        <v>126</v>
      </c>
      <c r="C132" t="s">
        <v>223</v>
      </c>
      <c r="D132" t="s">
        <v>151</v>
      </c>
      <c r="E132">
        <v>90</v>
      </c>
      <c r="F132" t="s">
        <v>307</v>
      </c>
      <c r="G132" t="s">
        <v>419</v>
      </c>
    </row>
    <row r="133" spans="1:7">
      <c r="A133">
        <v>5</v>
      </c>
      <c r="B133">
        <v>127</v>
      </c>
      <c r="C133" t="s">
        <v>223</v>
      </c>
      <c r="D133" t="s">
        <v>151</v>
      </c>
      <c r="E133">
        <v>90</v>
      </c>
      <c r="F133" t="s">
        <v>307</v>
      </c>
      <c r="G133" t="s">
        <v>419</v>
      </c>
    </row>
    <row r="134" spans="1:7">
      <c r="A134">
        <v>5</v>
      </c>
      <c r="B134">
        <v>128</v>
      </c>
      <c r="C134" t="s">
        <v>223</v>
      </c>
      <c r="D134" t="s">
        <v>151</v>
      </c>
      <c r="E134">
        <v>90</v>
      </c>
      <c r="F134" t="s">
        <v>304</v>
      </c>
      <c r="G134" t="s">
        <v>419</v>
      </c>
    </row>
    <row r="135" spans="1:7">
      <c r="A135">
        <v>5</v>
      </c>
      <c r="B135">
        <v>129</v>
      </c>
      <c r="C135" t="s">
        <v>223</v>
      </c>
      <c r="D135" t="s">
        <v>151</v>
      </c>
      <c r="E135">
        <v>90</v>
      </c>
      <c r="F135" t="s">
        <v>304</v>
      </c>
      <c r="G135" t="s">
        <v>419</v>
      </c>
    </row>
    <row r="136" spans="1:7">
      <c r="A136" t="s">
        <v>36</v>
      </c>
      <c r="B136" t="s">
        <v>45</v>
      </c>
      <c r="C136" t="s">
        <v>86</v>
      </c>
      <c r="D136" t="s">
        <v>87</v>
      </c>
      <c r="E136" t="s">
        <v>88</v>
      </c>
      <c r="F136" t="s">
        <v>89</v>
      </c>
    </row>
    <row r="137" spans="1:7">
      <c r="A137">
        <v>6</v>
      </c>
      <c r="B137">
        <v>130</v>
      </c>
      <c r="C137" t="s">
        <v>311</v>
      </c>
      <c r="D137" t="s">
        <v>95</v>
      </c>
      <c r="E137">
        <v>100</v>
      </c>
      <c r="F137" t="s">
        <v>304</v>
      </c>
      <c r="G137" t="s">
        <v>419</v>
      </c>
    </row>
    <row r="138" spans="1:7">
      <c r="A138">
        <v>6</v>
      </c>
      <c r="B138">
        <v>131</v>
      </c>
      <c r="C138" t="s">
        <v>311</v>
      </c>
      <c r="D138" t="s">
        <v>95</v>
      </c>
      <c r="E138">
        <v>100</v>
      </c>
      <c r="F138" t="s">
        <v>288</v>
      </c>
      <c r="G138" t="s">
        <v>419</v>
      </c>
    </row>
    <row r="139" spans="1:7">
      <c r="A139">
        <v>6</v>
      </c>
      <c r="B139">
        <v>132</v>
      </c>
      <c r="C139" t="s">
        <v>312</v>
      </c>
      <c r="D139" t="s">
        <v>95</v>
      </c>
      <c r="E139">
        <v>500</v>
      </c>
      <c r="F139" t="s">
        <v>288</v>
      </c>
      <c r="G139" t="s">
        <v>420</v>
      </c>
    </row>
    <row r="140" spans="1:7">
      <c r="A140">
        <v>6</v>
      </c>
      <c r="B140">
        <v>133</v>
      </c>
      <c r="C140" t="s">
        <v>312</v>
      </c>
      <c r="D140" t="s">
        <v>95</v>
      </c>
      <c r="E140">
        <v>1000</v>
      </c>
      <c r="F140" t="s">
        <v>285</v>
      </c>
      <c r="G140" t="s">
        <v>419</v>
      </c>
    </row>
    <row r="141" spans="1:7">
      <c r="A141">
        <v>6</v>
      </c>
      <c r="B141">
        <v>134</v>
      </c>
      <c r="C141" t="s">
        <v>235</v>
      </c>
      <c r="D141" t="s">
        <v>96</v>
      </c>
      <c r="E141">
        <v>1000</v>
      </c>
      <c r="F141" t="s">
        <v>304</v>
      </c>
      <c r="G141" t="s">
        <v>419</v>
      </c>
    </row>
    <row r="142" spans="1:7">
      <c r="A142">
        <v>6</v>
      </c>
      <c r="B142">
        <v>135</v>
      </c>
      <c r="C142" t="s">
        <v>313</v>
      </c>
      <c r="D142" t="s">
        <v>95</v>
      </c>
      <c r="E142">
        <v>100</v>
      </c>
      <c r="F142" t="s">
        <v>292</v>
      </c>
      <c r="G142" t="s">
        <v>419</v>
      </c>
    </row>
    <row r="143" spans="1:7">
      <c r="A143">
        <v>6</v>
      </c>
      <c r="B143">
        <v>136</v>
      </c>
      <c r="C143" t="s">
        <v>314</v>
      </c>
      <c r="D143" t="s">
        <v>95</v>
      </c>
      <c r="E143">
        <v>600</v>
      </c>
      <c r="F143" t="s">
        <v>284</v>
      </c>
      <c r="G143" t="s">
        <v>419</v>
      </c>
    </row>
    <row r="144" spans="1:7">
      <c r="A144">
        <v>6</v>
      </c>
      <c r="B144">
        <v>137</v>
      </c>
      <c r="C144" t="s">
        <v>315</v>
      </c>
      <c r="D144" t="s">
        <v>94</v>
      </c>
      <c r="E144">
        <v>900</v>
      </c>
      <c r="F144" t="s">
        <v>304</v>
      </c>
      <c r="G144" t="s">
        <v>419</v>
      </c>
    </row>
    <row r="145" spans="1:7">
      <c r="A145">
        <v>6</v>
      </c>
      <c r="B145">
        <v>138</v>
      </c>
      <c r="C145" t="s">
        <v>315</v>
      </c>
      <c r="D145" t="s">
        <v>94</v>
      </c>
      <c r="E145">
        <v>900</v>
      </c>
      <c r="F145" t="s">
        <v>288</v>
      </c>
      <c r="G145" t="s">
        <v>419</v>
      </c>
    </row>
    <row r="146" spans="1:7">
      <c r="A146">
        <v>6</v>
      </c>
      <c r="B146">
        <v>139</v>
      </c>
      <c r="C146" t="s">
        <v>316</v>
      </c>
      <c r="D146" t="s">
        <v>95</v>
      </c>
      <c r="E146">
        <v>100</v>
      </c>
      <c r="F146" t="s">
        <v>292</v>
      </c>
      <c r="G146" t="s">
        <v>419</v>
      </c>
    </row>
    <row r="147" spans="1:7">
      <c r="A147">
        <v>6</v>
      </c>
      <c r="B147">
        <v>140</v>
      </c>
      <c r="C147" t="s">
        <v>317</v>
      </c>
      <c r="D147" t="s">
        <v>95</v>
      </c>
      <c r="E147">
        <v>100</v>
      </c>
      <c r="F147" t="s">
        <v>292</v>
      </c>
      <c r="G147" t="s">
        <v>419</v>
      </c>
    </row>
    <row r="148" spans="1:7">
      <c r="A148">
        <v>6</v>
      </c>
      <c r="B148">
        <v>141</v>
      </c>
      <c r="C148" t="s">
        <v>196</v>
      </c>
      <c r="D148" t="s">
        <v>411</v>
      </c>
      <c r="E148">
        <v>1000</v>
      </c>
      <c r="F148" t="s">
        <v>281</v>
      </c>
      <c r="G148" t="s">
        <v>419</v>
      </c>
    </row>
    <row r="149" spans="1:7">
      <c r="A149">
        <v>6</v>
      </c>
      <c r="B149">
        <v>142</v>
      </c>
      <c r="C149" t="s">
        <v>196</v>
      </c>
      <c r="D149" t="s">
        <v>411</v>
      </c>
      <c r="E149">
        <v>1000</v>
      </c>
      <c r="F149" t="s">
        <v>277</v>
      </c>
      <c r="G149" t="s">
        <v>419</v>
      </c>
    </row>
    <row r="150" spans="1:7">
      <c r="A150">
        <v>6</v>
      </c>
      <c r="B150">
        <v>143</v>
      </c>
      <c r="C150" t="s">
        <v>196</v>
      </c>
      <c r="D150" t="s">
        <v>411</v>
      </c>
      <c r="E150">
        <v>375</v>
      </c>
      <c r="F150" t="s">
        <v>304</v>
      </c>
      <c r="G150" t="s">
        <v>419</v>
      </c>
    </row>
    <row r="151" spans="1:7">
      <c r="A151">
        <v>6</v>
      </c>
      <c r="B151">
        <v>144</v>
      </c>
      <c r="C151" t="s">
        <v>319</v>
      </c>
      <c r="D151" t="s">
        <v>95</v>
      </c>
      <c r="E151">
        <v>100</v>
      </c>
      <c r="F151" t="s">
        <v>307</v>
      </c>
      <c r="G151" t="s">
        <v>419</v>
      </c>
    </row>
    <row r="152" spans="1:7">
      <c r="A152">
        <v>6</v>
      </c>
      <c r="B152">
        <v>145</v>
      </c>
      <c r="C152" t="s">
        <v>320</v>
      </c>
      <c r="D152" t="s">
        <v>95</v>
      </c>
      <c r="E152">
        <v>100</v>
      </c>
      <c r="F152" t="s">
        <v>292</v>
      </c>
      <c r="G152" t="s">
        <v>419</v>
      </c>
    </row>
    <row r="153" spans="1:7">
      <c r="A153">
        <v>6</v>
      </c>
      <c r="B153">
        <v>146</v>
      </c>
      <c r="C153" t="s">
        <v>319</v>
      </c>
      <c r="D153" t="s">
        <v>95</v>
      </c>
      <c r="E153">
        <v>95</v>
      </c>
      <c r="F153" t="s">
        <v>307</v>
      </c>
      <c r="G153" t="s">
        <v>419</v>
      </c>
    </row>
    <row r="154" spans="1:7">
      <c r="A154">
        <v>6</v>
      </c>
      <c r="B154">
        <v>147</v>
      </c>
      <c r="C154" t="s">
        <v>319</v>
      </c>
      <c r="D154" t="s">
        <v>95</v>
      </c>
      <c r="E154">
        <v>5</v>
      </c>
      <c r="F154" t="s">
        <v>307</v>
      </c>
      <c r="G154" t="s">
        <v>419</v>
      </c>
    </row>
    <row r="155" spans="1:7">
      <c r="A155">
        <v>6</v>
      </c>
      <c r="B155">
        <v>148</v>
      </c>
      <c r="C155" t="s">
        <v>321</v>
      </c>
      <c r="D155" t="s">
        <v>95</v>
      </c>
      <c r="E155">
        <v>400</v>
      </c>
      <c r="F155" t="s">
        <v>288</v>
      </c>
      <c r="G155" t="s">
        <v>420</v>
      </c>
    </row>
    <row r="156" spans="1:7">
      <c r="A156">
        <v>6</v>
      </c>
      <c r="B156">
        <v>149</v>
      </c>
      <c r="C156" t="s">
        <v>322</v>
      </c>
      <c r="D156" t="s">
        <v>95</v>
      </c>
      <c r="E156">
        <v>400</v>
      </c>
      <c r="F156" t="s">
        <v>304</v>
      </c>
      <c r="G156" t="s">
        <v>419</v>
      </c>
    </row>
    <row r="157" spans="1:7">
      <c r="A157">
        <v>6</v>
      </c>
      <c r="B157">
        <v>150</v>
      </c>
      <c r="C157" t="s">
        <v>322</v>
      </c>
      <c r="D157" t="s">
        <v>95</v>
      </c>
      <c r="E157">
        <v>400</v>
      </c>
      <c r="F157" t="s">
        <v>292</v>
      </c>
      <c r="G157" t="s">
        <v>419</v>
      </c>
    </row>
    <row r="158" spans="1:7">
      <c r="A158">
        <v>6</v>
      </c>
      <c r="B158">
        <v>151</v>
      </c>
      <c r="C158" t="s">
        <v>323</v>
      </c>
      <c r="D158" t="s">
        <v>95</v>
      </c>
      <c r="E158">
        <v>1000</v>
      </c>
      <c r="F158" t="s">
        <v>307</v>
      </c>
      <c r="G158" t="s">
        <v>419</v>
      </c>
    </row>
    <row r="159" spans="1:7">
      <c r="A159">
        <v>6</v>
      </c>
      <c r="B159">
        <v>152</v>
      </c>
      <c r="C159" t="s">
        <v>256</v>
      </c>
      <c r="D159" t="s">
        <v>95</v>
      </c>
      <c r="E159">
        <v>300</v>
      </c>
      <c r="F159" t="s">
        <v>288</v>
      </c>
      <c r="G159" t="s">
        <v>419</v>
      </c>
    </row>
    <row r="160" spans="1:7">
      <c r="A160">
        <v>6</v>
      </c>
      <c r="B160">
        <v>153</v>
      </c>
      <c r="C160" t="s">
        <v>324</v>
      </c>
      <c r="D160" t="s">
        <v>95</v>
      </c>
      <c r="E160">
        <v>1000</v>
      </c>
      <c r="F160" t="s">
        <v>288</v>
      </c>
      <c r="G160" t="s">
        <v>419</v>
      </c>
    </row>
    <row r="161" spans="1:7">
      <c r="A161">
        <v>6</v>
      </c>
      <c r="B161">
        <v>154</v>
      </c>
      <c r="C161" t="s">
        <v>280</v>
      </c>
      <c r="D161" t="s">
        <v>95</v>
      </c>
      <c r="E161">
        <v>100</v>
      </c>
      <c r="F161" t="s">
        <v>304</v>
      </c>
      <c r="G161" t="s">
        <v>419</v>
      </c>
    </row>
    <row r="162" spans="1:7">
      <c r="A162" t="s">
        <v>36</v>
      </c>
      <c r="B162" t="s">
        <v>45</v>
      </c>
      <c r="C162" t="s">
        <v>86</v>
      </c>
      <c r="D162" t="s">
        <v>87</v>
      </c>
      <c r="E162" t="s">
        <v>88</v>
      </c>
      <c r="F162" t="s">
        <v>89</v>
      </c>
    </row>
    <row r="163" spans="1:7">
      <c r="A163">
        <v>7</v>
      </c>
      <c r="B163">
        <v>155</v>
      </c>
      <c r="C163" t="s">
        <v>162</v>
      </c>
      <c r="D163" t="s">
        <v>94</v>
      </c>
      <c r="E163">
        <v>250</v>
      </c>
      <c r="F163" t="s">
        <v>325</v>
      </c>
      <c r="G163" t="s">
        <v>419</v>
      </c>
    </row>
    <row r="164" spans="1:7">
      <c r="A164">
        <v>7</v>
      </c>
      <c r="B164">
        <v>156</v>
      </c>
      <c r="C164" t="s">
        <v>162</v>
      </c>
      <c r="D164" t="s">
        <v>94</v>
      </c>
      <c r="E164">
        <v>250</v>
      </c>
      <c r="F164" t="s">
        <v>326</v>
      </c>
      <c r="G164" t="s">
        <v>419</v>
      </c>
    </row>
    <row r="165" spans="1:7">
      <c r="A165">
        <v>7</v>
      </c>
      <c r="B165">
        <v>157</v>
      </c>
      <c r="C165" t="s">
        <v>162</v>
      </c>
      <c r="D165" t="s">
        <v>94</v>
      </c>
      <c r="E165">
        <v>250</v>
      </c>
      <c r="F165" t="s">
        <v>327</v>
      </c>
      <c r="G165" t="s">
        <v>419</v>
      </c>
    </row>
    <row r="166" spans="1:7">
      <c r="A166">
        <v>7</v>
      </c>
      <c r="B166">
        <v>158</v>
      </c>
      <c r="C166" t="s">
        <v>162</v>
      </c>
      <c r="D166" t="s">
        <v>94</v>
      </c>
      <c r="E166">
        <v>250</v>
      </c>
      <c r="F166" t="s">
        <v>328</v>
      </c>
      <c r="G166" t="s">
        <v>419</v>
      </c>
    </row>
    <row r="167" spans="1:7">
      <c r="A167">
        <v>7</v>
      </c>
      <c r="B167">
        <v>159</v>
      </c>
      <c r="C167" t="s">
        <v>162</v>
      </c>
      <c r="D167" t="s">
        <v>94</v>
      </c>
      <c r="E167">
        <v>250</v>
      </c>
      <c r="F167" t="s">
        <v>329</v>
      </c>
      <c r="G167" t="s">
        <v>419</v>
      </c>
    </row>
    <row r="168" spans="1:7">
      <c r="A168">
        <v>7</v>
      </c>
      <c r="B168">
        <v>160</v>
      </c>
      <c r="C168" t="s">
        <v>162</v>
      </c>
      <c r="D168" t="s">
        <v>94</v>
      </c>
      <c r="E168">
        <v>250</v>
      </c>
      <c r="F168" t="s">
        <v>330</v>
      </c>
      <c r="G168" t="s">
        <v>419</v>
      </c>
    </row>
    <row r="169" spans="1:7">
      <c r="A169">
        <v>7</v>
      </c>
      <c r="B169">
        <v>161</v>
      </c>
      <c r="C169" t="s">
        <v>162</v>
      </c>
      <c r="D169" t="s">
        <v>94</v>
      </c>
      <c r="E169">
        <v>250</v>
      </c>
      <c r="F169" t="s">
        <v>330</v>
      </c>
      <c r="G169" t="s">
        <v>419</v>
      </c>
    </row>
    <row r="170" spans="1:7">
      <c r="A170">
        <v>7</v>
      </c>
      <c r="B170">
        <v>162</v>
      </c>
      <c r="C170" t="s">
        <v>162</v>
      </c>
      <c r="D170" t="s">
        <v>94</v>
      </c>
      <c r="E170">
        <v>250</v>
      </c>
      <c r="F170" t="s">
        <v>327</v>
      </c>
      <c r="G170" t="s">
        <v>419</v>
      </c>
    </row>
    <row r="171" spans="1:7">
      <c r="A171">
        <v>7</v>
      </c>
      <c r="B171">
        <v>163</v>
      </c>
      <c r="C171" t="s">
        <v>162</v>
      </c>
      <c r="D171" t="s">
        <v>94</v>
      </c>
      <c r="E171">
        <v>250</v>
      </c>
      <c r="F171" t="s">
        <v>331</v>
      </c>
      <c r="G171" t="s">
        <v>419</v>
      </c>
    </row>
    <row r="172" spans="1:7">
      <c r="A172">
        <v>7</v>
      </c>
      <c r="B172">
        <v>164</v>
      </c>
      <c r="C172" t="s">
        <v>162</v>
      </c>
      <c r="D172" t="s">
        <v>94</v>
      </c>
      <c r="E172">
        <v>250</v>
      </c>
      <c r="F172" t="s">
        <v>326</v>
      </c>
      <c r="G172" t="s">
        <v>419</v>
      </c>
    </row>
    <row r="173" spans="1:7">
      <c r="A173">
        <v>7</v>
      </c>
      <c r="B173">
        <v>165</v>
      </c>
      <c r="C173" t="s">
        <v>162</v>
      </c>
      <c r="D173" t="s">
        <v>94</v>
      </c>
      <c r="E173">
        <v>250</v>
      </c>
      <c r="F173" t="s">
        <v>331</v>
      </c>
      <c r="G173" t="s">
        <v>419</v>
      </c>
    </row>
    <row r="174" spans="1:7">
      <c r="A174">
        <v>7</v>
      </c>
      <c r="B174">
        <v>166</v>
      </c>
      <c r="C174" t="s">
        <v>162</v>
      </c>
      <c r="D174" t="s">
        <v>94</v>
      </c>
      <c r="E174">
        <v>250</v>
      </c>
      <c r="F174" t="s">
        <v>332</v>
      </c>
      <c r="G174" t="s">
        <v>419</v>
      </c>
    </row>
    <row r="175" spans="1:7">
      <c r="A175">
        <v>7</v>
      </c>
      <c r="B175">
        <v>167</v>
      </c>
      <c r="C175" t="s">
        <v>162</v>
      </c>
      <c r="D175" t="s">
        <v>94</v>
      </c>
      <c r="E175">
        <v>250</v>
      </c>
      <c r="F175" t="s">
        <v>333</v>
      </c>
      <c r="G175" t="s">
        <v>419</v>
      </c>
    </row>
    <row r="176" spans="1:7">
      <c r="A176">
        <v>7</v>
      </c>
      <c r="B176">
        <v>168</v>
      </c>
      <c r="C176" t="s">
        <v>162</v>
      </c>
      <c r="D176" t="s">
        <v>94</v>
      </c>
      <c r="E176">
        <v>250</v>
      </c>
      <c r="F176" t="s">
        <v>331</v>
      </c>
      <c r="G176" t="s">
        <v>419</v>
      </c>
    </row>
    <row r="177" spans="1:7">
      <c r="A177">
        <v>7</v>
      </c>
      <c r="B177">
        <v>169</v>
      </c>
      <c r="C177" t="s">
        <v>162</v>
      </c>
      <c r="D177" t="s">
        <v>94</v>
      </c>
      <c r="E177">
        <v>250</v>
      </c>
      <c r="F177" t="s">
        <v>330</v>
      </c>
      <c r="G177" t="s">
        <v>419</v>
      </c>
    </row>
    <row r="178" spans="1:7">
      <c r="A178">
        <v>7</v>
      </c>
      <c r="B178">
        <v>170</v>
      </c>
      <c r="C178" t="s">
        <v>162</v>
      </c>
      <c r="D178" t="s">
        <v>94</v>
      </c>
      <c r="E178">
        <v>250</v>
      </c>
      <c r="F178" t="s">
        <v>326</v>
      </c>
      <c r="G178" t="s">
        <v>419</v>
      </c>
    </row>
    <row r="179" spans="1:7">
      <c r="A179">
        <v>7</v>
      </c>
      <c r="B179">
        <v>171</v>
      </c>
      <c r="C179" t="s">
        <v>162</v>
      </c>
      <c r="D179" t="s">
        <v>94</v>
      </c>
      <c r="E179">
        <v>250</v>
      </c>
      <c r="F179" t="s">
        <v>330</v>
      </c>
      <c r="G179" t="s">
        <v>419</v>
      </c>
    </row>
    <row r="180" spans="1:7">
      <c r="A180">
        <v>7</v>
      </c>
      <c r="B180">
        <v>172</v>
      </c>
      <c r="C180" t="s">
        <v>162</v>
      </c>
      <c r="D180" t="s">
        <v>94</v>
      </c>
      <c r="E180">
        <v>250</v>
      </c>
      <c r="F180" t="s">
        <v>326</v>
      </c>
      <c r="G180" t="s">
        <v>419</v>
      </c>
    </row>
    <row r="181" spans="1:7">
      <c r="A181">
        <v>7</v>
      </c>
      <c r="B181">
        <v>173</v>
      </c>
      <c r="C181" t="s">
        <v>162</v>
      </c>
      <c r="D181" t="s">
        <v>94</v>
      </c>
      <c r="E181">
        <v>250</v>
      </c>
      <c r="F181" t="s">
        <v>327</v>
      </c>
      <c r="G181" t="s">
        <v>419</v>
      </c>
    </row>
    <row r="182" spans="1:7">
      <c r="A182">
        <v>7</v>
      </c>
      <c r="B182">
        <v>174</v>
      </c>
      <c r="C182" t="s">
        <v>162</v>
      </c>
      <c r="D182" t="s">
        <v>94</v>
      </c>
      <c r="E182">
        <v>250</v>
      </c>
      <c r="F182" t="s">
        <v>334</v>
      </c>
      <c r="G182" t="s">
        <v>419</v>
      </c>
    </row>
    <row r="183" spans="1:7">
      <c r="A183">
        <v>7</v>
      </c>
      <c r="B183">
        <v>175</v>
      </c>
      <c r="C183" t="s">
        <v>162</v>
      </c>
      <c r="D183" t="s">
        <v>94</v>
      </c>
      <c r="E183">
        <v>250</v>
      </c>
      <c r="F183" t="s">
        <v>325</v>
      </c>
      <c r="G183" t="s">
        <v>419</v>
      </c>
    </row>
    <row r="184" spans="1:7">
      <c r="A184">
        <v>7</v>
      </c>
      <c r="B184">
        <v>176</v>
      </c>
      <c r="C184" t="s">
        <v>162</v>
      </c>
      <c r="D184" t="s">
        <v>94</v>
      </c>
      <c r="E184">
        <v>250</v>
      </c>
      <c r="F184" t="s">
        <v>328</v>
      </c>
      <c r="G184" t="s">
        <v>419</v>
      </c>
    </row>
    <row r="185" spans="1:7">
      <c r="A185">
        <v>7</v>
      </c>
      <c r="B185">
        <v>177</v>
      </c>
      <c r="C185" t="s">
        <v>162</v>
      </c>
      <c r="D185" t="s">
        <v>94</v>
      </c>
      <c r="E185">
        <v>250</v>
      </c>
      <c r="F185" t="s">
        <v>330</v>
      </c>
      <c r="G185" t="s">
        <v>419</v>
      </c>
    </row>
    <row r="186" spans="1:7">
      <c r="A186">
        <v>7</v>
      </c>
      <c r="B186">
        <v>178</v>
      </c>
      <c r="C186" t="s">
        <v>162</v>
      </c>
      <c r="D186" t="s">
        <v>94</v>
      </c>
      <c r="E186">
        <v>250</v>
      </c>
      <c r="F186" t="s">
        <v>331</v>
      </c>
      <c r="G186" t="s">
        <v>419</v>
      </c>
    </row>
    <row r="187" spans="1:7">
      <c r="A187">
        <v>7</v>
      </c>
      <c r="B187">
        <v>179</v>
      </c>
      <c r="C187" t="s">
        <v>162</v>
      </c>
      <c r="D187" t="s">
        <v>94</v>
      </c>
      <c r="E187">
        <v>250</v>
      </c>
      <c r="F187" t="s">
        <v>327</v>
      </c>
      <c r="G187" t="s">
        <v>419</v>
      </c>
    </row>
    <row r="188" spans="1:7">
      <c r="A188">
        <v>7</v>
      </c>
      <c r="B188">
        <v>180</v>
      </c>
      <c r="C188" t="s">
        <v>162</v>
      </c>
      <c r="D188" t="s">
        <v>94</v>
      </c>
      <c r="E188">
        <v>250</v>
      </c>
      <c r="F188" t="s">
        <v>328</v>
      </c>
      <c r="G188" t="s">
        <v>419</v>
      </c>
    </row>
    <row r="189" spans="1:7">
      <c r="A189">
        <v>7</v>
      </c>
      <c r="B189">
        <v>181</v>
      </c>
      <c r="C189" t="s">
        <v>162</v>
      </c>
      <c r="D189" t="s">
        <v>94</v>
      </c>
      <c r="E189">
        <v>250</v>
      </c>
      <c r="F189" t="s">
        <v>326</v>
      </c>
      <c r="G189" t="s">
        <v>419</v>
      </c>
    </row>
    <row r="190" spans="1:7">
      <c r="A190">
        <v>7</v>
      </c>
      <c r="B190">
        <v>182</v>
      </c>
      <c r="C190" t="s">
        <v>162</v>
      </c>
      <c r="D190" t="s">
        <v>94</v>
      </c>
      <c r="E190">
        <v>250</v>
      </c>
      <c r="F190" t="s">
        <v>333</v>
      </c>
      <c r="G190" t="s">
        <v>419</v>
      </c>
    </row>
    <row r="191" spans="1:7">
      <c r="A191">
        <v>7</v>
      </c>
      <c r="B191">
        <v>183</v>
      </c>
      <c r="C191" t="s">
        <v>162</v>
      </c>
      <c r="D191" t="s">
        <v>94</v>
      </c>
      <c r="E191">
        <v>250</v>
      </c>
      <c r="F191" t="s">
        <v>334</v>
      </c>
      <c r="G191" t="s">
        <v>419</v>
      </c>
    </row>
    <row r="192" spans="1:7">
      <c r="A192">
        <v>7</v>
      </c>
      <c r="B192">
        <v>184</v>
      </c>
      <c r="C192" t="s">
        <v>162</v>
      </c>
      <c r="D192" t="s">
        <v>94</v>
      </c>
      <c r="E192">
        <v>250</v>
      </c>
      <c r="F192" t="s">
        <v>331</v>
      </c>
      <c r="G192" t="s">
        <v>419</v>
      </c>
    </row>
    <row r="193" spans="1:7">
      <c r="A193">
        <v>7</v>
      </c>
      <c r="B193">
        <v>185</v>
      </c>
      <c r="C193" t="s">
        <v>162</v>
      </c>
      <c r="D193" t="s">
        <v>94</v>
      </c>
      <c r="E193">
        <v>250</v>
      </c>
      <c r="F193" t="s">
        <v>327</v>
      </c>
      <c r="G193" t="s">
        <v>419</v>
      </c>
    </row>
    <row r="194" spans="1:7">
      <c r="A194">
        <v>7</v>
      </c>
      <c r="B194">
        <v>186</v>
      </c>
      <c r="C194" t="s">
        <v>162</v>
      </c>
      <c r="D194" t="s">
        <v>94</v>
      </c>
      <c r="E194">
        <v>250</v>
      </c>
      <c r="F194" t="s">
        <v>327</v>
      </c>
      <c r="G194" t="s">
        <v>419</v>
      </c>
    </row>
    <row r="195" spans="1:7">
      <c r="A195" t="s">
        <v>36</v>
      </c>
      <c r="B195" t="s">
        <v>45</v>
      </c>
      <c r="C195" t="s">
        <v>86</v>
      </c>
      <c r="D195" t="s">
        <v>87</v>
      </c>
      <c r="E195" t="s">
        <v>88</v>
      </c>
      <c r="F195" t="s">
        <v>89</v>
      </c>
    </row>
    <row r="196" spans="1:7">
      <c r="A196">
        <v>8</v>
      </c>
      <c r="B196">
        <v>187</v>
      </c>
      <c r="C196" t="s">
        <v>299</v>
      </c>
      <c r="D196" t="s">
        <v>91</v>
      </c>
      <c r="E196">
        <v>140</v>
      </c>
      <c r="F196" t="s">
        <v>307</v>
      </c>
      <c r="G196" t="s">
        <v>419</v>
      </c>
    </row>
    <row r="197" spans="1:7">
      <c r="A197">
        <v>8</v>
      </c>
      <c r="B197">
        <v>188</v>
      </c>
      <c r="C197" t="s">
        <v>299</v>
      </c>
      <c r="D197" t="s">
        <v>91</v>
      </c>
      <c r="E197">
        <v>140</v>
      </c>
      <c r="F197" t="s">
        <v>335</v>
      </c>
      <c r="G197" t="s">
        <v>419</v>
      </c>
    </row>
    <row r="198" spans="1:7">
      <c r="A198">
        <v>8</v>
      </c>
      <c r="B198">
        <v>189</v>
      </c>
      <c r="C198" t="s">
        <v>299</v>
      </c>
      <c r="D198" t="s">
        <v>91</v>
      </c>
      <c r="E198">
        <v>140</v>
      </c>
      <c r="F198" t="s">
        <v>307</v>
      </c>
      <c r="G198" t="s">
        <v>419</v>
      </c>
    </row>
    <row r="199" spans="1:7">
      <c r="A199">
        <v>8</v>
      </c>
      <c r="B199">
        <v>190</v>
      </c>
      <c r="C199" t="s">
        <v>299</v>
      </c>
      <c r="D199" t="s">
        <v>91</v>
      </c>
      <c r="E199">
        <v>140</v>
      </c>
      <c r="F199" t="s">
        <v>307</v>
      </c>
      <c r="G199" t="s">
        <v>419</v>
      </c>
    </row>
    <row r="200" spans="1:7">
      <c r="A200">
        <v>8</v>
      </c>
      <c r="B200">
        <v>191</v>
      </c>
      <c r="C200" t="s">
        <v>299</v>
      </c>
      <c r="D200" t="s">
        <v>91</v>
      </c>
      <c r="E200">
        <v>140</v>
      </c>
      <c r="F200" t="s">
        <v>307</v>
      </c>
      <c r="G200" t="s">
        <v>419</v>
      </c>
    </row>
    <row r="201" spans="1:7">
      <c r="A201">
        <v>8</v>
      </c>
      <c r="B201">
        <v>192</v>
      </c>
      <c r="C201" t="s">
        <v>299</v>
      </c>
      <c r="D201" t="s">
        <v>91</v>
      </c>
      <c r="E201">
        <v>140</v>
      </c>
      <c r="F201" t="s">
        <v>307</v>
      </c>
      <c r="G201" t="s">
        <v>419</v>
      </c>
    </row>
    <row r="202" spans="1:7">
      <c r="A202">
        <v>8</v>
      </c>
      <c r="B202">
        <v>193</v>
      </c>
      <c r="C202" t="s">
        <v>299</v>
      </c>
      <c r="D202" t="s">
        <v>91</v>
      </c>
      <c r="E202">
        <v>140</v>
      </c>
      <c r="F202" t="s">
        <v>307</v>
      </c>
      <c r="G202" t="s">
        <v>419</v>
      </c>
    </row>
    <row r="203" spans="1:7">
      <c r="A203">
        <v>8</v>
      </c>
      <c r="B203">
        <v>194</v>
      </c>
      <c r="C203" t="s">
        <v>299</v>
      </c>
      <c r="D203" t="s">
        <v>91</v>
      </c>
      <c r="E203">
        <v>140</v>
      </c>
      <c r="F203" t="s">
        <v>307</v>
      </c>
      <c r="G203" t="s">
        <v>419</v>
      </c>
    </row>
    <row r="204" spans="1:7">
      <c r="A204">
        <v>8</v>
      </c>
      <c r="B204">
        <v>195</v>
      </c>
      <c r="C204" t="s">
        <v>299</v>
      </c>
      <c r="D204" t="s">
        <v>91</v>
      </c>
      <c r="E204">
        <v>140</v>
      </c>
      <c r="F204" t="s">
        <v>307</v>
      </c>
      <c r="G204" t="s">
        <v>419</v>
      </c>
    </row>
    <row r="205" spans="1:7">
      <c r="A205">
        <v>8</v>
      </c>
      <c r="B205">
        <v>196</v>
      </c>
      <c r="C205" t="s">
        <v>299</v>
      </c>
      <c r="D205" t="s">
        <v>91</v>
      </c>
      <c r="E205">
        <v>140</v>
      </c>
      <c r="F205" t="s">
        <v>307</v>
      </c>
      <c r="G205" t="s">
        <v>419</v>
      </c>
    </row>
    <row r="206" spans="1:7">
      <c r="A206">
        <v>8</v>
      </c>
      <c r="B206">
        <v>197</v>
      </c>
      <c r="C206" t="s">
        <v>299</v>
      </c>
      <c r="D206" t="s">
        <v>91</v>
      </c>
      <c r="E206">
        <v>140</v>
      </c>
      <c r="F206" t="s">
        <v>335</v>
      </c>
      <c r="G206" t="s">
        <v>419</v>
      </c>
    </row>
    <row r="207" spans="1:7">
      <c r="A207">
        <v>8</v>
      </c>
      <c r="B207">
        <v>198</v>
      </c>
      <c r="C207" t="s">
        <v>299</v>
      </c>
      <c r="D207" t="s">
        <v>91</v>
      </c>
      <c r="E207">
        <v>140</v>
      </c>
      <c r="F207" t="s">
        <v>335</v>
      </c>
      <c r="G207" t="s">
        <v>419</v>
      </c>
    </row>
    <row r="208" spans="1:7">
      <c r="A208">
        <v>8</v>
      </c>
      <c r="B208">
        <v>199</v>
      </c>
      <c r="C208" t="s">
        <v>299</v>
      </c>
      <c r="D208" t="s">
        <v>91</v>
      </c>
      <c r="E208">
        <v>140</v>
      </c>
      <c r="F208" t="s">
        <v>292</v>
      </c>
      <c r="G208" t="s">
        <v>419</v>
      </c>
    </row>
    <row r="209" spans="1:7">
      <c r="A209">
        <v>8</v>
      </c>
      <c r="B209">
        <v>200</v>
      </c>
      <c r="C209" t="s">
        <v>299</v>
      </c>
      <c r="D209" t="s">
        <v>91</v>
      </c>
      <c r="E209">
        <v>140</v>
      </c>
      <c r="F209" t="s">
        <v>292</v>
      </c>
      <c r="G209" t="s">
        <v>419</v>
      </c>
    </row>
    <row r="210" spans="1:7">
      <c r="A210">
        <v>8</v>
      </c>
      <c r="B210">
        <v>201</v>
      </c>
      <c r="C210" t="s">
        <v>299</v>
      </c>
      <c r="D210" t="s">
        <v>91</v>
      </c>
      <c r="E210">
        <v>140</v>
      </c>
      <c r="F210" t="s">
        <v>307</v>
      </c>
      <c r="G210" t="s">
        <v>419</v>
      </c>
    </row>
    <row r="211" spans="1:7">
      <c r="A211">
        <v>8</v>
      </c>
      <c r="B211">
        <v>202</v>
      </c>
      <c r="C211" t="s">
        <v>299</v>
      </c>
      <c r="D211" t="s">
        <v>91</v>
      </c>
      <c r="E211">
        <v>140</v>
      </c>
      <c r="F211" t="s">
        <v>307</v>
      </c>
      <c r="G211" t="s">
        <v>419</v>
      </c>
    </row>
    <row r="212" spans="1:7">
      <c r="A212">
        <v>8</v>
      </c>
      <c r="B212">
        <v>203</v>
      </c>
      <c r="C212" t="s">
        <v>299</v>
      </c>
      <c r="D212" t="s">
        <v>91</v>
      </c>
      <c r="E212">
        <v>140</v>
      </c>
      <c r="F212" t="s">
        <v>307</v>
      </c>
      <c r="G212" t="s">
        <v>419</v>
      </c>
    </row>
    <row r="213" spans="1:7">
      <c r="A213">
        <v>8</v>
      </c>
      <c r="B213">
        <v>204</v>
      </c>
      <c r="C213" t="s">
        <v>299</v>
      </c>
      <c r="D213" t="s">
        <v>91</v>
      </c>
      <c r="E213">
        <v>140</v>
      </c>
      <c r="F213" t="s">
        <v>307</v>
      </c>
      <c r="G213" t="s">
        <v>419</v>
      </c>
    </row>
    <row r="214" spans="1:7">
      <c r="A214">
        <v>8</v>
      </c>
      <c r="B214">
        <v>205</v>
      </c>
      <c r="C214" t="s">
        <v>299</v>
      </c>
      <c r="D214" t="s">
        <v>91</v>
      </c>
      <c r="E214">
        <v>140</v>
      </c>
      <c r="F214" t="s">
        <v>307</v>
      </c>
      <c r="G214" t="s">
        <v>419</v>
      </c>
    </row>
    <row r="215" spans="1:7">
      <c r="A215">
        <v>8</v>
      </c>
      <c r="B215">
        <v>206</v>
      </c>
      <c r="C215" t="s">
        <v>299</v>
      </c>
      <c r="D215" t="s">
        <v>91</v>
      </c>
      <c r="E215">
        <v>140</v>
      </c>
      <c r="F215" t="s">
        <v>292</v>
      </c>
      <c r="G215" t="s">
        <v>419</v>
      </c>
    </row>
    <row r="216" spans="1:7">
      <c r="A216">
        <v>8</v>
      </c>
      <c r="B216">
        <v>207</v>
      </c>
      <c r="C216" t="s">
        <v>299</v>
      </c>
      <c r="D216" t="s">
        <v>91</v>
      </c>
      <c r="E216">
        <v>140</v>
      </c>
      <c r="F216" t="s">
        <v>307</v>
      </c>
      <c r="G216" t="s">
        <v>419</v>
      </c>
    </row>
    <row r="217" spans="1:7">
      <c r="A217">
        <v>8</v>
      </c>
      <c r="B217">
        <v>208</v>
      </c>
      <c r="C217" t="s">
        <v>299</v>
      </c>
      <c r="D217" t="s">
        <v>91</v>
      </c>
      <c r="E217">
        <v>140</v>
      </c>
      <c r="F217" t="s">
        <v>307</v>
      </c>
      <c r="G217" t="s">
        <v>419</v>
      </c>
    </row>
    <row r="218" spans="1:7">
      <c r="A218">
        <v>8</v>
      </c>
      <c r="B218">
        <v>209</v>
      </c>
      <c r="C218" t="s">
        <v>299</v>
      </c>
      <c r="D218" t="s">
        <v>91</v>
      </c>
      <c r="E218">
        <v>140</v>
      </c>
      <c r="F218" t="s">
        <v>307</v>
      </c>
      <c r="G218" t="s">
        <v>419</v>
      </c>
    </row>
    <row r="219" spans="1:7">
      <c r="A219">
        <v>8</v>
      </c>
      <c r="B219">
        <v>210</v>
      </c>
      <c r="C219" t="s">
        <v>299</v>
      </c>
      <c r="D219" t="s">
        <v>91</v>
      </c>
      <c r="E219">
        <v>140</v>
      </c>
      <c r="F219" t="s">
        <v>307</v>
      </c>
      <c r="G219" t="s">
        <v>419</v>
      </c>
    </row>
    <row r="220" spans="1:7">
      <c r="A220" t="s">
        <v>36</v>
      </c>
      <c r="B220" t="s">
        <v>45</v>
      </c>
      <c r="C220" t="s">
        <v>86</v>
      </c>
      <c r="D220" t="s">
        <v>87</v>
      </c>
      <c r="E220" t="s">
        <v>88</v>
      </c>
      <c r="F220" t="s">
        <v>89</v>
      </c>
    </row>
    <row r="221" spans="1:7">
      <c r="A221">
        <v>9</v>
      </c>
      <c r="B221">
        <v>211</v>
      </c>
      <c r="C221" t="s">
        <v>278</v>
      </c>
      <c r="D221" t="s">
        <v>93</v>
      </c>
      <c r="E221">
        <v>40</v>
      </c>
      <c r="F221" t="s">
        <v>303</v>
      </c>
      <c r="G221" t="s">
        <v>419</v>
      </c>
    </row>
    <row r="222" spans="1:7">
      <c r="A222">
        <v>9</v>
      </c>
      <c r="B222">
        <v>212</v>
      </c>
      <c r="C222" t="s">
        <v>278</v>
      </c>
      <c r="D222" t="s">
        <v>93</v>
      </c>
      <c r="E222">
        <v>40</v>
      </c>
      <c r="F222" t="s">
        <v>303</v>
      </c>
      <c r="G222" t="s">
        <v>419</v>
      </c>
    </row>
    <row r="223" spans="1:7">
      <c r="A223">
        <v>9</v>
      </c>
      <c r="B223">
        <v>213</v>
      </c>
      <c r="C223" t="s">
        <v>278</v>
      </c>
      <c r="D223" t="s">
        <v>93</v>
      </c>
      <c r="E223">
        <v>40</v>
      </c>
      <c r="F223" t="s">
        <v>303</v>
      </c>
      <c r="G223" t="s">
        <v>419</v>
      </c>
    </row>
    <row r="224" spans="1:7">
      <c r="A224">
        <v>9</v>
      </c>
      <c r="B224">
        <v>214</v>
      </c>
      <c r="C224" t="s">
        <v>278</v>
      </c>
      <c r="D224" t="s">
        <v>93</v>
      </c>
      <c r="E224">
        <v>40</v>
      </c>
      <c r="F224" t="s">
        <v>303</v>
      </c>
      <c r="G224" t="s">
        <v>419</v>
      </c>
    </row>
    <row r="225" spans="1:7">
      <c r="A225">
        <v>9</v>
      </c>
      <c r="B225">
        <v>215</v>
      </c>
      <c r="C225" t="s">
        <v>278</v>
      </c>
      <c r="D225" t="s">
        <v>93</v>
      </c>
      <c r="E225">
        <v>40</v>
      </c>
      <c r="F225" t="s">
        <v>303</v>
      </c>
      <c r="G225" t="s">
        <v>419</v>
      </c>
    </row>
    <row r="226" spans="1:7">
      <c r="A226">
        <v>9</v>
      </c>
      <c r="B226">
        <v>216</v>
      </c>
      <c r="C226" t="s">
        <v>278</v>
      </c>
      <c r="D226" t="s">
        <v>93</v>
      </c>
      <c r="E226">
        <v>40</v>
      </c>
      <c r="F226" t="s">
        <v>303</v>
      </c>
      <c r="G226" t="s">
        <v>419</v>
      </c>
    </row>
    <row r="227" spans="1:7">
      <c r="A227">
        <v>9</v>
      </c>
      <c r="B227">
        <v>217</v>
      </c>
      <c r="C227" t="s">
        <v>278</v>
      </c>
      <c r="D227" t="s">
        <v>93</v>
      </c>
      <c r="E227">
        <v>40</v>
      </c>
      <c r="F227" t="s">
        <v>336</v>
      </c>
      <c r="G227" t="s">
        <v>419</v>
      </c>
    </row>
    <row r="228" spans="1:7">
      <c r="A228">
        <v>9</v>
      </c>
      <c r="B228">
        <v>218</v>
      </c>
      <c r="C228" t="s">
        <v>278</v>
      </c>
      <c r="D228" t="s">
        <v>93</v>
      </c>
      <c r="E228">
        <v>40</v>
      </c>
      <c r="F228" t="s">
        <v>303</v>
      </c>
      <c r="G228" t="s">
        <v>419</v>
      </c>
    </row>
    <row r="229" spans="1:7">
      <c r="A229">
        <v>9</v>
      </c>
      <c r="B229">
        <v>219</v>
      </c>
      <c r="C229" t="s">
        <v>278</v>
      </c>
      <c r="D229" t="s">
        <v>93</v>
      </c>
      <c r="E229">
        <v>40</v>
      </c>
      <c r="F229" t="s">
        <v>303</v>
      </c>
      <c r="G229" t="s">
        <v>419</v>
      </c>
    </row>
    <row r="230" spans="1:7">
      <c r="A230">
        <v>9</v>
      </c>
      <c r="B230">
        <v>220</v>
      </c>
      <c r="C230" t="s">
        <v>278</v>
      </c>
      <c r="D230" t="s">
        <v>93</v>
      </c>
      <c r="E230">
        <v>40</v>
      </c>
      <c r="F230" t="s">
        <v>336</v>
      </c>
      <c r="G230" t="s">
        <v>419</v>
      </c>
    </row>
    <row r="231" spans="1:7">
      <c r="A231">
        <v>9</v>
      </c>
      <c r="B231">
        <v>221</v>
      </c>
      <c r="C231" t="s">
        <v>278</v>
      </c>
      <c r="D231" t="s">
        <v>93</v>
      </c>
      <c r="E231">
        <v>40</v>
      </c>
      <c r="F231" t="s">
        <v>303</v>
      </c>
      <c r="G231" t="s">
        <v>419</v>
      </c>
    </row>
    <row r="232" spans="1:7">
      <c r="A232">
        <v>9</v>
      </c>
      <c r="B232">
        <v>222</v>
      </c>
      <c r="C232" t="s">
        <v>278</v>
      </c>
      <c r="D232" t="s">
        <v>93</v>
      </c>
      <c r="E232">
        <v>40</v>
      </c>
      <c r="F232" t="s">
        <v>303</v>
      </c>
      <c r="G232" t="s">
        <v>419</v>
      </c>
    </row>
    <row r="233" spans="1:7">
      <c r="A233">
        <v>9</v>
      </c>
      <c r="B233">
        <v>223</v>
      </c>
      <c r="C233" t="s">
        <v>278</v>
      </c>
      <c r="D233" t="s">
        <v>93</v>
      </c>
      <c r="E233">
        <v>40</v>
      </c>
      <c r="F233" t="s">
        <v>336</v>
      </c>
      <c r="G233" t="s">
        <v>419</v>
      </c>
    </row>
    <row r="234" spans="1:7">
      <c r="A234">
        <v>9</v>
      </c>
      <c r="B234">
        <v>224</v>
      </c>
      <c r="C234" t="s">
        <v>278</v>
      </c>
      <c r="D234" t="s">
        <v>93</v>
      </c>
      <c r="E234">
        <v>40</v>
      </c>
      <c r="F234" t="s">
        <v>336</v>
      </c>
      <c r="G234" t="s">
        <v>419</v>
      </c>
    </row>
    <row r="235" spans="1:7">
      <c r="A235">
        <v>9</v>
      </c>
      <c r="B235">
        <v>225</v>
      </c>
      <c r="C235" t="s">
        <v>278</v>
      </c>
      <c r="D235" t="s">
        <v>93</v>
      </c>
      <c r="E235">
        <v>40</v>
      </c>
      <c r="F235" t="s">
        <v>336</v>
      </c>
      <c r="G235" t="s">
        <v>419</v>
      </c>
    </row>
    <row r="236" spans="1:7">
      <c r="A236">
        <v>9</v>
      </c>
      <c r="B236">
        <v>226</v>
      </c>
      <c r="C236" t="s">
        <v>278</v>
      </c>
      <c r="D236" t="s">
        <v>93</v>
      </c>
      <c r="E236">
        <v>40</v>
      </c>
      <c r="F236" t="s">
        <v>336</v>
      </c>
      <c r="G236" t="s">
        <v>419</v>
      </c>
    </row>
    <row r="237" spans="1:7">
      <c r="A237">
        <v>9</v>
      </c>
      <c r="B237">
        <v>227</v>
      </c>
      <c r="C237" t="s">
        <v>278</v>
      </c>
      <c r="D237" t="s">
        <v>93</v>
      </c>
      <c r="E237">
        <v>40</v>
      </c>
      <c r="F237" t="s">
        <v>336</v>
      </c>
      <c r="G237" t="s">
        <v>419</v>
      </c>
    </row>
    <row r="238" spans="1:7">
      <c r="A238">
        <v>9</v>
      </c>
      <c r="B238">
        <v>228</v>
      </c>
      <c r="C238" t="s">
        <v>278</v>
      </c>
      <c r="D238" t="s">
        <v>93</v>
      </c>
      <c r="E238">
        <v>40</v>
      </c>
      <c r="F238" t="s">
        <v>336</v>
      </c>
      <c r="G238" t="s">
        <v>419</v>
      </c>
    </row>
    <row r="239" spans="1:7">
      <c r="A239">
        <v>9</v>
      </c>
      <c r="B239">
        <v>229</v>
      </c>
      <c r="C239" t="s">
        <v>278</v>
      </c>
      <c r="D239" t="s">
        <v>93</v>
      </c>
      <c r="E239">
        <v>40</v>
      </c>
      <c r="F239" t="s">
        <v>336</v>
      </c>
      <c r="G239" t="s">
        <v>419</v>
      </c>
    </row>
    <row r="240" spans="1:7">
      <c r="A240">
        <v>9</v>
      </c>
      <c r="B240">
        <v>230</v>
      </c>
      <c r="C240" t="s">
        <v>278</v>
      </c>
      <c r="D240" t="s">
        <v>93</v>
      </c>
      <c r="E240">
        <v>40</v>
      </c>
      <c r="F240" t="s">
        <v>336</v>
      </c>
      <c r="G240" t="s">
        <v>419</v>
      </c>
    </row>
    <row r="241" spans="1:7">
      <c r="A241">
        <v>9</v>
      </c>
      <c r="B241">
        <v>231</v>
      </c>
      <c r="C241" t="s">
        <v>278</v>
      </c>
      <c r="D241" t="s">
        <v>93</v>
      </c>
      <c r="E241">
        <v>40</v>
      </c>
      <c r="F241" t="s">
        <v>303</v>
      </c>
      <c r="G241" t="s">
        <v>419</v>
      </c>
    </row>
    <row r="242" spans="1:7">
      <c r="A242">
        <v>9</v>
      </c>
      <c r="B242">
        <v>232</v>
      </c>
      <c r="C242" t="s">
        <v>278</v>
      </c>
      <c r="D242" t="s">
        <v>93</v>
      </c>
      <c r="E242">
        <v>40</v>
      </c>
      <c r="F242" t="s">
        <v>303</v>
      </c>
      <c r="G242" t="s">
        <v>419</v>
      </c>
    </row>
    <row r="243" spans="1:7">
      <c r="A243">
        <v>9</v>
      </c>
      <c r="B243">
        <v>233</v>
      </c>
      <c r="C243" t="s">
        <v>278</v>
      </c>
      <c r="D243" t="s">
        <v>93</v>
      </c>
      <c r="E243">
        <v>40</v>
      </c>
      <c r="F243" t="s">
        <v>303</v>
      </c>
      <c r="G243" t="s">
        <v>419</v>
      </c>
    </row>
    <row r="244" spans="1:7">
      <c r="A244">
        <v>9</v>
      </c>
      <c r="B244">
        <v>234</v>
      </c>
      <c r="C244" t="s">
        <v>278</v>
      </c>
      <c r="D244" t="s">
        <v>93</v>
      </c>
      <c r="E244">
        <v>40</v>
      </c>
      <c r="F244" t="s">
        <v>303</v>
      </c>
      <c r="G244" t="s">
        <v>419</v>
      </c>
    </row>
    <row r="245" spans="1:7">
      <c r="A245" t="s">
        <v>36</v>
      </c>
      <c r="B245" t="s">
        <v>45</v>
      </c>
      <c r="C245" t="s">
        <v>86</v>
      </c>
      <c r="D245" t="s">
        <v>87</v>
      </c>
      <c r="E245" t="s">
        <v>88</v>
      </c>
      <c r="F245" t="s">
        <v>89</v>
      </c>
    </row>
    <row r="246" spans="1:7">
      <c r="A246">
        <v>10</v>
      </c>
      <c r="B246">
        <v>235</v>
      </c>
      <c r="C246" t="s">
        <v>157</v>
      </c>
      <c r="D246" t="s">
        <v>138</v>
      </c>
      <c r="E246">
        <v>120</v>
      </c>
      <c r="F246" t="s">
        <v>304</v>
      </c>
      <c r="G246" t="s">
        <v>419</v>
      </c>
    </row>
    <row r="247" spans="1:7">
      <c r="A247">
        <v>10</v>
      </c>
      <c r="B247">
        <v>236</v>
      </c>
      <c r="C247" t="s">
        <v>157</v>
      </c>
      <c r="D247" t="s">
        <v>138</v>
      </c>
      <c r="E247">
        <v>120</v>
      </c>
      <c r="F247" t="s">
        <v>292</v>
      </c>
      <c r="G247" t="s">
        <v>419</v>
      </c>
    </row>
    <row r="248" spans="1:7">
      <c r="A248">
        <v>10</v>
      </c>
      <c r="B248">
        <v>237</v>
      </c>
      <c r="C248" t="s">
        <v>157</v>
      </c>
      <c r="D248" t="s">
        <v>138</v>
      </c>
      <c r="E248">
        <v>120</v>
      </c>
      <c r="F248" t="s">
        <v>292</v>
      </c>
      <c r="G248" t="s">
        <v>419</v>
      </c>
    </row>
    <row r="249" spans="1:7">
      <c r="A249">
        <v>10</v>
      </c>
      <c r="B249">
        <v>238</v>
      </c>
      <c r="C249" t="s">
        <v>157</v>
      </c>
      <c r="D249" t="s">
        <v>138</v>
      </c>
      <c r="E249">
        <v>120</v>
      </c>
      <c r="F249" t="s">
        <v>307</v>
      </c>
      <c r="G249" t="s">
        <v>419</v>
      </c>
    </row>
    <row r="250" spans="1:7">
      <c r="A250">
        <v>10</v>
      </c>
      <c r="B250">
        <v>239</v>
      </c>
      <c r="C250" t="s">
        <v>157</v>
      </c>
      <c r="D250" t="s">
        <v>138</v>
      </c>
      <c r="E250">
        <v>120</v>
      </c>
      <c r="F250" t="s">
        <v>307</v>
      </c>
      <c r="G250" t="s">
        <v>419</v>
      </c>
    </row>
    <row r="251" spans="1:7">
      <c r="A251">
        <v>10</v>
      </c>
      <c r="B251">
        <v>240</v>
      </c>
      <c r="C251" t="s">
        <v>157</v>
      </c>
      <c r="D251" t="s">
        <v>138</v>
      </c>
      <c r="E251">
        <v>120</v>
      </c>
      <c r="F251" t="s">
        <v>292</v>
      </c>
      <c r="G251" t="s">
        <v>419</v>
      </c>
    </row>
    <row r="252" spans="1:7">
      <c r="A252">
        <v>10</v>
      </c>
      <c r="B252">
        <v>241</v>
      </c>
      <c r="C252" t="s">
        <v>157</v>
      </c>
      <c r="D252" t="s">
        <v>138</v>
      </c>
      <c r="E252">
        <v>120</v>
      </c>
      <c r="F252" t="s">
        <v>304</v>
      </c>
      <c r="G252" t="s">
        <v>419</v>
      </c>
    </row>
    <row r="253" spans="1:7">
      <c r="A253">
        <v>10</v>
      </c>
      <c r="B253">
        <v>242</v>
      </c>
      <c r="C253" t="s">
        <v>157</v>
      </c>
      <c r="D253" t="s">
        <v>138</v>
      </c>
      <c r="E253">
        <v>120</v>
      </c>
      <c r="F253" t="s">
        <v>304</v>
      </c>
      <c r="G253" t="s">
        <v>419</v>
      </c>
    </row>
    <row r="254" spans="1:7">
      <c r="A254">
        <v>10</v>
      </c>
      <c r="B254">
        <v>243</v>
      </c>
      <c r="C254" t="s">
        <v>157</v>
      </c>
      <c r="D254" t="s">
        <v>138</v>
      </c>
      <c r="E254">
        <v>120</v>
      </c>
      <c r="F254" t="s">
        <v>304</v>
      </c>
      <c r="G254" t="s">
        <v>419</v>
      </c>
    </row>
    <row r="255" spans="1:7">
      <c r="A255">
        <v>10</v>
      </c>
      <c r="B255">
        <v>244</v>
      </c>
      <c r="C255" t="s">
        <v>157</v>
      </c>
      <c r="D255" t="s">
        <v>138</v>
      </c>
      <c r="E255">
        <v>120</v>
      </c>
      <c r="F255" t="s">
        <v>304</v>
      </c>
      <c r="G255" t="s">
        <v>419</v>
      </c>
    </row>
    <row r="256" spans="1:7">
      <c r="A256">
        <v>10</v>
      </c>
      <c r="B256">
        <v>245</v>
      </c>
      <c r="C256" t="s">
        <v>157</v>
      </c>
      <c r="D256" t="s">
        <v>138</v>
      </c>
      <c r="E256">
        <v>120</v>
      </c>
      <c r="F256" t="s">
        <v>304</v>
      </c>
      <c r="G256" t="s">
        <v>419</v>
      </c>
    </row>
    <row r="257" spans="1:7">
      <c r="A257">
        <v>10</v>
      </c>
      <c r="B257">
        <v>246</v>
      </c>
      <c r="C257" t="s">
        <v>157</v>
      </c>
      <c r="D257" t="s">
        <v>138</v>
      </c>
      <c r="E257">
        <v>120</v>
      </c>
      <c r="F257" t="s">
        <v>307</v>
      </c>
      <c r="G257" t="s">
        <v>419</v>
      </c>
    </row>
    <row r="258" spans="1:7">
      <c r="A258">
        <v>10</v>
      </c>
      <c r="B258">
        <v>247</v>
      </c>
      <c r="C258" t="s">
        <v>157</v>
      </c>
      <c r="D258" t="s">
        <v>138</v>
      </c>
      <c r="E258">
        <v>120</v>
      </c>
      <c r="F258" t="s">
        <v>292</v>
      </c>
      <c r="G258" t="s">
        <v>419</v>
      </c>
    </row>
    <row r="259" spans="1:7">
      <c r="A259">
        <v>10</v>
      </c>
      <c r="B259">
        <v>248</v>
      </c>
      <c r="C259" t="s">
        <v>157</v>
      </c>
      <c r="D259" t="s">
        <v>138</v>
      </c>
      <c r="E259">
        <v>120</v>
      </c>
      <c r="F259" t="s">
        <v>304</v>
      </c>
      <c r="G259" t="s">
        <v>419</v>
      </c>
    </row>
    <row r="260" spans="1:7">
      <c r="A260">
        <v>10</v>
      </c>
      <c r="B260">
        <v>249</v>
      </c>
      <c r="C260" t="s">
        <v>157</v>
      </c>
      <c r="D260" t="s">
        <v>138</v>
      </c>
      <c r="E260">
        <v>120</v>
      </c>
      <c r="F260" t="s">
        <v>304</v>
      </c>
      <c r="G260" t="s">
        <v>419</v>
      </c>
    </row>
    <row r="261" spans="1:7">
      <c r="A261">
        <v>10</v>
      </c>
      <c r="B261">
        <v>250</v>
      </c>
      <c r="C261" t="s">
        <v>157</v>
      </c>
      <c r="D261" t="s">
        <v>138</v>
      </c>
      <c r="E261">
        <v>120</v>
      </c>
      <c r="F261" t="s">
        <v>307</v>
      </c>
      <c r="G261" t="s">
        <v>419</v>
      </c>
    </row>
    <row r="262" spans="1:7">
      <c r="A262">
        <v>10</v>
      </c>
      <c r="B262">
        <v>251</v>
      </c>
      <c r="C262" t="s">
        <v>157</v>
      </c>
      <c r="D262" t="s">
        <v>138</v>
      </c>
      <c r="E262">
        <v>120</v>
      </c>
      <c r="F262" t="s">
        <v>304</v>
      </c>
      <c r="G262" t="s">
        <v>419</v>
      </c>
    </row>
    <row r="263" spans="1:7">
      <c r="A263">
        <v>10</v>
      </c>
      <c r="B263">
        <v>252</v>
      </c>
      <c r="C263" t="s">
        <v>157</v>
      </c>
      <c r="D263" t="s">
        <v>138</v>
      </c>
      <c r="E263">
        <v>120</v>
      </c>
      <c r="F263" t="s">
        <v>304</v>
      </c>
      <c r="G263" t="s">
        <v>419</v>
      </c>
    </row>
    <row r="264" spans="1:7">
      <c r="A264">
        <v>10</v>
      </c>
      <c r="B264">
        <v>253</v>
      </c>
      <c r="C264" t="s">
        <v>157</v>
      </c>
      <c r="D264" t="s">
        <v>138</v>
      </c>
      <c r="E264">
        <v>120</v>
      </c>
      <c r="F264" t="s">
        <v>304</v>
      </c>
      <c r="G264" t="s">
        <v>419</v>
      </c>
    </row>
    <row r="265" spans="1:7">
      <c r="A265">
        <v>10</v>
      </c>
      <c r="B265">
        <v>254</v>
      </c>
      <c r="C265" t="s">
        <v>157</v>
      </c>
      <c r="D265" t="s">
        <v>138</v>
      </c>
      <c r="E265">
        <v>120</v>
      </c>
      <c r="F265" t="s">
        <v>304</v>
      </c>
      <c r="G265" t="s">
        <v>419</v>
      </c>
    </row>
    <row r="266" spans="1:7">
      <c r="A266">
        <v>10</v>
      </c>
      <c r="B266">
        <v>255</v>
      </c>
      <c r="C266" t="s">
        <v>157</v>
      </c>
      <c r="D266" t="s">
        <v>138</v>
      </c>
      <c r="E266">
        <v>120</v>
      </c>
      <c r="F266" t="s">
        <v>304</v>
      </c>
      <c r="G266" t="s">
        <v>419</v>
      </c>
    </row>
    <row r="267" spans="1:7">
      <c r="A267">
        <v>10</v>
      </c>
      <c r="B267">
        <v>256</v>
      </c>
      <c r="C267" t="s">
        <v>157</v>
      </c>
      <c r="D267" t="s">
        <v>138</v>
      </c>
      <c r="E267">
        <v>120</v>
      </c>
      <c r="F267" t="s">
        <v>304</v>
      </c>
      <c r="G267" t="s">
        <v>419</v>
      </c>
    </row>
    <row r="268" spans="1:7">
      <c r="A268">
        <v>10</v>
      </c>
      <c r="B268">
        <v>257</v>
      </c>
      <c r="C268" t="s">
        <v>157</v>
      </c>
      <c r="D268" t="s">
        <v>138</v>
      </c>
      <c r="E268">
        <v>120</v>
      </c>
      <c r="F268" t="s">
        <v>307</v>
      </c>
      <c r="G268" t="s">
        <v>419</v>
      </c>
    </row>
    <row r="269" spans="1:7">
      <c r="A269">
        <v>10</v>
      </c>
      <c r="B269">
        <v>258</v>
      </c>
      <c r="C269" t="s">
        <v>157</v>
      </c>
      <c r="D269" t="s">
        <v>138</v>
      </c>
      <c r="E269">
        <v>120</v>
      </c>
      <c r="F269" t="s">
        <v>307</v>
      </c>
      <c r="G269" t="s">
        <v>419</v>
      </c>
    </row>
    <row r="270" spans="1:7">
      <c r="A270" t="s">
        <v>36</v>
      </c>
      <c r="B270" t="s">
        <v>45</v>
      </c>
      <c r="C270" t="s">
        <v>86</v>
      </c>
      <c r="D270" t="s">
        <v>87</v>
      </c>
      <c r="E270" t="s">
        <v>88</v>
      </c>
      <c r="F270" t="s">
        <v>89</v>
      </c>
    </row>
    <row r="271" spans="1:7">
      <c r="A271">
        <v>11</v>
      </c>
      <c r="B271">
        <v>259</v>
      </c>
      <c r="C271" t="s">
        <v>337</v>
      </c>
      <c r="D271" t="s">
        <v>95</v>
      </c>
      <c r="E271">
        <v>500</v>
      </c>
      <c r="F271" t="s">
        <v>304</v>
      </c>
      <c r="G271" t="s">
        <v>419</v>
      </c>
    </row>
    <row r="272" spans="1:7">
      <c r="A272">
        <v>11</v>
      </c>
      <c r="B272">
        <v>260</v>
      </c>
      <c r="C272" t="s">
        <v>337</v>
      </c>
      <c r="D272" t="s">
        <v>95</v>
      </c>
      <c r="E272">
        <v>100</v>
      </c>
      <c r="F272" t="s">
        <v>304</v>
      </c>
      <c r="G272" t="s">
        <v>419</v>
      </c>
    </row>
    <row r="273" spans="1:7">
      <c r="A273">
        <v>11</v>
      </c>
      <c r="B273">
        <v>261</v>
      </c>
      <c r="C273" t="s">
        <v>337</v>
      </c>
      <c r="D273" t="s">
        <v>95</v>
      </c>
      <c r="E273">
        <v>400</v>
      </c>
      <c r="F273" t="s">
        <v>304</v>
      </c>
      <c r="G273" t="s">
        <v>419</v>
      </c>
    </row>
    <row r="274" spans="1:7">
      <c r="A274">
        <v>11</v>
      </c>
      <c r="B274">
        <v>262</v>
      </c>
      <c r="C274" t="s">
        <v>181</v>
      </c>
      <c r="D274" t="s">
        <v>96</v>
      </c>
      <c r="E274">
        <v>200</v>
      </c>
      <c r="F274" t="s">
        <v>304</v>
      </c>
      <c r="G274" t="s">
        <v>419</v>
      </c>
    </row>
    <row r="275" spans="1:7">
      <c r="A275">
        <v>11</v>
      </c>
      <c r="B275">
        <v>263</v>
      </c>
      <c r="C275" t="s">
        <v>181</v>
      </c>
      <c r="D275" t="s">
        <v>96</v>
      </c>
      <c r="E275">
        <v>200</v>
      </c>
      <c r="F275" t="s">
        <v>335</v>
      </c>
      <c r="G275" t="s">
        <v>419</v>
      </c>
    </row>
    <row r="276" spans="1:7">
      <c r="A276">
        <v>11</v>
      </c>
      <c r="B276">
        <v>264</v>
      </c>
      <c r="C276" t="s">
        <v>181</v>
      </c>
      <c r="D276" t="s">
        <v>96</v>
      </c>
      <c r="E276">
        <v>200</v>
      </c>
      <c r="F276" t="s">
        <v>304</v>
      </c>
      <c r="G276" t="s">
        <v>419</v>
      </c>
    </row>
    <row r="277" spans="1:7">
      <c r="A277">
        <v>11</v>
      </c>
      <c r="B277">
        <v>265</v>
      </c>
      <c r="C277" t="s">
        <v>181</v>
      </c>
      <c r="D277" t="s">
        <v>96</v>
      </c>
      <c r="E277">
        <v>200</v>
      </c>
      <c r="F277" t="s">
        <v>335</v>
      </c>
      <c r="G277" t="s">
        <v>419</v>
      </c>
    </row>
    <row r="278" spans="1:7">
      <c r="A278">
        <v>11</v>
      </c>
      <c r="B278">
        <v>266</v>
      </c>
      <c r="C278" t="s">
        <v>181</v>
      </c>
      <c r="D278" t="s">
        <v>96</v>
      </c>
      <c r="E278">
        <v>200</v>
      </c>
      <c r="F278" t="s">
        <v>335</v>
      </c>
      <c r="G278" t="s">
        <v>419</v>
      </c>
    </row>
    <row r="279" spans="1:7">
      <c r="A279">
        <v>11</v>
      </c>
      <c r="B279">
        <v>267</v>
      </c>
      <c r="C279" t="s">
        <v>181</v>
      </c>
      <c r="D279" t="s">
        <v>96</v>
      </c>
      <c r="E279">
        <v>200</v>
      </c>
      <c r="F279" t="s">
        <v>304</v>
      </c>
      <c r="G279" t="s">
        <v>419</v>
      </c>
    </row>
    <row r="280" spans="1:7">
      <c r="A280">
        <v>11</v>
      </c>
      <c r="B280">
        <v>268</v>
      </c>
      <c r="C280" t="s">
        <v>258</v>
      </c>
      <c r="D280" t="s">
        <v>96</v>
      </c>
      <c r="E280">
        <v>300</v>
      </c>
      <c r="F280" t="s">
        <v>304</v>
      </c>
      <c r="G280" t="s">
        <v>419</v>
      </c>
    </row>
    <row r="281" spans="1:7">
      <c r="A281">
        <v>11</v>
      </c>
      <c r="B281">
        <v>269</v>
      </c>
      <c r="C281" t="s">
        <v>306</v>
      </c>
      <c r="D281" t="s">
        <v>96</v>
      </c>
      <c r="E281">
        <v>300</v>
      </c>
      <c r="F281" t="s">
        <v>335</v>
      </c>
      <c r="G281" t="s">
        <v>419</v>
      </c>
    </row>
    <row r="282" spans="1:7">
      <c r="A282">
        <v>11</v>
      </c>
      <c r="B282">
        <v>270</v>
      </c>
      <c r="C282" t="s">
        <v>306</v>
      </c>
      <c r="D282" t="s">
        <v>96</v>
      </c>
      <c r="E282">
        <v>300</v>
      </c>
      <c r="F282" t="s">
        <v>335</v>
      </c>
      <c r="G282" t="s">
        <v>419</v>
      </c>
    </row>
    <row r="283" spans="1:7">
      <c r="A283">
        <v>11</v>
      </c>
      <c r="B283">
        <v>271</v>
      </c>
      <c r="C283" t="s">
        <v>306</v>
      </c>
      <c r="D283" t="s">
        <v>96</v>
      </c>
      <c r="E283">
        <v>300</v>
      </c>
      <c r="F283" t="s">
        <v>304</v>
      </c>
      <c r="G283" t="s">
        <v>419</v>
      </c>
    </row>
    <row r="284" spans="1:7">
      <c r="A284">
        <v>11</v>
      </c>
      <c r="B284">
        <v>272</v>
      </c>
      <c r="C284" t="s">
        <v>306</v>
      </c>
      <c r="D284" t="s">
        <v>96</v>
      </c>
      <c r="E284">
        <v>187</v>
      </c>
      <c r="F284" t="s">
        <v>304</v>
      </c>
      <c r="G284" t="s">
        <v>419</v>
      </c>
    </row>
    <row r="285" spans="1:7">
      <c r="A285">
        <v>11</v>
      </c>
      <c r="B285">
        <v>273</v>
      </c>
      <c r="C285" t="s">
        <v>306</v>
      </c>
      <c r="D285" t="s">
        <v>96</v>
      </c>
      <c r="E285">
        <v>113</v>
      </c>
      <c r="F285" t="s">
        <v>304</v>
      </c>
      <c r="G285" t="s">
        <v>419</v>
      </c>
    </row>
    <row r="286" spans="1:7">
      <c r="A286">
        <v>11</v>
      </c>
      <c r="B286">
        <v>274</v>
      </c>
      <c r="C286" t="s">
        <v>268</v>
      </c>
      <c r="D286" t="s">
        <v>96</v>
      </c>
      <c r="E286">
        <v>200</v>
      </c>
      <c r="F286" t="s">
        <v>307</v>
      </c>
      <c r="G286" t="s">
        <v>419</v>
      </c>
    </row>
    <row r="287" spans="1:7">
      <c r="A287">
        <v>11</v>
      </c>
      <c r="B287">
        <v>275</v>
      </c>
      <c r="C287" t="s">
        <v>268</v>
      </c>
      <c r="D287" t="s">
        <v>96</v>
      </c>
      <c r="E287">
        <v>200</v>
      </c>
      <c r="F287" t="s">
        <v>307</v>
      </c>
      <c r="G287" t="s">
        <v>419</v>
      </c>
    </row>
    <row r="288" spans="1:7">
      <c r="A288">
        <v>11</v>
      </c>
      <c r="B288">
        <v>276</v>
      </c>
      <c r="C288" t="s">
        <v>268</v>
      </c>
      <c r="D288" t="s">
        <v>96</v>
      </c>
      <c r="E288">
        <v>200</v>
      </c>
      <c r="F288" t="s">
        <v>307</v>
      </c>
      <c r="G288" t="s">
        <v>419</v>
      </c>
    </row>
    <row r="289" spans="1:7">
      <c r="A289">
        <v>11</v>
      </c>
      <c r="B289">
        <v>277</v>
      </c>
      <c r="C289" t="s">
        <v>268</v>
      </c>
      <c r="D289" t="s">
        <v>96</v>
      </c>
      <c r="E289">
        <v>200</v>
      </c>
      <c r="F289" t="s">
        <v>307</v>
      </c>
      <c r="G289" t="s">
        <v>419</v>
      </c>
    </row>
    <row r="290" spans="1:7">
      <c r="A290">
        <v>11</v>
      </c>
      <c r="B290">
        <v>278</v>
      </c>
      <c r="C290" t="s">
        <v>268</v>
      </c>
      <c r="D290" t="s">
        <v>96</v>
      </c>
      <c r="E290">
        <v>200</v>
      </c>
      <c r="F290" t="s">
        <v>307</v>
      </c>
      <c r="G290" t="s">
        <v>419</v>
      </c>
    </row>
    <row r="291" spans="1:7">
      <c r="A291">
        <v>11</v>
      </c>
      <c r="B291">
        <v>279</v>
      </c>
      <c r="C291" t="s">
        <v>268</v>
      </c>
      <c r="D291" t="s">
        <v>96</v>
      </c>
      <c r="E291">
        <v>200</v>
      </c>
      <c r="F291" t="s">
        <v>307</v>
      </c>
      <c r="G291" t="s">
        <v>419</v>
      </c>
    </row>
    <row r="292" spans="1:7">
      <c r="A292">
        <v>11</v>
      </c>
      <c r="B292">
        <v>280</v>
      </c>
      <c r="C292" t="s">
        <v>268</v>
      </c>
      <c r="D292" t="s">
        <v>96</v>
      </c>
      <c r="E292">
        <v>200</v>
      </c>
      <c r="F292" t="s">
        <v>307</v>
      </c>
      <c r="G292" t="s">
        <v>419</v>
      </c>
    </row>
    <row r="293" spans="1:7">
      <c r="A293">
        <v>11</v>
      </c>
      <c r="B293">
        <v>281</v>
      </c>
      <c r="C293" t="s">
        <v>268</v>
      </c>
      <c r="D293" t="s">
        <v>96</v>
      </c>
      <c r="E293">
        <v>200</v>
      </c>
      <c r="F293" t="s">
        <v>307</v>
      </c>
      <c r="G293" t="s">
        <v>419</v>
      </c>
    </row>
    <row r="294" spans="1:7">
      <c r="A294">
        <v>11</v>
      </c>
      <c r="B294">
        <v>282</v>
      </c>
      <c r="C294" t="s">
        <v>268</v>
      </c>
      <c r="D294" t="s">
        <v>96</v>
      </c>
      <c r="E294">
        <v>200</v>
      </c>
      <c r="F294" t="s">
        <v>292</v>
      </c>
      <c r="G294" t="s">
        <v>419</v>
      </c>
    </row>
    <row r="295" spans="1:7">
      <c r="A295">
        <v>11</v>
      </c>
      <c r="B295">
        <v>283</v>
      </c>
      <c r="C295" t="s">
        <v>268</v>
      </c>
      <c r="D295" t="s">
        <v>96</v>
      </c>
      <c r="E295">
        <v>200</v>
      </c>
      <c r="F295" t="s">
        <v>307</v>
      </c>
      <c r="G295" t="s">
        <v>419</v>
      </c>
    </row>
    <row r="296" spans="1:7">
      <c r="A296">
        <v>11</v>
      </c>
      <c r="B296">
        <v>284</v>
      </c>
      <c r="C296" t="s">
        <v>268</v>
      </c>
      <c r="D296" t="s">
        <v>96</v>
      </c>
      <c r="E296">
        <v>200</v>
      </c>
      <c r="F296" t="s">
        <v>307</v>
      </c>
      <c r="G296" t="s">
        <v>419</v>
      </c>
    </row>
    <row r="297" spans="1:7">
      <c r="A297">
        <v>11</v>
      </c>
      <c r="B297">
        <v>285</v>
      </c>
      <c r="C297" t="s">
        <v>268</v>
      </c>
      <c r="D297" t="s">
        <v>96</v>
      </c>
      <c r="E297">
        <v>200</v>
      </c>
      <c r="F297" t="s">
        <v>307</v>
      </c>
      <c r="G297" t="s">
        <v>419</v>
      </c>
    </row>
    <row r="298" spans="1:7">
      <c r="A298">
        <v>11</v>
      </c>
      <c r="B298">
        <v>286</v>
      </c>
      <c r="C298" t="s">
        <v>268</v>
      </c>
      <c r="D298" t="s">
        <v>96</v>
      </c>
      <c r="E298">
        <v>200</v>
      </c>
      <c r="F298" t="s">
        <v>307</v>
      </c>
      <c r="G298" t="s">
        <v>419</v>
      </c>
    </row>
    <row r="299" spans="1:7">
      <c r="A299">
        <v>11</v>
      </c>
      <c r="B299">
        <v>287</v>
      </c>
      <c r="C299" t="s">
        <v>338</v>
      </c>
      <c r="D299" t="s">
        <v>263</v>
      </c>
      <c r="E299">
        <v>200</v>
      </c>
      <c r="F299" t="s">
        <v>335</v>
      </c>
      <c r="G299" t="s">
        <v>419</v>
      </c>
    </row>
    <row r="300" spans="1:7">
      <c r="A300">
        <v>11</v>
      </c>
      <c r="B300">
        <v>288</v>
      </c>
      <c r="C300" t="s">
        <v>338</v>
      </c>
      <c r="D300" t="s">
        <v>263</v>
      </c>
      <c r="E300">
        <v>124</v>
      </c>
      <c r="F300" t="s">
        <v>335</v>
      </c>
      <c r="G300" t="s">
        <v>419</v>
      </c>
    </row>
    <row r="301" spans="1:7">
      <c r="A301">
        <v>11</v>
      </c>
      <c r="B301">
        <v>289</v>
      </c>
      <c r="C301" t="s">
        <v>338</v>
      </c>
      <c r="D301" t="s">
        <v>263</v>
      </c>
      <c r="E301">
        <v>76</v>
      </c>
      <c r="F301" t="s">
        <v>335</v>
      </c>
      <c r="G301" t="s">
        <v>419</v>
      </c>
    </row>
    <row r="302" spans="1:7">
      <c r="A302">
        <v>11</v>
      </c>
      <c r="B302">
        <v>290</v>
      </c>
      <c r="C302" t="s">
        <v>339</v>
      </c>
      <c r="D302" t="s">
        <v>96</v>
      </c>
      <c r="E302">
        <v>200</v>
      </c>
      <c r="F302" t="s">
        <v>335</v>
      </c>
      <c r="G302" t="s">
        <v>419</v>
      </c>
    </row>
    <row r="303" spans="1:7">
      <c r="A303">
        <v>11</v>
      </c>
      <c r="B303">
        <v>291</v>
      </c>
      <c r="C303" t="s">
        <v>339</v>
      </c>
      <c r="D303" t="s">
        <v>96</v>
      </c>
      <c r="E303">
        <v>100</v>
      </c>
      <c r="F303" t="s">
        <v>335</v>
      </c>
      <c r="G303" t="s">
        <v>419</v>
      </c>
    </row>
    <row r="304" spans="1:7">
      <c r="A304">
        <v>11</v>
      </c>
      <c r="B304">
        <v>292</v>
      </c>
      <c r="C304" t="s">
        <v>286</v>
      </c>
      <c r="D304" t="s">
        <v>95</v>
      </c>
      <c r="E304">
        <v>350</v>
      </c>
      <c r="F304" t="s">
        <v>284</v>
      </c>
      <c r="G304" t="s">
        <v>419</v>
      </c>
    </row>
    <row r="305" spans="1:7">
      <c r="A305">
        <v>11</v>
      </c>
      <c r="B305">
        <v>293</v>
      </c>
      <c r="C305" t="s">
        <v>286</v>
      </c>
      <c r="D305" t="s">
        <v>95</v>
      </c>
      <c r="E305">
        <v>100</v>
      </c>
      <c r="F305" t="s">
        <v>284</v>
      </c>
      <c r="G305" t="s">
        <v>419</v>
      </c>
    </row>
    <row r="306" spans="1:7">
      <c r="A306">
        <v>11</v>
      </c>
      <c r="B306">
        <v>294</v>
      </c>
      <c r="C306" t="s">
        <v>181</v>
      </c>
      <c r="D306" t="s">
        <v>96</v>
      </c>
      <c r="E306">
        <v>200</v>
      </c>
      <c r="F306" t="s">
        <v>304</v>
      </c>
      <c r="G306" t="s">
        <v>419</v>
      </c>
    </row>
    <row r="307" spans="1:7">
      <c r="A307" t="s">
        <v>36</v>
      </c>
      <c r="B307" t="s">
        <v>45</v>
      </c>
      <c r="C307" t="s">
        <v>86</v>
      </c>
      <c r="D307" t="s">
        <v>87</v>
      </c>
      <c r="E307" t="s">
        <v>88</v>
      </c>
      <c r="F307" t="s">
        <v>89</v>
      </c>
    </row>
    <row r="308" spans="1:7">
      <c r="A308">
        <v>12</v>
      </c>
      <c r="B308">
        <v>295</v>
      </c>
      <c r="C308" t="s">
        <v>340</v>
      </c>
      <c r="D308" t="s">
        <v>93</v>
      </c>
      <c r="E308">
        <v>100</v>
      </c>
      <c r="F308" t="s">
        <v>341</v>
      </c>
      <c r="G308" t="s">
        <v>419</v>
      </c>
    </row>
    <row r="309" spans="1:7">
      <c r="A309">
        <v>12</v>
      </c>
      <c r="B309">
        <v>296</v>
      </c>
      <c r="C309" t="s">
        <v>340</v>
      </c>
      <c r="D309" t="s">
        <v>93</v>
      </c>
      <c r="E309">
        <v>100</v>
      </c>
      <c r="F309" t="s">
        <v>296</v>
      </c>
      <c r="G309" t="s">
        <v>419</v>
      </c>
    </row>
    <row r="310" spans="1:7">
      <c r="A310">
        <v>12</v>
      </c>
      <c r="B310">
        <v>297</v>
      </c>
      <c r="C310" t="s">
        <v>340</v>
      </c>
      <c r="D310" t="s">
        <v>93</v>
      </c>
      <c r="E310">
        <v>100</v>
      </c>
      <c r="F310" t="s">
        <v>296</v>
      </c>
      <c r="G310" t="s">
        <v>419</v>
      </c>
    </row>
    <row r="311" spans="1:7">
      <c r="A311">
        <v>12</v>
      </c>
      <c r="B311">
        <v>298</v>
      </c>
      <c r="C311" t="s">
        <v>340</v>
      </c>
      <c r="D311" t="s">
        <v>93</v>
      </c>
      <c r="E311">
        <v>100</v>
      </c>
      <c r="F311" t="s">
        <v>296</v>
      </c>
      <c r="G311" t="s">
        <v>419</v>
      </c>
    </row>
    <row r="312" spans="1:7">
      <c r="A312">
        <v>12</v>
      </c>
      <c r="B312">
        <v>299</v>
      </c>
      <c r="C312" t="s">
        <v>340</v>
      </c>
      <c r="D312" t="s">
        <v>93</v>
      </c>
      <c r="E312">
        <v>100</v>
      </c>
      <c r="F312" t="s">
        <v>296</v>
      </c>
      <c r="G312" t="s">
        <v>419</v>
      </c>
    </row>
    <row r="313" spans="1:7">
      <c r="A313">
        <v>12</v>
      </c>
      <c r="B313">
        <v>300</v>
      </c>
      <c r="C313" t="s">
        <v>340</v>
      </c>
      <c r="D313" t="s">
        <v>93</v>
      </c>
      <c r="E313">
        <v>100</v>
      </c>
      <c r="F313" t="s">
        <v>296</v>
      </c>
      <c r="G313" t="s">
        <v>419</v>
      </c>
    </row>
    <row r="314" spans="1:7">
      <c r="A314">
        <v>12</v>
      </c>
      <c r="B314">
        <v>301</v>
      </c>
      <c r="C314" t="s">
        <v>340</v>
      </c>
      <c r="D314" t="s">
        <v>93</v>
      </c>
      <c r="E314">
        <v>100</v>
      </c>
      <c r="F314" t="s">
        <v>296</v>
      </c>
      <c r="G314" t="s">
        <v>419</v>
      </c>
    </row>
    <row r="315" spans="1:7">
      <c r="A315">
        <v>12</v>
      </c>
      <c r="B315">
        <v>302</v>
      </c>
      <c r="C315" t="s">
        <v>340</v>
      </c>
      <c r="D315" t="s">
        <v>93</v>
      </c>
      <c r="E315">
        <v>100</v>
      </c>
      <c r="F315" t="s">
        <v>341</v>
      </c>
      <c r="G315" t="s">
        <v>419</v>
      </c>
    </row>
    <row r="316" spans="1:7">
      <c r="A316">
        <v>12</v>
      </c>
      <c r="B316">
        <v>303</v>
      </c>
      <c r="C316" t="s">
        <v>340</v>
      </c>
      <c r="D316" t="s">
        <v>93</v>
      </c>
      <c r="E316">
        <v>100</v>
      </c>
      <c r="F316" t="s">
        <v>341</v>
      </c>
      <c r="G316" t="s">
        <v>419</v>
      </c>
    </row>
    <row r="317" spans="1:7">
      <c r="A317">
        <v>12</v>
      </c>
      <c r="B317">
        <v>304</v>
      </c>
      <c r="C317" t="s">
        <v>340</v>
      </c>
      <c r="D317" t="s">
        <v>93</v>
      </c>
      <c r="E317">
        <v>100</v>
      </c>
      <c r="F317" t="s">
        <v>341</v>
      </c>
      <c r="G317" t="s">
        <v>419</v>
      </c>
    </row>
    <row r="318" spans="1:7">
      <c r="A318">
        <v>12</v>
      </c>
      <c r="B318">
        <v>305</v>
      </c>
      <c r="C318" t="s">
        <v>340</v>
      </c>
      <c r="D318" t="s">
        <v>93</v>
      </c>
      <c r="E318">
        <v>100</v>
      </c>
      <c r="F318" t="s">
        <v>296</v>
      </c>
      <c r="G318" t="s">
        <v>419</v>
      </c>
    </row>
    <row r="319" spans="1:7">
      <c r="A319">
        <v>12</v>
      </c>
      <c r="B319">
        <v>306</v>
      </c>
      <c r="C319" t="s">
        <v>340</v>
      </c>
      <c r="D319" t="s">
        <v>93</v>
      </c>
      <c r="E319">
        <v>100</v>
      </c>
      <c r="F319" t="s">
        <v>296</v>
      </c>
      <c r="G319" t="s">
        <v>419</v>
      </c>
    </row>
    <row r="320" spans="1:7">
      <c r="A320">
        <v>12</v>
      </c>
      <c r="B320">
        <v>307</v>
      </c>
      <c r="C320" t="s">
        <v>340</v>
      </c>
      <c r="D320" t="s">
        <v>93</v>
      </c>
      <c r="E320">
        <v>100</v>
      </c>
      <c r="F320" t="s">
        <v>341</v>
      </c>
      <c r="G320" t="s">
        <v>419</v>
      </c>
    </row>
    <row r="321" spans="1:7">
      <c r="A321">
        <v>12</v>
      </c>
      <c r="B321">
        <v>308</v>
      </c>
      <c r="C321" t="s">
        <v>340</v>
      </c>
      <c r="D321" t="s">
        <v>93</v>
      </c>
      <c r="E321">
        <v>100</v>
      </c>
      <c r="F321" t="s">
        <v>341</v>
      </c>
      <c r="G321" t="s">
        <v>419</v>
      </c>
    </row>
    <row r="322" spans="1:7">
      <c r="A322">
        <v>12</v>
      </c>
      <c r="B322">
        <v>309</v>
      </c>
      <c r="C322" t="s">
        <v>340</v>
      </c>
      <c r="D322" t="s">
        <v>93</v>
      </c>
      <c r="E322">
        <v>100</v>
      </c>
      <c r="F322" t="s">
        <v>296</v>
      </c>
      <c r="G322" t="s">
        <v>419</v>
      </c>
    </row>
    <row r="323" spans="1:7">
      <c r="A323">
        <v>12</v>
      </c>
      <c r="B323">
        <v>310</v>
      </c>
      <c r="C323" t="s">
        <v>340</v>
      </c>
      <c r="D323" t="s">
        <v>93</v>
      </c>
      <c r="E323">
        <v>100</v>
      </c>
      <c r="F323" t="s">
        <v>296</v>
      </c>
      <c r="G323" t="s">
        <v>419</v>
      </c>
    </row>
    <row r="324" spans="1:7">
      <c r="A324">
        <v>12</v>
      </c>
      <c r="B324">
        <v>311</v>
      </c>
      <c r="C324" t="s">
        <v>340</v>
      </c>
      <c r="D324" t="s">
        <v>93</v>
      </c>
      <c r="E324">
        <v>100</v>
      </c>
      <c r="F324" t="s">
        <v>341</v>
      </c>
      <c r="G324" t="s">
        <v>419</v>
      </c>
    </row>
    <row r="325" spans="1:7">
      <c r="A325">
        <v>12</v>
      </c>
      <c r="B325">
        <v>312</v>
      </c>
      <c r="C325" t="s">
        <v>340</v>
      </c>
      <c r="D325" t="s">
        <v>93</v>
      </c>
      <c r="E325">
        <v>100</v>
      </c>
      <c r="F325" t="s">
        <v>341</v>
      </c>
      <c r="G325" t="s">
        <v>419</v>
      </c>
    </row>
    <row r="326" spans="1:7">
      <c r="A326">
        <v>12</v>
      </c>
      <c r="B326">
        <v>313</v>
      </c>
      <c r="C326" t="s">
        <v>340</v>
      </c>
      <c r="D326" t="s">
        <v>93</v>
      </c>
      <c r="E326">
        <v>100</v>
      </c>
      <c r="F326" t="s">
        <v>341</v>
      </c>
      <c r="G326" t="s">
        <v>419</v>
      </c>
    </row>
    <row r="327" spans="1:7">
      <c r="A327">
        <v>12</v>
      </c>
      <c r="B327">
        <v>314</v>
      </c>
      <c r="C327" t="s">
        <v>340</v>
      </c>
      <c r="D327" t="s">
        <v>93</v>
      </c>
      <c r="E327">
        <v>100</v>
      </c>
      <c r="F327" t="s">
        <v>341</v>
      </c>
      <c r="G327" t="s">
        <v>419</v>
      </c>
    </row>
    <row r="328" spans="1:7">
      <c r="A328">
        <v>12</v>
      </c>
      <c r="B328">
        <v>315</v>
      </c>
      <c r="C328" t="s">
        <v>340</v>
      </c>
      <c r="D328" t="s">
        <v>93</v>
      </c>
      <c r="E328">
        <v>100</v>
      </c>
      <c r="F328" t="s">
        <v>335</v>
      </c>
      <c r="G328" t="s">
        <v>419</v>
      </c>
    </row>
    <row r="329" spans="1:7">
      <c r="A329">
        <v>12</v>
      </c>
      <c r="B329">
        <v>316</v>
      </c>
      <c r="C329" t="s">
        <v>340</v>
      </c>
      <c r="D329" t="s">
        <v>93</v>
      </c>
      <c r="E329">
        <v>100</v>
      </c>
      <c r="F329" t="s">
        <v>341</v>
      </c>
      <c r="G329" t="s">
        <v>419</v>
      </c>
    </row>
    <row r="330" spans="1:7">
      <c r="A330">
        <v>12</v>
      </c>
      <c r="B330">
        <v>317</v>
      </c>
      <c r="C330" t="s">
        <v>340</v>
      </c>
      <c r="D330" t="s">
        <v>93</v>
      </c>
      <c r="E330">
        <v>100</v>
      </c>
      <c r="F330" t="s">
        <v>341</v>
      </c>
      <c r="G330" t="s">
        <v>419</v>
      </c>
    </row>
    <row r="331" spans="1:7">
      <c r="A331">
        <v>12</v>
      </c>
      <c r="B331">
        <v>318</v>
      </c>
      <c r="C331" t="s">
        <v>340</v>
      </c>
      <c r="D331" t="s">
        <v>93</v>
      </c>
      <c r="E331">
        <v>100</v>
      </c>
      <c r="F331" t="s">
        <v>296</v>
      </c>
      <c r="G331" t="s">
        <v>419</v>
      </c>
    </row>
    <row r="332" spans="1:7">
      <c r="A332">
        <v>12</v>
      </c>
      <c r="B332">
        <v>319</v>
      </c>
      <c r="C332" t="s">
        <v>340</v>
      </c>
      <c r="D332" t="s">
        <v>93</v>
      </c>
      <c r="E332">
        <v>100</v>
      </c>
      <c r="F332" t="s">
        <v>341</v>
      </c>
      <c r="G332" t="s">
        <v>419</v>
      </c>
    </row>
    <row r="333" spans="1:7">
      <c r="A333">
        <v>12</v>
      </c>
      <c r="B333">
        <v>320</v>
      </c>
      <c r="C333" t="s">
        <v>340</v>
      </c>
      <c r="D333" t="s">
        <v>93</v>
      </c>
      <c r="E333">
        <v>100</v>
      </c>
      <c r="F333" t="s">
        <v>335</v>
      </c>
      <c r="G333" t="s">
        <v>419</v>
      </c>
    </row>
    <row r="334" spans="1:7">
      <c r="A334">
        <v>12</v>
      </c>
      <c r="B334">
        <v>321</v>
      </c>
      <c r="C334" t="s">
        <v>340</v>
      </c>
      <c r="D334" t="s">
        <v>93</v>
      </c>
      <c r="E334">
        <v>100</v>
      </c>
      <c r="F334" t="s">
        <v>341</v>
      </c>
      <c r="G334" t="s">
        <v>419</v>
      </c>
    </row>
    <row r="335" spans="1:7">
      <c r="A335">
        <v>12</v>
      </c>
      <c r="B335">
        <v>322</v>
      </c>
      <c r="C335" t="s">
        <v>340</v>
      </c>
      <c r="D335" t="s">
        <v>93</v>
      </c>
      <c r="E335">
        <v>100</v>
      </c>
      <c r="F335" t="s">
        <v>335</v>
      </c>
      <c r="G335" t="s">
        <v>419</v>
      </c>
    </row>
    <row r="336" spans="1:7">
      <c r="A336">
        <v>12</v>
      </c>
      <c r="B336">
        <v>323</v>
      </c>
      <c r="C336" t="s">
        <v>340</v>
      </c>
      <c r="D336" t="s">
        <v>93</v>
      </c>
      <c r="E336">
        <v>100</v>
      </c>
      <c r="F336" t="s">
        <v>296</v>
      </c>
      <c r="G336" t="s">
        <v>419</v>
      </c>
    </row>
    <row r="337" spans="1:7">
      <c r="A337">
        <v>12</v>
      </c>
      <c r="B337">
        <v>324</v>
      </c>
      <c r="C337" t="s">
        <v>340</v>
      </c>
      <c r="D337" t="s">
        <v>93</v>
      </c>
      <c r="E337">
        <v>100</v>
      </c>
      <c r="F337" t="s">
        <v>296</v>
      </c>
      <c r="G337" t="s">
        <v>419</v>
      </c>
    </row>
    <row r="338" spans="1:7">
      <c r="A338">
        <v>12</v>
      </c>
      <c r="B338">
        <v>325</v>
      </c>
      <c r="C338" t="s">
        <v>340</v>
      </c>
      <c r="D338" t="s">
        <v>93</v>
      </c>
      <c r="E338">
        <v>100</v>
      </c>
      <c r="F338" t="s">
        <v>296</v>
      </c>
      <c r="G338" t="s">
        <v>419</v>
      </c>
    </row>
    <row r="339" spans="1:7">
      <c r="A339">
        <v>12</v>
      </c>
      <c r="B339">
        <v>326</v>
      </c>
      <c r="C339" t="s">
        <v>340</v>
      </c>
      <c r="D339" t="s">
        <v>93</v>
      </c>
      <c r="E339">
        <v>100</v>
      </c>
      <c r="F339" t="s">
        <v>341</v>
      </c>
      <c r="G339" t="s">
        <v>419</v>
      </c>
    </row>
    <row r="340" spans="1:7">
      <c r="A340" t="s">
        <v>36</v>
      </c>
      <c r="B340" t="s">
        <v>45</v>
      </c>
      <c r="C340" t="s">
        <v>86</v>
      </c>
      <c r="D340" t="s">
        <v>87</v>
      </c>
      <c r="E340" t="s">
        <v>88</v>
      </c>
      <c r="F340" t="s">
        <v>89</v>
      </c>
    </row>
    <row r="341" spans="1:7">
      <c r="A341">
        <v>13</v>
      </c>
      <c r="B341">
        <v>327</v>
      </c>
      <c r="C341" t="s">
        <v>342</v>
      </c>
      <c r="D341" t="s">
        <v>91</v>
      </c>
      <c r="E341">
        <v>120</v>
      </c>
      <c r="F341" t="s">
        <v>307</v>
      </c>
      <c r="G341" t="s">
        <v>419</v>
      </c>
    </row>
    <row r="342" spans="1:7">
      <c r="A342">
        <v>13</v>
      </c>
      <c r="B342">
        <v>328</v>
      </c>
      <c r="C342" t="s">
        <v>342</v>
      </c>
      <c r="D342" t="s">
        <v>91</v>
      </c>
      <c r="E342">
        <v>120</v>
      </c>
      <c r="F342" t="s">
        <v>307</v>
      </c>
      <c r="G342" t="s">
        <v>419</v>
      </c>
    </row>
    <row r="343" spans="1:7">
      <c r="A343">
        <v>13</v>
      </c>
      <c r="B343">
        <v>329</v>
      </c>
      <c r="C343" t="s">
        <v>342</v>
      </c>
      <c r="D343" t="s">
        <v>91</v>
      </c>
      <c r="E343">
        <v>120</v>
      </c>
      <c r="F343" t="s">
        <v>304</v>
      </c>
      <c r="G343" t="s">
        <v>419</v>
      </c>
    </row>
    <row r="344" spans="1:7">
      <c r="A344">
        <v>13</v>
      </c>
      <c r="B344">
        <v>330</v>
      </c>
      <c r="C344" t="s">
        <v>342</v>
      </c>
      <c r="D344" t="s">
        <v>91</v>
      </c>
      <c r="E344">
        <v>120</v>
      </c>
      <c r="F344" t="s">
        <v>304</v>
      </c>
      <c r="G344" t="s">
        <v>419</v>
      </c>
    </row>
    <row r="345" spans="1:7">
      <c r="A345">
        <v>13</v>
      </c>
      <c r="B345">
        <v>331</v>
      </c>
      <c r="C345" t="s">
        <v>342</v>
      </c>
      <c r="D345" t="s">
        <v>91</v>
      </c>
      <c r="E345">
        <v>120</v>
      </c>
      <c r="F345" t="s">
        <v>307</v>
      </c>
      <c r="G345" t="s">
        <v>419</v>
      </c>
    </row>
    <row r="346" spans="1:7">
      <c r="A346">
        <v>13</v>
      </c>
      <c r="B346">
        <v>332</v>
      </c>
      <c r="C346" t="s">
        <v>342</v>
      </c>
      <c r="D346" t="s">
        <v>91</v>
      </c>
      <c r="E346">
        <v>120</v>
      </c>
      <c r="F346" t="s">
        <v>307</v>
      </c>
      <c r="G346" t="s">
        <v>419</v>
      </c>
    </row>
    <row r="347" spans="1:7">
      <c r="A347">
        <v>13</v>
      </c>
      <c r="B347">
        <v>333</v>
      </c>
      <c r="C347" t="s">
        <v>342</v>
      </c>
      <c r="D347" t="s">
        <v>91</v>
      </c>
      <c r="E347">
        <v>120</v>
      </c>
      <c r="F347" t="s">
        <v>307</v>
      </c>
      <c r="G347" t="s">
        <v>419</v>
      </c>
    </row>
    <row r="348" spans="1:7">
      <c r="A348">
        <v>13</v>
      </c>
      <c r="B348">
        <v>334</v>
      </c>
      <c r="C348" t="s">
        <v>342</v>
      </c>
      <c r="D348" t="s">
        <v>91</v>
      </c>
      <c r="E348">
        <v>120</v>
      </c>
      <c r="F348" t="s">
        <v>307</v>
      </c>
      <c r="G348" t="s">
        <v>419</v>
      </c>
    </row>
    <row r="349" spans="1:7">
      <c r="A349">
        <v>13</v>
      </c>
      <c r="B349">
        <v>335</v>
      </c>
      <c r="C349" t="s">
        <v>342</v>
      </c>
      <c r="D349" t="s">
        <v>91</v>
      </c>
      <c r="E349">
        <v>120</v>
      </c>
      <c r="F349" t="s">
        <v>304</v>
      </c>
      <c r="G349" t="s">
        <v>419</v>
      </c>
    </row>
    <row r="350" spans="1:7">
      <c r="A350">
        <v>13</v>
      </c>
      <c r="B350">
        <v>336</v>
      </c>
      <c r="C350" t="s">
        <v>342</v>
      </c>
      <c r="D350" t="s">
        <v>91</v>
      </c>
      <c r="E350">
        <v>120</v>
      </c>
      <c r="F350" t="s">
        <v>304</v>
      </c>
      <c r="G350" t="s">
        <v>419</v>
      </c>
    </row>
    <row r="351" spans="1:7">
      <c r="A351">
        <v>13</v>
      </c>
      <c r="B351">
        <v>337</v>
      </c>
      <c r="C351" t="s">
        <v>342</v>
      </c>
      <c r="D351" t="s">
        <v>91</v>
      </c>
      <c r="E351">
        <v>120</v>
      </c>
      <c r="F351" t="s">
        <v>304</v>
      </c>
      <c r="G351" t="s">
        <v>419</v>
      </c>
    </row>
    <row r="352" spans="1:7">
      <c r="A352">
        <v>13</v>
      </c>
      <c r="B352">
        <v>338</v>
      </c>
      <c r="C352" t="s">
        <v>342</v>
      </c>
      <c r="D352" t="s">
        <v>91</v>
      </c>
      <c r="E352">
        <v>120</v>
      </c>
      <c r="F352" t="s">
        <v>304</v>
      </c>
      <c r="G352" t="s">
        <v>419</v>
      </c>
    </row>
    <row r="353" spans="1:7">
      <c r="A353">
        <v>13</v>
      </c>
      <c r="B353">
        <v>339</v>
      </c>
      <c r="C353" t="s">
        <v>342</v>
      </c>
      <c r="D353" t="s">
        <v>91</v>
      </c>
      <c r="E353">
        <v>120</v>
      </c>
      <c r="F353" t="s">
        <v>304</v>
      </c>
      <c r="G353" t="s">
        <v>419</v>
      </c>
    </row>
    <row r="354" spans="1:7">
      <c r="A354">
        <v>13</v>
      </c>
      <c r="B354">
        <v>340</v>
      </c>
      <c r="C354" t="s">
        <v>342</v>
      </c>
      <c r="D354" t="s">
        <v>91</v>
      </c>
      <c r="E354">
        <v>120</v>
      </c>
      <c r="F354" t="s">
        <v>304</v>
      </c>
      <c r="G354" t="s">
        <v>419</v>
      </c>
    </row>
    <row r="355" spans="1:7">
      <c r="A355">
        <v>13</v>
      </c>
      <c r="B355">
        <v>341</v>
      </c>
      <c r="C355" t="s">
        <v>342</v>
      </c>
      <c r="D355" t="s">
        <v>91</v>
      </c>
      <c r="E355">
        <v>120</v>
      </c>
      <c r="F355" t="s">
        <v>304</v>
      </c>
      <c r="G355" t="s">
        <v>419</v>
      </c>
    </row>
    <row r="356" spans="1:7">
      <c r="A356">
        <v>13</v>
      </c>
      <c r="B356">
        <v>342</v>
      </c>
      <c r="C356" t="s">
        <v>342</v>
      </c>
      <c r="D356" t="s">
        <v>91</v>
      </c>
      <c r="E356">
        <v>120</v>
      </c>
      <c r="F356" t="s">
        <v>304</v>
      </c>
      <c r="G356" t="s">
        <v>419</v>
      </c>
    </row>
    <row r="357" spans="1:7">
      <c r="A357">
        <v>13</v>
      </c>
      <c r="B357">
        <v>343</v>
      </c>
      <c r="C357" t="s">
        <v>342</v>
      </c>
      <c r="D357" t="s">
        <v>91</v>
      </c>
      <c r="E357">
        <v>120</v>
      </c>
      <c r="F357" t="s">
        <v>304</v>
      </c>
      <c r="G357" t="s">
        <v>419</v>
      </c>
    </row>
    <row r="358" spans="1:7">
      <c r="A358">
        <v>13</v>
      </c>
      <c r="B358">
        <v>344</v>
      </c>
      <c r="C358" t="s">
        <v>342</v>
      </c>
      <c r="D358" t="s">
        <v>91</v>
      </c>
      <c r="E358">
        <v>120</v>
      </c>
      <c r="F358" t="s">
        <v>304</v>
      </c>
      <c r="G358" t="s">
        <v>419</v>
      </c>
    </row>
    <row r="359" spans="1:7">
      <c r="A359">
        <v>13</v>
      </c>
      <c r="B359">
        <v>345</v>
      </c>
      <c r="C359" t="s">
        <v>342</v>
      </c>
      <c r="D359" t="s">
        <v>91</v>
      </c>
      <c r="E359">
        <v>120</v>
      </c>
      <c r="F359" t="s">
        <v>307</v>
      </c>
      <c r="G359" t="s">
        <v>419</v>
      </c>
    </row>
    <row r="360" spans="1:7">
      <c r="A360">
        <v>13</v>
      </c>
      <c r="B360">
        <v>346</v>
      </c>
      <c r="C360" t="s">
        <v>342</v>
      </c>
      <c r="D360" t="s">
        <v>91</v>
      </c>
      <c r="E360">
        <v>120</v>
      </c>
      <c r="F360" t="s">
        <v>304</v>
      </c>
      <c r="G360" t="s">
        <v>419</v>
      </c>
    </row>
    <row r="361" spans="1:7">
      <c r="A361">
        <v>13</v>
      </c>
      <c r="B361">
        <v>347</v>
      </c>
      <c r="C361" t="s">
        <v>342</v>
      </c>
      <c r="D361" t="s">
        <v>91</v>
      </c>
      <c r="E361">
        <v>120</v>
      </c>
      <c r="F361" t="s">
        <v>307</v>
      </c>
      <c r="G361" t="s">
        <v>419</v>
      </c>
    </row>
    <row r="362" spans="1:7">
      <c r="A362">
        <v>13</v>
      </c>
      <c r="B362">
        <v>348</v>
      </c>
      <c r="C362" t="s">
        <v>342</v>
      </c>
      <c r="D362" t="s">
        <v>91</v>
      </c>
      <c r="E362">
        <v>120</v>
      </c>
      <c r="F362" t="s">
        <v>304</v>
      </c>
      <c r="G362" t="s">
        <v>419</v>
      </c>
    </row>
    <row r="363" spans="1:7">
      <c r="A363">
        <v>13</v>
      </c>
      <c r="B363">
        <v>349</v>
      </c>
      <c r="C363" t="s">
        <v>342</v>
      </c>
      <c r="D363" t="s">
        <v>91</v>
      </c>
      <c r="E363">
        <v>120</v>
      </c>
      <c r="F363" t="s">
        <v>304</v>
      </c>
      <c r="G363" t="s">
        <v>419</v>
      </c>
    </row>
    <row r="364" spans="1:7">
      <c r="A364">
        <v>13</v>
      </c>
      <c r="B364">
        <v>350</v>
      </c>
      <c r="C364" t="s">
        <v>342</v>
      </c>
      <c r="D364" t="s">
        <v>91</v>
      </c>
      <c r="E364">
        <v>120</v>
      </c>
      <c r="F364" t="s">
        <v>304</v>
      </c>
      <c r="G364" t="s">
        <v>419</v>
      </c>
    </row>
    <row r="365" spans="1:7">
      <c r="A365">
        <v>13</v>
      </c>
      <c r="B365">
        <v>351</v>
      </c>
      <c r="C365" t="s">
        <v>342</v>
      </c>
      <c r="D365" t="s">
        <v>91</v>
      </c>
      <c r="E365">
        <v>120</v>
      </c>
      <c r="F365" t="s">
        <v>307</v>
      </c>
      <c r="G365" t="s">
        <v>419</v>
      </c>
    </row>
    <row r="366" spans="1:7">
      <c r="A366">
        <v>13</v>
      </c>
      <c r="B366">
        <v>352</v>
      </c>
      <c r="C366" t="s">
        <v>342</v>
      </c>
      <c r="D366" t="s">
        <v>91</v>
      </c>
      <c r="E366">
        <v>120</v>
      </c>
      <c r="F366" t="s">
        <v>307</v>
      </c>
      <c r="G366" t="s">
        <v>419</v>
      </c>
    </row>
    <row r="367" spans="1:7">
      <c r="A367">
        <v>13</v>
      </c>
      <c r="B367">
        <v>353</v>
      </c>
      <c r="C367" t="s">
        <v>342</v>
      </c>
      <c r="D367" t="s">
        <v>91</v>
      </c>
      <c r="E367">
        <v>120</v>
      </c>
      <c r="F367" t="s">
        <v>307</v>
      </c>
      <c r="G367" t="s">
        <v>419</v>
      </c>
    </row>
    <row r="368" spans="1:7">
      <c r="A368">
        <v>13</v>
      </c>
      <c r="B368">
        <v>354</v>
      </c>
      <c r="C368" t="s">
        <v>342</v>
      </c>
      <c r="D368" t="s">
        <v>91</v>
      </c>
      <c r="E368">
        <v>120</v>
      </c>
      <c r="F368" t="s">
        <v>307</v>
      </c>
      <c r="G368" t="s">
        <v>419</v>
      </c>
    </row>
    <row r="369" spans="1:7">
      <c r="A369">
        <v>13</v>
      </c>
      <c r="B369">
        <v>355</v>
      </c>
      <c r="C369" t="s">
        <v>342</v>
      </c>
      <c r="D369" t="s">
        <v>91</v>
      </c>
      <c r="E369">
        <v>120</v>
      </c>
      <c r="F369" t="s">
        <v>307</v>
      </c>
      <c r="G369" t="s">
        <v>419</v>
      </c>
    </row>
    <row r="370" spans="1:7">
      <c r="A370">
        <v>13</v>
      </c>
      <c r="B370">
        <v>356</v>
      </c>
      <c r="C370" t="s">
        <v>342</v>
      </c>
      <c r="D370" t="s">
        <v>91</v>
      </c>
      <c r="E370">
        <v>120</v>
      </c>
      <c r="F370" t="s">
        <v>307</v>
      </c>
      <c r="G370" t="s">
        <v>419</v>
      </c>
    </row>
    <row r="371" spans="1:7">
      <c r="A371">
        <v>13</v>
      </c>
      <c r="B371">
        <v>357</v>
      </c>
      <c r="C371" t="s">
        <v>342</v>
      </c>
      <c r="D371" t="s">
        <v>91</v>
      </c>
      <c r="E371">
        <v>120</v>
      </c>
      <c r="F371" t="s">
        <v>304</v>
      </c>
      <c r="G371" t="s">
        <v>419</v>
      </c>
    </row>
    <row r="372" spans="1:7">
      <c r="A372">
        <v>13</v>
      </c>
      <c r="B372">
        <v>358</v>
      </c>
      <c r="C372" t="s">
        <v>342</v>
      </c>
      <c r="D372" t="s">
        <v>91</v>
      </c>
      <c r="E372">
        <v>120</v>
      </c>
      <c r="F372" t="s">
        <v>307</v>
      </c>
      <c r="G372" t="s">
        <v>419</v>
      </c>
    </row>
    <row r="373" spans="1:7">
      <c r="A373" t="s">
        <v>36</v>
      </c>
      <c r="B373" t="s">
        <v>45</v>
      </c>
      <c r="C373" t="s">
        <v>86</v>
      </c>
      <c r="D373" t="s">
        <v>87</v>
      </c>
      <c r="E373" t="s">
        <v>88</v>
      </c>
      <c r="F373" t="s">
        <v>89</v>
      </c>
    </row>
    <row r="374" spans="1:7">
      <c r="A374">
        <v>14</v>
      </c>
      <c r="B374">
        <v>359</v>
      </c>
      <c r="C374" t="s">
        <v>163</v>
      </c>
      <c r="D374" t="s">
        <v>93</v>
      </c>
      <c r="E374">
        <v>90</v>
      </c>
      <c r="F374" t="s">
        <v>343</v>
      </c>
      <c r="G374" t="s">
        <v>419</v>
      </c>
    </row>
    <row r="375" spans="1:7">
      <c r="A375">
        <v>14</v>
      </c>
      <c r="B375">
        <v>360</v>
      </c>
      <c r="C375" t="s">
        <v>163</v>
      </c>
      <c r="D375" t="s">
        <v>93</v>
      </c>
      <c r="E375">
        <v>90</v>
      </c>
      <c r="F375" t="s">
        <v>343</v>
      </c>
      <c r="G375" t="s">
        <v>419</v>
      </c>
    </row>
    <row r="376" spans="1:7">
      <c r="A376">
        <v>14</v>
      </c>
      <c r="B376">
        <v>361</v>
      </c>
      <c r="C376" t="s">
        <v>163</v>
      </c>
      <c r="D376" t="s">
        <v>93</v>
      </c>
      <c r="E376">
        <v>90</v>
      </c>
      <c r="F376" t="s">
        <v>343</v>
      </c>
      <c r="G376" t="s">
        <v>419</v>
      </c>
    </row>
    <row r="377" spans="1:7">
      <c r="A377">
        <v>14</v>
      </c>
      <c r="B377">
        <v>362</v>
      </c>
      <c r="C377" t="s">
        <v>163</v>
      </c>
      <c r="D377" t="s">
        <v>93</v>
      </c>
      <c r="E377">
        <v>90</v>
      </c>
      <c r="F377" t="s">
        <v>343</v>
      </c>
      <c r="G377" t="s">
        <v>419</v>
      </c>
    </row>
    <row r="378" spans="1:7">
      <c r="A378">
        <v>14</v>
      </c>
      <c r="B378">
        <v>363</v>
      </c>
      <c r="C378" t="s">
        <v>163</v>
      </c>
      <c r="D378" t="s">
        <v>93</v>
      </c>
      <c r="E378">
        <v>90</v>
      </c>
      <c r="F378" t="s">
        <v>343</v>
      </c>
      <c r="G378" t="s">
        <v>419</v>
      </c>
    </row>
    <row r="379" spans="1:7">
      <c r="A379">
        <v>14</v>
      </c>
      <c r="B379">
        <v>364</v>
      </c>
      <c r="C379" t="s">
        <v>163</v>
      </c>
      <c r="D379" t="s">
        <v>93</v>
      </c>
      <c r="E379">
        <v>90</v>
      </c>
      <c r="F379" t="s">
        <v>344</v>
      </c>
      <c r="G379" t="s">
        <v>419</v>
      </c>
    </row>
    <row r="380" spans="1:7">
      <c r="A380">
        <v>14</v>
      </c>
      <c r="B380">
        <v>365</v>
      </c>
      <c r="C380" t="s">
        <v>163</v>
      </c>
      <c r="D380" t="s">
        <v>93</v>
      </c>
      <c r="E380">
        <v>90</v>
      </c>
      <c r="F380" t="s">
        <v>344</v>
      </c>
      <c r="G380" t="s">
        <v>419</v>
      </c>
    </row>
    <row r="381" spans="1:7">
      <c r="A381">
        <v>14</v>
      </c>
      <c r="B381">
        <v>366</v>
      </c>
      <c r="C381" t="s">
        <v>163</v>
      </c>
      <c r="D381" t="s">
        <v>93</v>
      </c>
      <c r="E381">
        <v>90</v>
      </c>
      <c r="F381" t="s">
        <v>344</v>
      </c>
      <c r="G381" t="s">
        <v>419</v>
      </c>
    </row>
    <row r="382" spans="1:7">
      <c r="A382">
        <v>14</v>
      </c>
      <c r="B382">
        <v>367</v>
      </c>
      <c r="C382" t="s">
        <v>163</v>
      </c>
      <c r="D382" t="s">
        <v>93</v>
      </c>
      <c r="E382">
        <v>90</v>
      </c>
      <c r="F382" t="s">
        <v>344</v>
      </c>
      <c r="G382" t="s">
        <v>419</v>
      </c>
    </row>
    <row r="383" spans="1:7">
      <c r="A383">
        <v>14</v>
      </c>
      <c r="B383">
        <v>368</v>
      </c>
      <c r="C383" t="s">
        <v>163</v>
      </c>
      <c r="D383" t="s">
        <v>93</v>
      </c>
      <c r="E383">
        <v>90</v>
      </c>
      <c r="F383" t="s">
        <v>344</v>
      </c>
      <c r="G383" t="s">
        <v>419</v>
      </c>
    </row>
    <row r="384" spans="1:7">
      <c r="A384">
        <v>14</v>
      </c>
      <c r="B384">
        <v>369</v>
      </c>
      <c r="C384" t="s">
        <v>163</v>
      </c>
      <c r="D384" t="s">
        <v>93</v>
      </c>
      <c r="E384">
        <v>90</v>
      </c>
      <c r="F384" t="s">
        <v>344</v>
      </c>
      <c r="G384" t="s">
        <v>419</v>
      </c>
    </row>
    <row r="385" spans="1:7">
      <c r="A385">
        <v>14</v>
      </c>
      <c r="B385">
        <v>370</v>
      </c>
      <c r="C385" t="s">
        <v>163</v>
      </c>
      <c r="D385" t="s">
        <v>93</v>
      </c>
      <c r="E385">
        <v>90</v>
      </c>
      <c r="F385" t="s">
        <v>344</v>
      </c>
      <c r="G385" t="s">
        <v>419</v>
      </c>
    </row>
    <row r="386" spans="1:7">
      <c r="A386">
        <v>14</v>
      </c>
      <c r="B386">
        <v>371</v>
      </c>
      <c r="C386" t="s">
        <v>163</v>
      </c>
      <c r="D386" t="s">
        <v>93</v>
      </c>
      <c r="E386">
        <v>90</v>
      </c>
      <c r="F386" t="s">
        <v>344</v>
      </c>
      <c r="G386" t="s">
        <v>419</v>
      </c>
    </row>
    <row r="387" spans="1:7">
      <c r="A387">
        <v>14</v>
      </c>
      <c r="B387">
        <v>372</v>
      </c>
      <c r="C387" t="s">
        <v>163</v>
      </c>
      <c r="D387" t="s">
        <v>93</v>
      </c>
      <c r="E387">
        <v>90</v>
      </c>
      <c r="F387" t="s">
        <v>343</v>
      </c>
      <c r="G387" t="s">
        <v>419</v>
      </c>
    </row>
    <row r="388" spans="1:7">
      <c r="A388">
        <v>14</v>
      </c>
      <c r="B388">
        <v>373</v>
      </c>
      <c r="C388" t="s">
        <v>163</v>
      </c>
      <c r="D388" t="s">
        <v>93</v>
      </c>
      <c r="E388">
        <v>90</v>
      </c>
      <c r="F388" t="s">
        <v>343</v>
      </c>
      <c r="G388" t="s">
        <v>419</v>
      </c>
    </row>
    <row r="389" spans="1:7">
      <c r="A389">
        <v>14</v>
      </c>
      <c r="B389">
        <v>374</v>
      </c>
      <c r="C389" t="s">
        <v>163</v>
      </c>
      <c r="D389" t="s">
        <v>93</v>
      </c>
      <c r="E389">
        <v>90</v>
      </c>
      <c r="F389" t="s">
        <v>343</v>
      </c>
      <c r="G389" t="s">
        <v>419</v>
      </c>
    </row>
    <row r="390" spans="1:7">
      <c r="A390">
        <v>14</v>
      </c>
      <c r="B390">
        <v>375</v>
      </c>
      <c r="C390" t="s">
        <v>163</v>
      </c>
      <c r="D390" t="s">
        <v>93</v>
      </c>
      <c r="E390">
        <v>90</v>
      </c>
      <c r="F390" t="s">
        <v>343</v>
      </c>
      <c r="G390" t="s">
        <v>419</v>
      </c>
    </row>
    <row r="391" spans="1:7">
      <c r="A391">
        <v>14</v>
      </c>
      <c r="B391">
        <v>376</v>
      </c>
      <c r="C391" t="s">
        <v>163</v>
      </c>
      <c r="D391" t="s">
        <v>93</v>
      </c>
      <c r="E391">
        <v>90</v>
      </c>
      <c r="F391" t="s">
        <v>344</v>
      </c>
      <c r="G391" t="s">
        <v>419</v>
      </c>
    </row>
    <row r="392" spans="1:7">
      <c r="A392">
        <v>14</v>
      </c>
      <c r="B392">
        <v>377</v>
      </c>
      <c r="C392" t="s">
        <v>163</v>
      </c>
      <c r="D392" t="s">
        <v>93</v>
      </c>
      <c r="E392">
        <v>90</v>
      </c>
      <c r="F392" t="s">
        <v>344</v>
      </c>
      <c r="G392" t="s">
        <v>419</v>
      </c>
    </row>
    <row r="393" spans="1:7">
      <c r="A393">
        <v>14</v>
      </c>
      <c r="B393">
        <v>378</v>
      </c>
      <c r="C393" t="s">
        <v>163</v>
      </c>
      <c r="D393" t="s">
        <v>93</v>
      </c>
      <c r="E393">
        <v>90</v>
      </c>
      <c r="F393" t="s">
        <v>343</v>
      </c>
      <c r="G393" t="s">
        <v>419</v>
      </c>
    </row>
    <row r="394" spans="1:7">
      <c r="A394">
        <v>14</v>
      </c>
      <c r="B394">
        <v>379</v>
      </c>
      <c r="C394" t="s">
        <v>163</v>
      </c>
      <c r="D394" t="s">
        <v>93</v>
      </c>
      <c r="E394">
        <v>90</v>
      </c>
      <c r="F394" t="s">
        <v>343</v>
      </c>
      <c r="G394" t="s">
        <v>419</v>
      </c>
    </row>
    <row r="395" spans="1:7">
      <c r="A395">
        <v>14</v>
      </c>
      <c r="B395">
        <v>380</v>
      </c>
      <c r="C395" t="s">
        <v>163</v>
      </c>
      <c r="D395" t="s">
        <v>93</v>
      </c>
      <c r="E395">
        <v>90</v>
      </c>
      <c r="F395" t="s">
        <v>343</v>
      </c>
      <c r="G395" t="s">
        <v>419</v>
      </c>
    </row>
    <row r="396" spans="1:7">
      <c r="A396">
        <v>14</v>
      </c>
      <c r="B396">
        <v>381</v>
      </c>
      <c r="C396" t="s">
        <v>163</v>
      </c>
      <c r="D396" t="s">
        <v>93</v>
      </c>
      <c r="E396">
        <v>90</v>
      </c>
      <c r="F396" t="s">
        <v>343</v>
      </c>
      <c r="G396" t="s">
        <v>419</v>
      </c>
    </row>
    <row r="397" spans="1:7">
      <c r="A397">
        <v>14</v>
      </c>
      <c r="B397">
        <v>382</v>
      </c>
      <c r="C397" t="s">
        <v>163</v>
      </c>
      <c r="D397" t="s">
        <v>93</v>
      </c>
      <c r="E397">
        <v>90</v>
      </c>
      <c r="F397" t="s">
        <v>344</v>
      </c>
      <c r="G397" t="s">
        <v>419</v>
      </c>
    </row>
    <row r="398" spans="1:7">
      <c r="A398" t="s">
        <v>36</v>
      </c>
      <c r="B398" t="s">
        <v>45</v>
      </c>
      <c r="C398" t="s">
        <v>86</v>
      </c>
      <c r="D398" t="s">
        <v>87</v>
      </c>
      <c r="E398" t="s">
        <v>88</v>
      </c>
      <c r="F398" t="s">
        <v>89</v>
      </c>
    </row>
    <row r="399" spans="1:7">
      <c r="A399">
        <v>15</v>
      </c>
      <c r="B399">
        <v>383</v>
      </c>
      <c r="C399" t="s">
        <v>150</v>
      </c>
      <c r="D399" t="s">
        <v>91</v>
      </c>
      <c r="E399">
        <v>240</v>
      </c>
      <c r="F399" t="s">
        <v>345</v>
      </c>
      <c r="G399" t="s">
        <v>419</v>
      </c>
    </row>
    <row r="400" spans="1:7">
      <c r="A400">
        <v>15</v>
      </c>
      <c r="B400">
        <v>384</v>
      </c>
      <c r="C400" t="s">
        <v>150</v>
      </c>
      <c r="D400" t="s">
        <v>91</v>
      </c>
      <c r="E400">
        <v>240</v>
      </c>
      <c r="F400" t="s">
        <v>335</v>
      </c>
      <c r="G400" t="s">
        <v>419</v>
      </c>
    </row>
    <row r="401" spans="1:7">
      <c r="A401">
        <v>15</v>
      </c>
      <c r="B401">
        <v>385</v>
      </c>
      <c r="C401" t="s">
        <v>150</v>
      </c>
      <c r="D401" t="s">
        <v>91</v>
      </c>
      <c r="E401">
        <v>240</v>
      </c>
      <c r="F401" t="s">
        <v>345</v>
      </c>
      <c r="G401" t="s">
        <v>419</v>
      </c>
    </row>
    <row r="402" spans="1:7">
      <c r="A402">
        <v>15</v>
      </c>
      <c r="B402">
        <v>386</v>
      </c>
      <c r="C402" t="s">
        <v>150</v>
      </c>
      <c r="D402" t="s">
        <v>91</v>
      </c>
      <c r="E402">
        <v>240</v>
      </c>
      <c r="F402" t="s">
        <v>346</v>
      </c>
      <c r="G402" t="s">
        <v>419</v>
      </c>
    </row>
    <row r="403" spans="1:7">
      <c r="A403">
        <v>15</v>
      </c>
      <c r="B403">
        <v>387</v>
      </c>
      <c r="C403" t="s">
        <v>150</v>
      </c>
      <c r="D403" t="s">
        <v>91</v>
      </c>
      <c r="E403">
        <v>240</v>
      </c>
      <c r="F403" t="s">
        <v>346</v>
      </c>
      <c r="G403" t="s">
        <v>419</v>
      </c>
    </row>
    <row r="404" spans="1:7">
      <c r="A404">
        <v>15</v>
      </c>
      <c r="B404">
        <v>388</v>
      </c>
      <c r="C404" t="s">
        <v>150</v>
      </c>
      <c r="D404" t="s">
        <v>91</v>
      </c>
      <c r="E404">
        <v>240</v>
      </c>
      <c r="F404" t="s">
        <v>346</v>
      </c>
      <c r="G404" t="s">
        <v>419</v>
      </c>
    </row>
    <row r="405" spans="1:7">
      <c r="A405">
        <v>15</v>
      </c>
      <c r="B405">
        <v>389</v>
      </c>
      <c r="C405" t="s">
        <v>150</v>
      </c>
      <c r="D405" t="s">
        <v>91</v>
      </c>
      <c r="E405">
        <v>240</v>
      </c>
      <c r="F405" t="s">
        <v>346</v>
      </c>
      <c r="G405" t="s">
        <v>419</v>
      </c>
    </row>
    <row r="406" spans="1:7">
      <c r="A406">
        <v>15</v>
      </c>
      <c r="B406">
        <v>390</v>
      </c>
      <c r="C406" t="s">
        <v>150</v>
      </c>
      <c r="D406" t="s">
        <v>91</v>
      </c>
      <c r="E406">
        <v>240</v>
      </c>
      <c r="F406" t="s">
        <v>346</v>
      </c>
      <c r="G406" t="s">
        <v>419</v>
      </c>
    </row>
    <row r="407" spans="1:7">
      <c r="A407">
        <v>15</v>
      </c>
      <c r="B407">
        <v>391</v>
      </c>
      <c r="C407" t="s">
        <v>150</v>
      </c>
      <c r="D407" t="s">
        <v>91</v>
      </c>
      <c r="E407">
        <v>240</v>
      </c>
      <c r="F407" t="s">
        <v>345</v>
      </c>
      <c r="G407" t="s">
        <v>419</v>
      </c>
    </row>
    <row r="408" spans="1:7">
      <c r="A408">
        <v>15</v>
      </c>
      <c r="B408">
        <v>392</v>
      </c>
      <c r="C408" t="s">
        <v>150</v>
      </c>
      <c r="D408" t="s">
        <v>91</v>
      </c>
      <c r="E408">
        <v>240</v>
      </c>
      <c r="F408" t="s">
        <v>345</v>
      </c>
      <c r="G408" t="s">
        <v>419</v>
      </c>
    </row>
    <row r="409" spans="1:7">
      <c r="A409">
        <v>15</v>
      </c>
      <c r="B409">
        <v>393</v>
      </c>
      <c r="C409" t="s">
        <v>150</v>
      </c>
      <c r="D409" t="s">
        <v>91</v>
      </c>
      <c r="E409">
        <v>240</v>
      </c>
      <c r="F409" t="s">
        <v>345</v>
      </c>
      <c r="G409" t="s">
        <v>419</v>
      </c>
    </row>
    <row r="410" spans="1:7">
      <c r="A410">
        <v>15</v>
      </c>
      <c r="B410">
        <v>394</v>
      </c>
      <c r="C410" t="s">
        <v>150</v>
      </c>
      <c r="D410" t="s">
        <v>91</v>
      </c>
      <c r="E410">
        <v>240</v>
      </c>
      <c r="F410" t="s">
        <v>345</v>
      </c>
      <c r="G410" t="s">
        <v>419</v>
      </c>
    </row>
    <row r="411" spans="1:7">
      <c r="A411">
        <v>15</v>
      </c>
      <c r="B411">
        <v>395</v>
      </c>
      <c r="C411" t="s">
        <v>150</v>
      </c>
      <c r="D411" t="s">
        <v>91</v>
      </c>
      <c r="E411">
        <v>240</v>
      </c>
      <c r="F411" t="s">
        <v>346</v>
      </c>
      <c r="G411" t="s">
        <v>419</v>
      </c>
    </row>
    <row r="412" spans="1:7">
      <c r="A412">
        <v>15</v>
      </c>
      <c r="B412">
        <v>396</v>
      </c>
      <c r="C412" t="s">
        <v>150</v>
      </c>
      <c r="D412" t="s">
        <v>91</v>
      </c>
      <c r="E412">
        <v>240</v>
      </c>
      <c r="F412" t="s">
        <v>346</v>
      </c>
      <c r="G412" t="s">
        <v>419</v>
      </c>
    </row>
    <row r="413" spans="1:7">
      <c r="A413">
        <v>15</v>
      </c>
      <c r="B413">
        <v>397</v>
      </c>
      <c r="C413" t="s">
        <v>150</v>
      </c>
      <c r="D413" t="s">
        <v>91</v>
      </c>
      <c r="E413">
        <v>240</v>
      </c>
      <c r="F413" t="s">
        <v>298</v>
      </c>
      <c r="G413" t="s">
        <v>419</v>
      </c>
    </row>
    <row r="414" spans="1:7">
      <c r="A414">
        <v>15</v>
      </c>
      <c r="B414">
        <v>398</v>
      </c>
      <c r="C414" t="s">
        <v>150</v>
      </c>
      <c r="D414" t="s">
        <v>91</v>
      </c>
      <c r="E414">
        <v>240</v>
      </c>
      <c r="F414" t="s">
        <v>346</v>
      </c>
      <c r="G414" t="s">
        <v>419</v>
      </c>
    </row>
    <row r="415" spans="1:7">
      <c r="A415">
        <v>15</v>
      </c>
      <c r="B415">
        <v>399</v>
      </c>
      <c r="C415" t="s">
        <v>150</v>
      </c>
      <c r="D415" t="s">
        <v>91</v>
      </c>
      <c r="E415">
        <v>240</v>
      </c>
      <c r="F415" t="s">
        <v>345</v>
      </c>
      <c r="G415" t="s">
        <v>419</v>
      </c>
    </row>
    <row r="416" spans="1:7">
      <c r="A416">
        <v>15</v>
      </c>
      <c r="B416">
        <v>400</v>
      </c>
      <c r="C416" t="s">
        <v>150</v>
      </c>
      <c r="D416" t="s">
        <v>91</v>
      </c>
      <c r="E416">
        <v>240</v>
      </c>
      <c r="F416" t="s">
        <v>345</v>
      </c>
      <c r="G416" t="s">
        <v>419</v>
      </c>
    </row>
    <row r="417" spans="1:7">
      <c r="A417">
        <v>15</v>
      </c>
      <c r="B417">
        <v>401</v>
      </c>
      <c r="C417" t="s">
        <v>150</v>
      </c>
      <c r="D417" t="s">
        <v>91</v>
      </c>
      <c r="E417">
        <v>240</v>
      </c>
      <c r="F417" t="s">
        <v>346</v>
      </c>
      <c r="G417" t="s">
        <v>419</v>
      </c>
    </row>
    <row r="418" spans="1:7">
      <c r="A418">
        <v>15</v>
      </c>
      <c r="B418">
        <v>402</v>
      </c>
      <c r="C418" t="s">
        <v>150</v>
      </c>
      <c r="D418" t="s">
        <v>91</v>
      </c>
      <c r="E418">
        <v>240</v>
      </c>
      <c r="F418" t="s">
        <v>298</v>
      </c>
      <c r="G418" t="s">
        <v>419</v>
      </c>
    </row>
    <row r="419" spans="1:7">
      <c r="A419">
        <v>15</v>
      </c>
      <c r="B419">
        <v>403</v>
      </c>
      <c r="C419" t="s">
        <v>150</v>
      </c>
      <c r="D419" t="s">
        <v>91</v>
      </c>
      <c r="E419">
        <v>240</v>
      </c>
      <c r="F419" t="s">
        <v>345</v>
      </c>
      <c r="G419" t="s">
        <v>419</v>
      </c>
    </row>
    <row r="420" spans="1:7">
      <c r="A420">
        <v>15</v>
      </c>
      <c r="B420">
        <v>404</v>
      </c>
      <c r="C420" t="s">
        <v>150</v>
      </c>
      <c r="D420" t="s">
        <v>91</v>
      </c>
      <c r="E420">
        <v>240</v>
      </c>
      <c r="F420" t="s">
        <v>298</v>
      </c>
      <c r="G420" t="s">
        <v>419</v>
      </c>
    </row>
    <row r="421" spans="1:7">
      <c r="A421">
        <v>15</v>
      </c>
      <c r="B421">
        <v>405</v>
      </c>
      <c r="C421" t="s">
        <v>150</v>
      </c>
      <c r="D421" t="s">
        <v>91</v>
      </c>
      <c r="E421">
        <v>240</v>
      </c>
      <c r="F421" t="s">
        <v>346</v>
      </c>
      <c r="G421" t="s">
        <v>419</v>
      </c>
    </row>
    <row r="422" spans="1:7">
      <c r="A422">
        <v>15</v>
      </c>
      <c r="B422">
        <v>406</v>
      </c>
      <c r="C422" t="s">
        <v>150</v>
      </c>
      <c r="D422" t="s">
        <v>91</v>
      </c>
      <c r="E422">
        <v>240</v>
      </c>
      <c r="F422" t="s">
        <v>346</v>
      </c>
      <c r="G422" t="s">
        <v>419</v>
      </c>
    </row>
    <row r="423" spans="1:7">
      <c r="A423" t="s">
        <v>36</v>
      </c>
      <c r="B423" t="s">
        <v>45</v>
      </c>
      <c r="C423" t="s">
        <v>86</v>
      </c>
      <c r="D423" t="s">
        <v>87</v>
      </c>
      <c r="E423" t="s">
        <v>88</v>
      </c>
      <c r="F423" t="s">
        <v>89</v>
      </c>
    </row>
    <row r="424" spans="1:7">
      <c r="A424">
        <v>16</v>
      </c>
      <c r="B424">
        <v>407</v>
      </c>
      <c r="C424" t="s">
        <v>278</v>
      </c>
      <c r="D424" t="s">
        <v>93</v>
      </c>
      <c r="E424">
        <v>40</v>
      </c>
      <c r="F424" t="s">
        <v>336</v>
      </c>
      <c r="G424" t="s">
        <v>419</v>
      </c>
    </row>
    <row r="425" spans="1:7">
      <c r="A425">
        <v>16</v>
      </c>
      <c r="B425">
        <v>408</v>
      </c>
      <c r="C425" t="s">
        <v>278</v>
      </c>
      <c r="D425" t="s">
        <v>93</v>
      </c>
      <c r="E425">
        <v>40</v>
      </c>
      <c r="F425" t="s">
        <v>336</v>
      </c>
      <c r="G425" t="s">
        <v>419</v>
      </c>
    </row>
    <row r="426" spans="1:7">
      <c r="A426">
        <v>16</v>
      </c>
      <c r="B426">
        <v>409</v>
      </c>
      <c r="C426" t="s">
        <v>278</v>
      </c>
      <c r="D426" t="s">
        <v>93</v>
      </c>
      <c r="E426">
        <v>40</v>
      </c>
      <c r="F426" t="s">
        <v>336</v>
      </c>
      <c r="G426" t="s">
        <v>419</v>
      </c>
    </row>
    <row r="427" spans="1:7">
      <c r="A427">
        <v>16</v>
      </c>
      <c r="B427">
        <v>410</v>
      </c>
      <c r="C427" t="s">
        <v>278</v>
      </c>
      <c r="D427" t="s">
        <v>93</v>
      </c>
      <c r="E427">
        <v>40</v>
      </c>
      <c r="F427" t="s">
        <v>336</v>
      </c>
      <c r="G427" t="s">
        <v>419</v>
      </c>
    </row>
    <row r="428" spans="1:7">
      <c r="A428">
        <v>16</v>
      </c>
      <c r="B428">
        <v>411</v>
      </c>
      <c r="C428" t="s">
        <v>278</v>
      </c>
      <c r="D428" t="s">
        <v>93</v>
      </c>
      <c r="E428">
        <v>40</v>
      </c>
      <c r="F428" t="s">
        <v>336</v>
      </c>
      <c r="G428" t="s">
        <v>419</v>
      </c>
    </row>
    <row r="429" spans="1:7">
      <c r="A429">
        <v>16</v>
      </c>
      <c r="B429">
        <v>412</v>
      </c>
      <c r="C429" t="s">
        <v>278</v>
      </c>
      <c r="D429" t="s">
        <v>93</v>
      </c>
      <c r="E429">
        <v>40</v>
      </c>
      <c r="F429" t="s">
        <v>336</v>
      </c>
      <c r="G429" t="s">
        <v>419</v>
      </c>
    </row>
    <row r="430" spans="1:7">
      <c r="A430">
        <v>16</v>
      </c>
      <c r="B430">
        <v>413</v>
      </c>
      <c r="C430" t="s">
        <v>278</v>
      </c>
      <c r="D430" t="s">
        <v>93</v>
      </c>
      <c r="E430">
        <v>40</v>
      </c>
      <c r="F430" t="s">
        <v>336</v>
      </c>
      <c r="G430" t="s">
        <v>419</v>
      </c>
    </row>
    <row r="431" spans="1:7">
      <c r="A431">
        <v>16</v>
      </c>
      <c r="B431">
        <v>414</v>
      </c>
      <c r="C431" t="s">
        <v>278</v>
      </c>
      <c r="D431" t="s">
        <v>93</v>
      </c>
      <c r="E431">
        <v>40</v>
      </c>
      <c r="F431" t="s">
        <v>336</v>
      </c>
      <c r="G431" t="s">
        <v>419</v>
      </c>
    </row>
    <row r="432" spans="1:7">
      <c r="A432">
        <v>16</v>
      </c>
      <c r="B432">
        <v>415</v>
      </c>
      <c r="C432" t="s">
        <v>278</v>
      </c>
      <c r="D432" t="s">
        <v>93</v>
      </c>
      <c r="E432">
        <v>40</v>
      </c>
      <c r="F432" t="s">
        <v>336</v>
      </c>
      <c r="G432" t="s">
        <v>419</v>
      </c>
    </row>
    <row r="433" spans="1:7">
      <c r="A433">
        <v>16</v>
      </c>
      <c r="B433">
        <v>416</v>
      </c>
      <c r="C433" t="s">
        <v>278</v>
      </c>
      <c r="D433" t="s">
        <v>93</v>
      </c>
      <c r="E433">
        <v>40</v>
      </c>
      <c r="F433" t="s">
        <v>336</v>
      </c>
      <c r="G433" t="s">
        <v>419</v>
      </c>
    </row>
    <row r="434" spans="1:7">
      <c r="A434">
        <v>16</v>
      </c>
      <c r="B434">
        <v>417</v>
      </c>
      <c r="C434" t="s">
        <v>278</v>
      </c>
      <c r="D434" t="s">
        <v>93</v>
      </c>
      <c r="E434">
        <v>40</v>
      </c>
      <c r="F434" t="s">
        <v>336</v>
      </c>
      <c r="G434" t="s">
        <v>419</v>
      </c>
    </row>
    <row r="435" spans="1:7">
      <c r="A435">
        <v>16</v>
      </c>
      <c r="B435">
        <v>418</v>
      </c>
      <c r="C435" t="s">
        <v>278</v>
      </c>
      <c r="D435" t="s">
        <v>93</v>
      </c>
      <c r="E435">
        <v>40</v>
      </c>
      <c r="F435" t="s">
        <v>336</v>
      </c>
      <c r="G435" t="s">
        <v>419</v>
      </c>
    </row>
    <row r="436" spans="1:7">
      <c r="A436">
        <v>16</v>
      </c>
      <c r="B436">
        <v>419</v>
      </c>
      <c r="C436" t="s">
        <v>278</v>
      </c>
      <c r="D436" t="s">
        <v>93</v>
      </c>
      <c r="E436">
        <v>40</v>
      </c>
      <c r="F436" t="s">
        <v>336</v>
      </c>
      <c r="G436" t="s">
        <v>419</v>
      </c>
    </row>
    <row r="437" spans="1:7">
      <c r="A437">
        <v>16</v>
      </c>
      <c r="B437">
        <v>420</v>
      </c>
      <c r="C437" t="s">
        <v>278</v>
      </c>
      <c r="D437" t="s">
        <v>93</v>
      </c>
      <c r="E437">
        <v>40</v>
      </c>
      <c r="F437" t="s">
        <v>336</v>
      </c>
      <c r="G437" t="s">
        <v>419</v>
      </c>
    </row>
    <row r="438" spans="1:7">
      <c r="A438">
        <v>16</v>
      </c>
      <c r="B438">
        <v>421</v>
      </c>
      <c r="C438" t="s">
        <v>278</v>
      </c>
      <c r="D438" t="s">
        <v>93</v>
      </c>
      <c r="E438">
        <v>40</v>
      </c>
      <c r="F438" t="s">
        <v>336</v>
      </c>
      <c r="G438" t="s">
        <v>419</v>
      </c>
    </row>
    <row r="439" spans="1:7">
      <c r="A439">
        <v>16</v>
      </c>
      <c r="B439">
        <v>422</v>
      </c>
      <c r="C439" t="s">
        <v>278</v>
      </c>
      <c r="D439" t="s">
        <v>93</v>
      </c>
      <c r="E439">
        <v>40</v>
      </c>
      <c r="F439" t="s">
        <v>336</v>
      </c>
      <c r="G439" t="s">
        <v>419</v>
      </c>
    </row>
    <row r="440" spans="1:7">
      <c r="A440">
        <v>16</v>
      </c>
      <c r="B440">
        <v>423</v>
      </c>
      <c r="C440" t="s">
        <v>278</v>
      </c>
      <c r="D440" t="s">
        <v>93</v>
      </c>
      <c r="E440">
        <v>40</v>
      </c>
      <c r="F440" t="s">
        <v>336</v>
      </c>
      <c r="G440" t="s">
        <v>419</v>
      </c>
    </row>
    <row r="441" spans="1:7">
      <c r="A441">
        <v>16</v>
      </c>
      <c r="B441">
        <v>424</v>
      </c>
      <c r="C441" t="s">
        <v>278</v>
      </c>
      <c r="D441" t="s">
        <v>93</v>
      </c>
      <c r="E441">
        <v>40</v>
      </c>
      <c r="F441" t="s">
        <v>336</v>
      </c>
      <c r="G441" t="s">
        <v>419</v>
      </c>
    </row>
    <row r="442" spans="1:7">
      <c r="A442">
        <v>16</v>
      </c>
      <c r="B442">
        <v>425</v>
      </c>
      <c r="C442" t="s">
        <v>278</v>
      </c>
      <c r="D442" t="s">
        <v>93</v>
      </c>
      <c r="E442">
        <v>40</v>
      </c>
      <c r="F442" t="s">
        <v>336</v>
      </c>
      <c r="G442" t="s">
        <v>419</v>
      </c>
    </row>
    <row r="443" spans="1:7">
      <c r="A443">
        <v>16</v>
      </c>
      <c r="B443">
        <v>426</v>
      </c>
      <c r="C443" t="s">
        <v>278</v>
      </c>
      <c r="D443" t="s">
        <v>93</v>
      </c>
      <c r="E443">
        <v>40</v>
      </c>
      <c r="F443" t="s">
        <v>336</v>
      </c>
      <c r="G443" t="s">
        <v>419</v>
      </c>
    </row>
    <row r="444" spans="1:7">
      <c r="A444">
        <v>16</v>
      </c>
      <c r="B444">
        <v>427</v>
      </c>
      <c r="C444" t="s">
        <v>278</v>
      </c>
      <c r="D444" t="s">
        <v>93</v>
      </c>
      <c r="E444">
        <v>40</v>
      </c>
      <c r="F444" t="s">
        <v>336</v>
      </c>
      <c r="G444" t="s">
        <v>419</v>
      </c>
    </row>
    <row r="445" spans="1:7">
      <c r="A445">
        <v>16</v>
      </c>
      <c r="B445">
        <v>428</v>
      </c>
      <c r="C445" t="s">
        <v>278</v>
      </c>
      <c r="D445" t="s">
        <v>93</v>
      </c>
      <c r="E445">
        <v>40</v>
      </c>
      <c r="F445" t="s">
        <v>336</v>
      </c>
      <c r="G445" t="s">
        <v>419</v>
      </c>
    </row>
    <row r="446" spans="1:7">
      <c r="A446">
        <v>16</v>
      </c>
      <c r="B446">
        <v>429</v>
      </c>
      <c r="C446" t="s">
        <v>278</v>
      </c>
      <c r="D446" t="s">
        <v>93</v>
      </c>
      <c r="E446">
        <v>40</v>
      </c>
      <c r="F446" t="s">
        <v>336</v>
      </c>
      <c r="G446" t="s">
        <v>419</v>
      </c>
    </row>
    <row r="447" spans="1:7">
      <c r="A447">
        <v>16</v>
      </c>
      <c r="B447">
        <v>430</v>
      </c>
      <c r="C447" t="s">
        <v>278</v>
      </c>
      <c r="D447" t="s">
        <v>93</v>
      </c>
      <c r="E447">
        <v>40</v>
      </c>
      <c r="F447" t="s">
        <v>336</v>
      </c>
      <c r="G447" t="s">
        <v>419</v>
      </c>
    </row>
    <row r="448" spans="1:7">
      <c r="A448" t="s">
        <v>36</v>
      </c>
      <c r="B448" t="s">
        <v>45</v>
      </c>
      <c r="C448" t="s">
        <v>86</v>
      </c>
      <c r="D448" t="s">
        <v>87</v>
      </c>
      <c r="E448" t="s">
        <v>88</v>
      </c>
      <c r="F448" t="s">
        <v>89</v>
      </c>
    </row>
    <row r="449" spans="1:7">
      <c r="A449">
        <v>17</v>
      </c>
      <c r="B449">
        <v>431</v>
      </c>
      <c r="C449" t="s">
        <v>278</v>
      </c>
      <c r="D449" t="s">
        <v>93</v>
      </c>
      <c r="E449">
        <v>40</v>
      </c>
      <c r="F449" t="s">
        <v>347</v>
      </c>
      <c r="G449" t="s">
        <v>419</v>
      </c>
    </row>
    <row r="450" spans="1:7">
      <c r="A450">
        <v>17</v>
      </c>
      <c r="B450">
        <v>432</v>
      </c>
      <c r="C450" t="s">
        <v>278</v>
      </c>
      <c r="D450" t="s">
        <v>93</v>
      </c>
      <c r="E450">
        <v>40</v>
      </c>
      <c r="F450" t="s">
        <v>347</v>
      </c>
      <c r="G450" t="s">
        <v>419</v>
      </c>
    </row>
    <row r="451" spans="1:7">
      <c r="A451">
        <v>17</v>
      </c>
      <c r="B451">
        <v>433</v>
      </c>
      <c r="C451" t="s">
        <v>278</v>
      </c>
      <c r="D451" t="s">
        <v>93</v>
      </c>
      <c r="E451">
        <v>40</v>
      </c>
      <c r="F451" t="s">
        <v>347</v>
      </c>
      <c r="G451" t="s">
        <v>419</v>
      </c>
    </row>
    <row r="452" spans="1:7">
      <c r="A452">
        <v>17</v>
      </c>
      <c r="B452">
        <v>434</v>
      </c>
      <c r="C452" t="s">
        <v>278</v>
      </c>
      <c r="D452" t="s">
        <v>93</v>
      </c>
      <c r="E452">
        <v>40</v>
      </c>
      <c r="F452" t="s">
        <v>347</v>
      </c>
      <c r="G452" t="s">
        <v>419</v>
      </c>
    </row>
    <row r="453" spans="1:7">
      <c r="A453">
        <v>17</v>
      </c>
      <c r="B453">
        <v>435</v>
      </c>
      <c r="C453" t="s">
        <v>278</v>
      </c>
      <c r="D453" t="s">
        <v>93</v>
      </c>
      <c r="E453">
        <v>40</v>
      </c>
      <c r="F453" t="s">
        <v>347</v>
      </c>
      <c r="G453" t="s">
        <v>419</v>
      </c>
    </row>
    <row r="454" spans="1:7">
      <c r="A454">
        <v>17</v>
      </c>
      <c r="B454">
        <v>436</v>
      </c>
      <c r="C454" t="s">
        <v>278</v>
      </c>
      <c r="D454" t="s">
        <v>93</v>
      </c>
      <c r="E454">
        <v>40</v>
      </c>
      <c r="F454" t="s">
        <v>347</v>
      </c>
      <c r="G454" t="s">
        <v>419</v>
      </c>
    </row>
    <row r="455" spans="1:7">
      <c r="A455">
        <v>17</v>
      </c>
      <c r="B455">
        <v>437</v>
      </c>
      <c r="C455" t="s">
        <v>278</v>
      </c>
      <c r="D455" t="s">
        <v>93</v>
      </c>
      <c r="E455">
        <v>40</v>
      </c>
      <c r="F455" t="s">
        <v>347</v>
      </c>
      <c r="G455" t="s">
        <v>419</v>
      </c>
    </row>
    <row r="456" spans="1:7">
      <c r="A456">
        <v>17</v>
      </c>
      <c r="B456">
        <v>438</v>
      </c>
      <c r="C456" t="s">
        <v>278</v>
      </c>
      <c r="D456" t="s">
        <v>93</v>
      </c>
      <c r="E456">
        <v>40</v>
      </c>
      <c r="F456" t="s">
        <v>347</v>
      </c>
      <c r="G456" t="s">
        <v>419</v>
      </c>
    </row>
    <row r="457" spans="1:7">
      <c r="A457">
        <v>17</v>
      </c>
      <c r="B457">
        <v>439</v>
      </c>
      <c r="C457" t="s">
        <v>278</v>
      </c>
      <c r="D457" t="s">
        <v>93</v>
      </c>
      <c r="E457">
        <v>40</v>
      </c>
      <c r="F457" t="s">
        <v>336</v>
      </c>
      <c r="G457" t="s">
        <v>419</v>
      </c>
    </row>
    <row r="458" spans="1:7">
      <c r="A458">
        <v>17</v>
      </c>
      <c r="B458">
        <v>440</v>
      </c>
      <c r="C458" t="s">
        <v>278</v>
      </c>
      <c r="D458" t="s">
        <v>93</v>
      </c>
      <c r="E458">
        <v>40</v>
      </c>
      <c r="F458" t="s">
        <v>336</v>
      </c>
      <c r="G458" t="s">
        <v>419</v>
      </c>
    </row>
    <row r="459" spans="1:7">
      <c r="A459">
        <v>17</v>
      </c>
      <c r="B459">
        <v>441</v>
      </c>
      <c r="C459" t="s">
        <v>278</v>
      </c>
      <c r="D459" t="s">
        <v>93</v>
      </c>
      <c r="E459">
        <v>40</v>
      </c>
      <c r="F459" t="s">
        <v>336</v>
      </c>
      <c r="G459" t="s">
        <v>419</v>
      </c>
    </row>
    <row r="460" spans="1:7">
      <c r="A460">
        <v>17</v>
      </c>
      <c r="B460">
        <v>442</v>
      </c>
      <c r="C460" t="s">
        <v>278</v>
      </c>
      <c r="D460" t="s">
        <v>93</v>
      </c>
      <c r="E460">
        <v>40</v>
      </c>
      <c r="F460" t="s">
        <v>347</v>
      </c>
      <c r="G460" t="s">
        <v>419</v>
      </c>
    </row>
    <row r="461" spans="1:7">
      <c r="A461">
        <v>17</v>
      </c>
      <c r="B461">
        <v>443</v>
      </c>
      <c r="C461" t="s">
        <v>278</v>
      </c>
      <c r="D461" t="s">
        <v>93</v>
      </c>
      <c r="E461">
        <v>40</v>
      </c>
      <c r="F461" t="s">
        <v>347</v>
      </c>
      <c r="G461" t="s">
        <v>419</v>
      </c>
    </row>
    <row r="462" spans="1:7">
      <c r="A462">
        <v>17</v>
      </c>
      <c r="B462">
        <v>444</v>
      </c>
      <c r="C462" t="s">
        <v>278</v>
      </c>
      <c r="D462" t="s">
        <v>93</v>
      </c>
      <c r="E462">
        <v>40</v>
      </c>
      <c r="F462" t="s">
        <v>347</v>
      </c>
      <c r="G462" t="s">
        <v>419</v>
      </c>
    </row>
    <row r="463" spans="1:7">
      <c r="A463">
        <v>17</v>
      </c>
      <c r="B463">
        <v>445</v>
      </c>
      <c r="C463" t="s">
        <v>278</v>
      </c>
      <c r="D463" t="s">
        <v>93</v>
      </c>
      <c r="E463">
        <v>40</v>
      </c>
      <c r="F463" t="s">
        <v>336</v>
      </c>
      <c r="G463" t="s">
        <v>419</v>
      </c>
    </row>
    <row r="464" spans="1:7">
      <c r="A464">
        <v>17</v>
      </c>
      <c r="B464">
        <v>446</v>
      </c>
      <c r="C464" t="s">
        <v>278</v>
      </c>
      <c r="D464" t="s">
        <v>93</v>
      </c>
      <c r="E464">
        <v>40</v>
      </c>
      <c r="F464" t="s">
        <v>336</v>
      </c>
      <c r="G464" t="s">
        <v>419</v>
      </c>
    </row>
    <row r="465" spans="1:7">
      <c r="A465">
        <v>17</v>
      </c>
      <c r="B465">
        <v>447</v>
      </c>
      <c r="C465" t="s">
        <v>278</v>
      </c>
      <c r="D465" t="s">
        <v>93</v>
      </c>
      <c r="E465">
        <v>40</v>
      </c>
      <c r="F465" t="s">
        <v>347</v>
      </c>
      <c r="G465" t="s">
        <v>419</v>
      </c>
    </row>
    <row r="466" spans="1:7">
      <c r="A466">
        <v>17</v>
      </c>
      <c r="B466">
        <v>448</v>
      </c>
      <c r="C466" t="s">
        <v>278</v>
      </c>
      <c r="D466" t="s">
        <v>93</v>
      </c>
      <c r="E466">
        <v>40</v>
      </c>
      <c r="F466" t="s">
        <v>347</v>
      </c>
      <c r="G466" t="s">
        <v>419</v>
      </c>
    </row>
    <row r="467" spans="1:7">
      <c r="A467">
        <v>17</v>
      </c>
      <c r="B467">
        <v>449</v>
      </c>
      <c r="C467" t="s">
        <v>278</v>
      </c>
      <c r="D467" t="s">
        <v>93</v>
      </c>
      <c r="E467">
        <v>40</v>
      </c>
      <c r="F467" t="s">
        <v>347</v>
      </c>
      <c r="G467" t="s">
        <v>419</v>
      </c>
    </row>
    <row r="468" spans="1:7">
      <c r="A468">
        <v>17</v>
      </c>
      <c r="B468">
        <v>450</v>
      </c>
      <c r="C468" t="s">
        <v>278</v>
      </c>
      <c r="D468" t="s">
        <v>93</v>
      </c>
      <c r="E468">
        <v>40</v>
      </c>
      <c r="F468" t="s">
        <v>347</v>
      </c>
      <c r="G468" t="s">
        <v>419</v>
      </c>
    </row>
    <row r="469" spans="1:7">
      <c r="A469">
        <v>17</v>
      </c>
      <c r="B469">
        <v>451</v>
      </c>
      <c r="C469" t="s">
        <v>278</v>
      </c>
      <c r="D469" t="s">
        <v>93</v>
      </c>
      <c r="E469">
        <v>40</v>
      </c>
      <c r="F469" t="s">
        <v>347</v>
      </c>
      <c r="G469" t="s">
        <v>419</v>
      </c>
    </row>
    <row r="470" spans="1:7">
      <c r="A470">
        <v>17</v>
      </c>
      <c r="B470">
        <v>452</v>
      </c>
      <c r="C470" t="s">
        <v>278</v>
      </c>
      <c r="D470" t="s">
        <v>93</v>
      </c>
      <c r="E470">
        <v>40</v>
      </c>
      <c r="F470" t="s">
        <v>347</v>
      </c>
      <c r="G470" t="s">
        <v>419</v>
      </c>
    </row>
    <row r="471" spans="1:7">
      <c r="A471">
        <v>17</v>
      </c>
      <c r="B471">
        <v>453</v>
      </c>
      <c r="C471" t="s">
        <v>278</v>
      </c>
      <c r="D471" t="s">
        <v>93</v>
      </c>
      <c r="E471">
        <v>40</v>
      </c>
      <c r="F471" t="s">
        <v>347</v>
      </c>
      <c r="G471" t="s">
        <v>419</v>
      </c>
    </row>
    <row r="472" spans="1:7">
      <c r="A472">
        <v>17</v>
      </c>
      <c r="B472">
        <v>454</v>
      </c>
      <c r="C472" t="s">
        <v>278</v>
      </c>
      <c r="D472" t="s">
        <v>93</v>
      </c>
      <c r="E472">
        <v>40</v>
      </c>
      <c r="F472" t="s">
        <v>347</v>
      </c>
      <c r="G472" t="s">
        <v>419</v>
      </c>
    </row>
    <row r="473" spans="1:7">
      <c r="A473" t="s">
        <v>36</v>
      </c>
      <c r="B473" t="s">
        <v>45</v>
      </c>
      <c r="C473" t="s">
        <v>86</v>
      </c>
      <c r="D473" t="s">
        <v>87</v>
      </c>
      <c r="E473" t="s">
        <v>88</v>
      </c>
      <c r="F473" t="s">
        <v>89</v>
      </c>
    </row>
    <row r="474" spans="1:7">
      <c r="A474">
        <v>18</v>
      </c>
      <c r="B474">
        <v>455</v>
      </c>
      <c r="C474" t="s">
        <v>299</v>
      </c>
      <c r="D474" t="s">
        <v>91</v>
      </c>
      <c r="E474">
        <v>140</v>
      </c>
      <c r="F474" t="s">
        <v>335</v>
      </c>
      <c r="G474" t="s">
        <v>419</v>
      </c>
    </row>
    <row r="475" spans="1:7">
      <c r="A475">
        <v>18</v>
      </c>
      <c r="B475">
        <v>456</v>
      </c>
      <c r="C475" t="s">
        <v>299</v>
      </c>
      <c r="D475" t="s">
        <v>91</v>
      </c>
      <c r="E475">
        <v>140</v>
      </c>
      <c r="F475" t="s">
        <v>307</v>
      </c>
      <c r="G475" t="s">
        <v>419</v>
      </c>
    </row>
    <row r="476" spans="1:7">
      <c r="A476">
        <v>18</v>
      </c>
      <c r="B476">
        <v>457</v>
      </c>
      <c r="C476" t="s">
        <v>299</v>
      </c>
      <c r="D476" t="s">
        <v>91</v>
      </c>
      <c r="E476">
        <v>140</v>
      </c>
      <c r="F476" t="s">
        <v>335</v>
      </c>
      <c r="G476" t="s">
        <v>419</v>
      </c>
    </row>
    <row r="477" spans="1:7">
      <c r="A477">
        <v>18</v>
      </c>
      <c r="B477">
        <v>458</v>
      </c>
      <c r="C477" t="s">
        <v>299</v>
      </c>
      <c r="D477" t="s">
        <v>91</v>
      </c>
      <c r="E477">
        <v>140</v>
      </c>
      <c r="F477" t="s">
        <v>335</v>
      </c>
      <c r="G477" t="s">
        <v>419</v>
      </c>
    </row>
    <row r="478" spans="1:7">
      <c r="A478">
        <v>18</v>
      </c>
      <c r="B478">
        <v>459</v>
      </c>
      <c r="C478" t="s">
        <v>299</v>
      </c>
      <c r="D478" t="s">
        <v>91</v>
      </c>
      <c r="E478">
        <v>140</v>
      </c>
      <c r="F478" t="s">
        <v>348</v>
      </c>
      <c r="G478" t="s">
        <v>419</v>
      </c>
    </row>
    <row r="479" spans="1:7">
      <c r="A479">
        <v>18</v>
      </c>
      <c r="B479">
        <v>460</v>
      </c>
      <c r="C479" t="s">
        <v>299</v>
      </c>
      <c r="D479" t="s">
        <v>91</v>
      </c>
      <c r="E479">
        <v>140</v>
      </c>
      <c r="F479" t="s">
        <v>348</v>
      </c>
      <c r="G479" t="s">
        <v>419</v>
      </c>
    </row>
    <row r="480" spans="1:7">
      <c r="A480">
        <v>18</v>
      </c>
      <c r="B480">
        <v>461</v>
      </c>
      <c r="C480" t="s">
        <v>299</v>
      </c>
      <c r="D480" t="s">
        <v>91</v>
      </c>
      <c r="E480">
        <v>140</v>
      </c>
      <c r="F480" t="s">
        <v>335</v>
      </c>
      <c r="G480" t="s">
        <v>419</v>
      </c>
    </row>
    <row r="481" spans="1:7">
      <c r="A481">
        <v>18</v>
      </c>
      <c r="B481">
        <v>462</v>
      </c>
      <c r="C481" t="s">
        <v>299</v>
      </c>
      <c r="D481" t="s">
        <v>91</v>
      </c>
      <c r="E481">
        <v>140</v>
      </c>
      <c r="F481" t="s">
        <v>335</v>
      </c>
      <c r="G481" t="s">
        <v>419</v>
      </c>
    </row>
    <row r="482" spans="1:7">
      <c r="A482">
        <v>18</v>
      </c>
      <c r="B482">
        <v>463</v>
      </c>
      <c r="C482" t="s">
        <v>299</v>
      </c>
      <c r="D482" t="s">
        <v>91</v>
      </c>
      <c r="E482">
        <v>140</v>
      </c>
      <c r="F482" t="s">
        <v>348</v>
      </c>
      <c r="G482" t="s">
        <v>419</v>
      </c>
    </row>
    <row r="483" spans="1:7">
      <c r="A483">
        <v>18</v>
      </c>
      <c r="B483">
        <v>464</v>
      </c>
      <c r="C483" t="s">
        <v>299</v>
      </c>
      <c r="D483" t="s">
        <v>91</v>
      </c>
      <c r="E483">
        <v>140</v>
      </c>
      <c r="F483" t="s">
        <v>348</v>
      </c>
      <c r="G483" t="s">
        <v>419</v>
      </c>
    </row>
    <row r="484" spans="1:7">
      <c r="A484">
        <v>18</v>
      </c>
      <c r="B484">
        <v>465</v>
      </c>
      <c r="C484" t="s">
        <v>299</v>
      </c>
      <c r="D484" t="s">
        <v>91</v>
      </c>
      <c r="E484">
        <v>140</v>
      </c>
      <c r="F484" t="s">
        <v>348</v>
      </c>
      <c r="G484" t="s">
        <v>419</v>
      </c>
    </row>
    <row r="485" spans="1:7">
      <c r="A485">
        <v>18</v>
      </c>
      <c r="B485">
        <v>466</v>
      </c>
      <c r="C485" t="s">
        <v>299</v>
      </c>
      <c r="D485" t="s">
        <v>91</v>
      </c>
      <c r="E485">
        <v>140</v>
      </c>
      <c r="F485" t="s">
        <v>348</v>
      </c>
      <c r="G485" t="s">
        <v>419</v>
      </c>
    </row>
    <row r="486" spans="1:7">
      <c r="A486">
        <v>18</v>
      </c>
      <c r="B486">
        <v>467</v>
      </c>
      <c r="C486" t="s">
        <v>299</v>
      </c>
      <c r="D486" t="s">
        <v>91</v>
      </c>
      <c r="E486">
        <v>140</v>
      </c>
      <c r="F486" t="s">
        <v>335</v>
      </c>
      <c r="G486" t="s">
        <v>419</v>
      </c>
    </row>
    <row r="487" spans="1:7">
      <c r="A487">
        <v>18</v>
      </c>
      <c r="B487">
        <v>468</v>
      </c>
      <c r="C487" t="s">
        <v>299</v>
      </c>
      <c r="D487" t="s">
        <v>91</v>
      </c>
      <c r="E487">
        <v>140</v>
      </c>
      <c r="F487" t="s">
        <v>348</v>
      </c>
      <c r="G487" t="s">
        <v>419</v>
      </c>
    </row>
    <row r="488" spans="1:7">
      <c r="A488">
        <v>18</v>
      </c>
      <c r="B488">
        <v>469</v>
      </c>
      <c r="C488" t="s">
        <v>299</v>
      </c>
      <c r="D488" t="s">
        <v>91</v>
      </c>
      <c r="E488">
        <v>140</v>
      </c>
      <c r="F488" t="s">
        <v>348</v>
      </c>
      <c r="G488" t="s">
        <v>419</v>
      </c>
    </row>
    <row r="489" spans="1:7">
      <c r="A489">
        <v>18</v>
      </c>
      <c r="B489">
        <v>470</v>
      </c>
      <c r="C489" t="s">
        <v>299</v>
      </c>
      <c r="D489" t="s">
        <v>91</v>
      </c>
      <c r="E489">
        <v>140</v>
      </c>
      <c r="F489" t="s">
        <v>348</v>
      </c>
      <c r="G489" t="s">
        <v>419</v>
      </c>
    </row>
    <row r="490" spans="1:7">
      <c r="A490">
        <v>18</v>
      </c>
      <c r="B490">
        <v>471</v>
      </c>
      <c r="C490" t="s">
        <v>299</v>
      </c>
      <c r="D490" t="s">
        <v>91</v>
      </c>
      <c r="E490">
        <v>140</v>
      </c>
      <c r="F490" t="s">
        <v>335</v>
      </c>
      <c r="G490" t="s">
        <v>419</v>
      </c>
    </row>
    <row r="491" spans="1:7">
      <c r="A491">
        <v>18</v>
      </c>
      <c r="B491">
        <v>472</v>
      </c>
      <c r="C491" t="s">
        <v>299</v>
      </c>
      <c r="D491" t="s">
        <v>91</v>
      </c>
      <c r="E491">
        <v>140</v>
      </c>
      <c r="F491" t="s">
        <v>335</v>
      </c>
      <c r="G491" t="s">
        <v>419</v>
      </c>
    </row>
    <row r="492" spans="1:7">
      <c r="A492">
        <v>18</v>
      </c>
      <c r="B492">
        <v>473</v>
      </c>
      <c r="C492" t="s">
        <v>299</v>
      </c>
      <c r="D492" t="s">
        <v>91</v>
      </c>
      <c r="E492">
        <v>140</v>
      </c>
      <c r="F492" t="s">
        <v>335</v>
      </c>
      <c r="G492" t="s">
        <v>419</v>
      </c>
    </row>
    <row r="493" spans="1:7">
      <c r="A493">
        <v>18</v>
      </c>
      <c r="B493">
        <v>474</v>
      </c>
      <c r="C493" t="s">
        <v>299</v>
      </c>
      <c r="D493" t="s">
        <v>91</v>
      </c>
      <c r="E493">
        <v>140</v>
      </c>
      <c r="F493" t="s">
        <v>335</v>
      </c>
      <c r="G493" t="s">
        <v>419</v>
      </c>
    </row>
    <row r="494" spans="1:7">
      <c r="A494">
        <v>18</v>
      </c>
      <c r="B494">
        <v>475</v>
      </c>
      <c r="C494" t="s">
        <v>299</v>
      </c>
      <c r="D494" t="s">
        <v>91</v>
      </c>
      <c r="E494">
        <v>140</v>
      </c>
      <c r="F494" t="s">
        <v>335</v>
      </c>
      <c r="G494" t="s">
        <v>419</v>
      </c>
    </row>
    <row r="495" spans="1:7">
      <c r="A495">
        <v>18</v>
      </c>
      <c r="B495">
        <v>476</v>
      </c>
      <c r="C495" t="s">
        <v>299</v>
      </c>
      <c r="D495" t="s">
        <v>91</v>
      </c>
      <c r="E495">
        <v>140</v>
      </c>
      <c r="F495" t="s">
        <v>348</v>
      </c>
      <c r="G495" t="s">
        <v>419</v>
      </c>
    </row>
    <row r="496" spans="1:7">
      <c r="A496">
        <v>18</v>
      </c>
      <c r="B496">
        <v>477</v>
      </c>
      <c r="C496" t="s">
        <v>299</v>
      </c>
      <c r="D496" t="s">
        <v>91</v>
      </c>
      <c r="E496">
        <v>140</v>
      </c>
      <c r="F496" t="s">
        <v>348</v>
      </c>
      <c r="G496" t="s">
        <v>419</v>
      </c>
    </row>
    <row r="497" spans="1:7">
      <c r="A497">
        <v>18</v>
      </c>
      <c r="B497">
        <v>478</v>
      </c>
      <c r="C497" t="s">
        <v>299</v>
      </c>
      <c r="D497" t="s">
        <v>91</v>
      </c>
      <c r="E497">
        <v>140</v>
      </c>
      <c r="F497" t="s">
        <v>348</v>
      </c>
      <c r="G497" t="s">
        <v>419</v>
      </c>
    </row>
    <row r="498" spans="1:7">
      <c r="A498" t="s">
        <v>36</v>
      </c>
      <c r="B498" t="s">
        <v>45</v>
      </c>
      <c r="C498" t="s">
        <v>86</v>
      </c>
      <c r="D498" t="s">
        <v>87</v>
      </c>
      <c r="E498" t="s">
        <v>88</v>
      </c>
      <c r="F498" t="s">
        <v>89</v>
      </c>
    </row>
    <row r="499" spans="1:7">
      <c r="A499">
        <v>19</v>
      </c>
      <c r="B499">
        <v>479</v>
      </c>
      <c r="C499" t="s">
        <v>257</v>
      </c>
      <c r="D499" t="s">
        <v>95</v>
      </c>
      <c r="E499">
        <v>80</v>
      </c>
      <c r="F499" t="s">
        <v>292</v>
      </c>
      <c r="G499" t="s">
        <v>419</v>
      </c>
    </row>
    <row r="500" spans="1:7">
      <c r="A500">
        <v>19</v>
      </c>
      <c r="B500">
        <v>480</v>
      </c>
      <c r="C500" t="s">
        <v>311</v>
      </c>
      <c r="D500" t="s">
        <v>95</v>
      </c>
      <c r="E500">
        <v>100</v>
      </c>
      <c r="F500" t="s">
        <v>335</v>
      </c>
      <c r="G500" t="s">
        <v>419</v>
      </c>
    </row>
    <row r="501" spans="1:7">
      <c r="A501">
        <v>19</v>
      </c>
      <c r="B501">
        <v>481</v>
      </c>
      <c r="C501" t="s">
        <v>311</v>
      </c>
      <c r="D501" t="s">
        <v>95</v>
      </c>
      <c r="E501">
        <v>100</v>
      </c>
      <c r="F501" t="s">
        <v>304</v>
      </c>
      <c r="G501" t="s">
        <v>419</v>
      </c>
    </row>
    <row r="502" spans="1:7">
      <c r="A502">
        <v>19</v>
      </c>
      <c r="B502">
        <v>482</v>
      </c>
      <c r="C502" t="s">
        <v>311</v>
      </c>
      <c r="D502" t="s">
        <v>95</v>
      </c>
      <c r="E502">
        <v>100</v>
      </c>
      <c r="F502" t="s">
        <v>335</v>
      </c>
      <c r="G502" t="s">
        <v>419</v>
      </c>
    </row>
    <row r="503" spans="1:7">
      <c r="A503">
        <v>19</v>
      </c>
      <c r="B503">
        <v>483</v>
      </c>
      <c r="C503" t="s">
        <v>311</v>
      </c>
      <c r="D503" t="s">
        <v>95</v>
      </c>
      <c r="E503">
        <v>100</v>
      </c>
      <c r="F503" t="s">
        <v>335</v>
      </c>
      <c r="G503" t="s">
        <v>419</v>
      </c>
    </row>
    <row r="504" spans="1:7">
      <c r="A504">
        <v>19</v>
      </c>
      <c r="B504">
        <v>484</v>
      </c>
      <c r="C504" t="s">
        <v>311</v>
      </c>
      <c r="D504" t="s">
        <v>95</v>
      </c>
      <c r="E504">
        <v>100</v>
      </c>
      <c r="F504" t="s">
        <v>304</v>
      </c>
      <c r="G504" t="s">
        <v>419</v>
      </c>
    </row>
    <row r="505" spans="1:7">
      <c r="A505">
        <v>19</v>
      </c>
      <c r="B505">
        <v>485</v>
      </c>
      <c r="C505" t="s">
        <v>235</v>
      </c>
      <c r="D505" t="s">
        <v>96</v>
      </c>
      <c r="E505">
        <v>1000</v>
      </c>
      <c r="F505" t="s">
        <v>335</v>
      </c>
      <c r="G505" t="s">
        <v>419</v>
      </c>
    </row>
    <row r="506" spans="1:7">
      <c r="A506">
        <v>19</v>
      </c>
      <c r="B506">
        <v>486</v>
      </c>
      <c r="C506" t="s">
        <v>236</v>
      </c>
      <c r="D506" t="s">
        <v>95</v>
      </c>
      <c r="E506">
        <v>700</v>
      </c>
      <c r="F506" t="s">
        <v>335</v>
      </c>
      <c r="G506" t="s">
        <v>419</v>
      </c>
    </row>
    <row r="507" spans="1:7">
      <c r="A507">
        <v>19</v>
      </c>
      <c r="B507">
        <v>487</v>
      </c>
      <c r="C507" t="s">
        <v>236</v>
      </c>
      <c r="D507" t="s">
        <v>95</v>
      </c>
      <c r="E507">
        <v>700</v>
      </c>
      <c r="F507" t="s">
        <v>304</v>
      </c>
      <c r="G507" t="s">
        <v>419</v>
      </c>
    </row>
    <row r="508" spans="1:7">
      <c r="A508">
        <v>19</v>
      </c>
      <c r="B508">
        <v>488</v>
      </c>
      <c r="C508" t="s">
        <v>349</v>
      </c>
      <c r="D508" t="s">
        <v>95</v>
      </c>
      <c r="E508">
        <v>150</v>
      </c>
      <c r="F508" t="s">
        <v>304</v>
      </c>
      <c r="G508" t="s">
        <v>419</v>
      </c>
    </row>
    <row r="509" spans="1:7">
      <c r="A509">
        <v>19</v>
      </c>
      <c r="B509">
        <v>489</v>
      </c>
      <c r="C509" t="s">
        <v>349</v>
      </c>
      <c r="D509" t="s">
        <v>95</v>
      </c>
      <c r="E509">
        <v>150</v>
      </c>
      <c r="F509" t="s">
        <v>292</v>
      </c>
      <c r="G509" t="s">
        <v>419</v>
      </c>
    </row>
    <row r="510" spans="1:7">
      <c r="A510">
        <v>19</v>
      </c>
      <c r="B510">
        <v>490</v>
      </c>
      <c r="C510" t="s">
        <v>290</v>
      </c>
      <c r="D510" t="s">
        <v>95</v>
      </c>
      <c r="E510">
        <v>2500</v>
      </c>
      <c r="F510" t="s">
        <v>284</v>
      </c>
      <c r="G510" t="s">
        <v>419</v>
      </c>
    </row>
    <row r="511" spans="1:7">
      <c r="A511">
        <v>19</v>
      </c>
      <c r="B511">
        <v>491</v>
      </c>
      <c r="C511" t="s">
        <v>320</v>
      </c>
      <c r="D511" t="s">
        <v>95</v>
      </c>
      <c r="E511">
        <v>100</v>
      </c>
      <c r="F511" t="s">
        <v>304</v>
      </c>
      <c r="G511" t="s">
        <v>419</v>
      </c>
    </row>
    <row r="512" spans="1:7">
      <c r="A512">
        <v>19</v>
      </c>
      <c r="B512">
        <v>492</v>
      </c>
      <c r="C512" t="s">
        <v>322</v>
      </c>
      <c r="D512" t="s">
        <v>95</v>
      </c>
      <c r="E512">
        <v>200</v>
      </c>
      <c r="F512" t="s">
        <v>307</v>
      </c>
      <c r="G512" t="s">
        <v>419</v>
      </c>
    </row>
    <row r="513" spans="1:7">
      <c r="A513">
        <v>19</v>
      </c>
      <c r="B513">
        <v>493</v>
      </c>
      <c r="C513" t="s">
        <v>261</v>
      </c>
      <c r="D513" t="s">
        <v>95</v>
      </c>
      <c r="E513">
        <v>400</v>
      </c>
      <c r="F513" t="s">
        <v>282</v>
      </c>
      <c r="G513" t="s">
        <v>419</v>
      </c>
    </row>
    <row r="514" spans="1:7">
      <c r="A514">
        <v>19</v>
      </c>
      <c r="B514">
        <v>494</v>
      </c>
      <c r="C514" t="s">
        <v>319</v>
      </c>
      <c r="D514" t="s">
        <v>95</v>
      </c>
      <c r="E514">
        <v>100</v>
      </c>
      <c r="F514" t="s">
        <v>307</v>
      </c>
      <c r="G514" t="s">
        <v>419</v>
      </c>
    </row>
    <row r="515" spans="1:7">
      <c r="A515">
        <v>19</v>
      </c>
      <c r="B515">
        <v>495</v>
      </c>
      <c r="C515" t="s">
        <v>350</v>
      </c>
      <c r="D515" t="s">
        <v>95</v>
      </c>
      <c r="E515">
        <v>100</v>
      </c>
      <c r="F515" t="s">
        <v>348</v>
      </c>
      <c r="G515" t="s">
        <v>419</v>
      </c>
    </row>
    <row r="516" spans="1:7">
      <c r="A516">
        <v>19</v>
      </c>
      <c r="B516">
        <v>496</v>
      </c>
      <c r="C516" t="s">
        <v>196</v>
      </c>
      <c r="D516" t="s">
        <v>318</v>
      </c>
      <c r="E516">
        <v>1000</v>
      </c>
      <c r="F516" t="s">
        <v>284</v>
      </c>
      <c r="G516" t="s">
        <v>419</v>
      </c>
    </row>
    <row r="517" spans="1:7">
      <c r="A517">
        <v>19</v>
      </c>
      <c r="B517">
        <v>497</v>
      </c>
      <c r="C517" t="s">
        <v>351</v>
      </c>
      <c r="D517" t="s">
        <v>95</v>
      </c>
      <c r="E517">
        <v>50</v>
      </c>
      <c r="F517" t="s">
        <v>288</v>
      </c>
      <c r="G517" t="s">
        <v>421</v>
      </c>
    </row>
    <row r="518" spans="1:7">
      <c r="A518">
        <v>19</v>
      </c>
      <c r="B518">
        <v>498</v>
      </c>
      <c r="C518" t="s">
        <v>351</v>
      </c>
      <c r="D518" t="s">
        <v>95</v>
      </c>
      <c r="E518">
        <v>30</v>
      </c>
      <c r="F518" t="s">
        <v>288</v>
      </c>
      <c r="G518" t="s">
        <v>421</v>
      </c>
    </row>
    <row r="519" spans="1:7">
      <c r="A519">
        <v>19</v>
      </c>
      <c r="B519">
        <v>499</v>
      </c>
      <c r="C519" t="s">
        <v>352</v>
      </c>
      <c r="D519" t="s">
        <v>95</v>
      </c>
      <c r="E519">
        <v>200</v>
      </c>
      <c r="F519" t="s">
        <v>304</v>
      </c>
      <c r="G519" t="s">
        <v>419</v>
      </c>
    </row>
    <row r="520" spans="1:7">
      <c r="A520">
        <v>19</v>
      </c>
      <c r="B520">
        <v>500</v>
      </c>
      <c r="C520" t="s">
        <v>352</v>
      </c>
      <c r="D520" t="s">
        <v>95</v>
      </c>
      <c r="E520">
        <v>100</v>
      </c>
      <c r="F520" t="s">
        <v>304</v>
      </c>
      <c r="G520" t="s">
        <v>419</v>
      </c>
    </row>
    <row r="521" spans="1:7">
      <c r="A521" t="s">
        <v>36</v>
      </c>
      <c r="B521" t="s">
        <v>45</v>
      </c>
      <c r="C521" t="s">
        <v>86</v>
      </c>
      <c r="D521" t="s">
        <v>87</v>
      </c>
      <c r="E521" t="s">
        <v>88</v>
      </c>
      <c r="F521" t="s">
        <v>89</v>
      </c>
    </row>
    <row r="522" spans="1:7">
      <c r="A522">
        <v>20</v>
      </c>
      <c r="B522">
        <v>501</v>
      </c>
      <c r="C522" t="s">
        <v>150</v>
      </c>
      <c r="D522" t="s">
        <v>91</v>
      </c>
      <c r="E522">
        <v>240</v>
      </c>
      <c r="F522" t="s">
        <v>353</v>
      </c>
      <c r="G522" t="s">
        <v>419</v>
      </c>
    </row>
    <row r="523" spans="1:7">
      <c r="A523">
        <v>20</v>
      </c>
      <c r="B523">
        <v>502</v>
      </c>
      <c r="C523" t="s">
        <v>150</v>
      </c>
      <c r="D523" t="s">
        <v>91</v>
      </c>
      <c r="E523">
        <v>240</v>
      </c>
      <c r="F523" t="s">
        <v>354</v>
      </c>
      <c r="G523" t="s">
        <v>419</v>
      </c>
    </row>
    <row r="524" spans="1:7">
      <c r="A524">
        <v>20</v>
      </c>
      <c r="B524">
        <v>503</v>
      </c>
      <c r="C524" t="s">
        <v>150</v>
      </c>
      <c r="D524" t="s">
        <v>91</v>
      </c>
      <c r="E524">
        <v>240</v>
      </c>
      <c r="F524" t="s">
        <v>335</v>
      </c>
      <c r="G524" t="s">
        <v>419</v>
      </c>
    </row>
    <row r="525" spans="1:7">
      <c r="A525">
        <v>20</v>
      </c>
      <c r="B525">
        <v>504</v>
      </c>
      <c r="C525" t="s">
        <v>150</v>
      </c>
      <c r="D525" t="s">
        <v>91</v>
      </c>
      <c r="E525">
        <v>240</v>
      </c>
      <c r="F525" t="s">
        <v>335</v>
      </c>
      <c r="G525" t="s">
        <v>419</v>
      </c>
    </row>
    <row r="526" spans="1:7">
      <c r="A526">
        <v>20</v>
      </c>
      <c r="B526">
        <v>505</v>
      </c>
      <c r="C526" t="s">
        <v>150</v>
      </c>
      <c r="D526" t="s">
        <v>91</v>
      </c>
      <c r="E526">
        <v>240</v>
      </c>
      <c r="F526" t="s">
        <v>335</v>
      </c>
      <c r="G526" t="s">
        <v>419</v>
      </c>
    </row>
    <row r="527" spans="1:7">
      <c r="A527">
        <v>20</v>
      </c>
      <c r="B527">
        <v>506</v>
      </c>
      <c r="C527" t="s">
        <v>150</v>
      </c>
      <c r="D527" t="s">
        <v>91</v>
      </c>
      <c r="E527">
        <v>240</v>
      </c>
      <c r="F527" t="s">
        <v>345</v>
      </c>
      <c r="G527" t="s">
        <v>419</v>
      </c>
    </row>
    <row r="528" spans="1:7">
      <c r="A528">
        <v>20</v>
      </c>
      <c r="B528">
        <v>507</v>
      </c>
      <c r="C528" t="s">
        <v>150</v>
      </c>
      <c r="D528" t="s">
        <v>91</v>
      </c>
      <c r="E528">
        <v>240</v>
      </c>
      <c r="F528" t="s">
        <v>345</v>
      </c>
      <c r="G528" t="s">
        <v>419</v>
      </c>
    </row>
    <row r="529" spans="1:7">
      <c r="A529">
        <v>20</v>
      </c>
      <c r="B529">
        <v>508</v>
      </c>
      <c r="C529" t="s">
        <v>150</v>
      </c>
      <c r="D529" t="s">
        <v>91</v>
      </c>
      <c r="E529">
        <v>240</v>
      </c>
      <c r="F529" t="s">
        <v>335</v>
      </c>
      <c r="G529" t="s">
        <v>419</v>
      </c>
    </row>
    <row r="530" spans="1:7">
      <c r="A530">
        <v>20</v>
      </c>
      <c r="B530">
        <v>509</v>
      </c>
      <c r="C530" t="s">
        <v>150</v>
      </c>
      <c r="D530" t="s">
        <v>91</v>
      </c>
      <c r="E530">
        <v>240</v>
      </c>
      <c r="F530" t="s">
        <v>354</v>
      </c>
      <c r="G530" t="s">
        <v>419</v>
      </c>
    </row>
    <row r="531" spans="1:7">
      <c r="A531">
        <v>20</v>
      </c>
      <c r="B531">
        <v>510</v>
      </c>
      <c r="C531" t="s">
        <v>150</v>
      </c>
      <c r="D531" t="s">
        <v>91</v>
      </c>
      <c r="E531">
        <v>240</v>
      </c>
      <c r="F531" t="s">
        <v>335</v>
      </c>
      <c r="G531" t="s">
        <v>419</v>
      </c>
    </row>
    <row r="532" spans="1:7">
      <c r="A532">
        <v>20</v>
      </c>
      <c r="B532">
        <v>511</v>
      </c>
      <c r="C532" t="s">
        <v>150</v>
      </c>
      <c r="D532" t="s">
        <v>91</v>
      </c>
      <c r="E532">
        <v>240</v>
      </c>
      <c r="F532" t="s">
        <v>354</v>
      </c>
      <c r="G532" t="s">
        <v>419</v>
      </c>
    </row>
    <row r="533" spans="1:7">
      <c r="A533">
        <v>20</v>
      </c>
      <c r="B533">
        <v>512</v>
      </c>
      <c r="C533" t="s">
        <v>150</v>
      </c>
      <c r="D533" t="s">
        <v>91</v>
      </c>
      <c r="E533">
        <v>240</v>
      </c>
      <c r="F533" t="s">
        <v>353</v>
      </c>
      <c r="G533" t="s">
        <v>419</v>
      </c>
    </row>
    <row r="534" spans="1:7">
      <c r="A534">
        <v>20</v>
      </c>
      <c r="B534">
        <v>513</v>
      </c>
      <c r="C534" t="s">
        <v>150</v>
      </c>
      <c r="D534" t="s">
        <v>91</v>
      </c>
      <c r="E534">
        <v>240</v>
      </c>
      <c r="F534" t="s">
        <v>353</v>
      </c>
      <c r="G534" t="s">
        <v>419</v>
      </c>
    </row>
    <row r="535" spans="1:7">
      <c r="A535">
        <v>20</v>
      </c>
      <c r="B535">
        <v>514</v>
      </c>
      <c r="C535" t="s">
        <v>150</v>
      </c>
      <c r="D535" t="s">
        <v>91</v>
      </c>
      <c r="E535">
        <v>240</v>
      </c>
      <c r="F535" t="s">
        <v>353</v>
      </c>
      <c r="G535" t="s">
        <v>419</v>
      </c>
    </row>
    <row r="536" spans="1:7">
      <c r="A536">
        <v>20</v>
      </c>
      <c r="B536">
        <v>515</v>
      </c>
      <c r="C536" t="s">
        <v>150</v>
      </c>
      <c r="D536" t="s">
        <v>91</v>
      </c>
      <c r="E536">
        <v>240</v>
      </c>
      <c r="F536" t="s">
        <v>353</v>
      </c>
      <c r="G536" t="s">
        <v>419</v>
      </c>
    </row>
    <row r="537" spans="1:7">
      <c r="A537">
        <v>20</v>
      </c>
      <c r="B537">
        <v>516</v>
      </c>
      <c r="C537" t="s">
        <v>150</v>
      </c>
      <c r="D537" t="s">
        <v>91</v>
      </c>
      <c r="E537">
        <v>240</v>
      </c>
      <c r="F537" t="s">
        <v>354</v>
      </c>
      <c r="G537" t="s">
        <v>419</v>
      </c>
    </row>
    <row r="538" spans="1:7">
      <c r="A538">
        <v>20</v>
      </c>
      <c r="B538">
        <v>517</v>
      </c>
      <c r="C538" t="s">
        <v>150</v>
      </c>
      <c r="D538" t="s">
        <v>91</v>
      </c>
      <c r="E538">
        <v>240</v>
      </c>
      <c r="F538" t="s">
        <v>354</v>
      </c>
      <c r="G538" t="s">
        <v>419</v>
      </c>
    </row>
    <row r="539" spans="1:7">
      <c r="A539">
        <v>20</v>
      </c>
      <c r="B539">
        <v>518</v>
      </c>
      <c r="C539" t="s">
        <v>150</v>
      </c>
      <c r="D539" t="s">
        <v>91</v>
      </c>
      <c r="E539">
        <v>240</v>
      </c>
      <c r="F539" t="s">
        <v>335</v>
      </c>
      <c r="G539" t="s">
        <v>419</v>
      </c>
    </row>
    <row r="540" spans="1:7">
      <c r="A540">
        <v>20</v>
      </c>
      <c r="B540">
        <v>519</v>
      </c>
      <c r="C540" t="s">
        <v>150</v>
      </c>
      <c r="D540" t="s">
        <v>91</v>
      </c>
      <c r="E540">
        <v>240</v>
      </c>
      <c r="F540" t="s">
        <v>354</v>
      </c>
      <c r="G540" t="s">
        <v>419</v>
      </c>
    </row>
    <row r="541" spans="1:7">
      <c r="A541">
        <v>20</v>
      </c>
      <c r="B541">
        <v>520</v>
      </c>
      <c r="C541" t="s">
        <v>150</v>
      </c>
      <c r="D541" t="s">
        <v>91</v>
      </c>
      <c r="E541">
        <v>240</v>
      </c>
      <c r="F541" t="s">
        <v>354</v>
      </c>
      <c r="G541" t="s">
        <v>419</v>
      </c>
    </row>
    <row r="542" spans="1:7">
      <c r="A542">
        <v>20</v>
      </c>
      <c r="B542">
        <v>521</v>
      </c>
      <c r="C542" t="s">
        <v>150</v>
      </c>
      <c r="D542" t="s">
        <v>91</v>
      </c>
      <c r="E542">
        <v>240</v>
      </c>
      <c r="F542" t="s">
        <v>335</v>
      </c>
      <c r="G542" t="s">
        <v>419</v>
      </c>
    </row>
    <row r="543" spans="1:7">
      <c r="A543">
        <v>20</v>
      </c>
      <c r="B543">
        <v>522</v>
      </c>
      <c r="C543" t="s">
        <v>150</v>
      </c>
      <c r="D543" t="s">
        <v>91</v>
      </c>
      <c r="E543">
        <v>240</v>
      </c>
      <c r="F543" t="s">
        <v>354</v>
      </c>
      <c r="G543" t="s">
        <v>419</v>
      </c>
    </row>
    <row r="544" spans="1:7">
      <c r="A544">
        <v>20</v>
      </c>
      <c r="B544">
        <v>523</v>
      </c>
      <c r="C544" t="s">
        <v>150</v>
      </c>
      <c r="D544" t="s">
        <v>91</v>
      </c>
      <c r="E544">
        <v>240</v>
      </c>
      <c r="F544" t="s">
        <v>335</v>
      </c>
      <c r="G544" t="s">
        <v>419</v>
      </c>
    </row>
    <row r="545" spans="1:7">
      <c r="A545">
        <v>20</v>
      </c>
      <c r="B545">
        <v>524</v>
      </c>
      <c r="C545" t="s">
        <v>150</v>
      </c>
      <c r="D545" t="s">
        <v>91</v>
      </c>
      <c r="E545">
        <v>240</v>
      </c>
      <c r="F545" t="s">
        <v>353</v>
      </c>
      <c r="G545" t="s">
        <v>419</v>
      </c>
    </row>
    <row r="546" spans="1:7">
      <c r="A546" t="s">
        <v>36</v>
      </c>
      <c r="B546" t="s">
        <v>45</v>
      </c>
      <c r="C546" t="s">
        <v>86</v>
      </c>
      <c r="D546" t="s">
        <v>87</v>
      </c>
      <c r="E546" t="s">
        <v>88</v>
      </c>
      <c r="F546" t="s">
        <v>89</v>
      </c>
    </row>
    <row r="547" spans="1:7">
      <c r="A547">
        <v>21</v>
      </c>
      <c r="B547">
        <v>525</v>
      </c>
      <c r="C547" t="s">
        <v>283</v>
      </c>
      <c r="D547" t="s">
        <v>95</v>
      </c>
      <c r="E547">
        <v>25</v>
      </c>
      <c r="F547" t="s">
        <v>335</v>
      </c>
      <c r="G547" t="s">
        <v>419</v>
      </c>
    </row>
    <row r="548" spans="1:7">
      <c r="A548">
        <v>21</v>
      </c>
      <c r="B548">
        <v>526</v>
      </c>
      <c r="C548" t="s">
        <v>283</v>
      </c>
      <c r="D548" t="s">
        <v>95</v>
      </c>
      <c r="E548">
        <v>25</v>
      </c>
      <c r="F548" t="s">
        <v>335</v>
      </c>
      <c r="G548" t="s">
        <v>419</v>
      </c>
    </row>
    <row r="549" spans="1:7">
      <c r="A549">
        <v>21</v>
      </c>
      <c r="B549">
        <v>527</v>
      </c>
      <c r="C549" t="s">
        <v>283</v>
      </c>
      <c r="D549" t="s">
        <v>95</v>
      </c>
      <c r="E549">
        <v>25</v>
      </c>
      <c r="F549" t="s">
        <v>335</v>
      </c>
      <c r="G549" t="s">
        <v>419</v>
      </c>
    </row>
    <row r="550" spans="1:7">
      <c r="A550">
        <v>21</v>
      </c>
      <c r="B550">
        <v>528</v>
      </c>
      <c r="C550" t="s">
        <v>283</v>
      </c>
      <c r="D550" t="s">
        <v>95</v>
      </c>
      <c r="E550">
        <v>25</v>
      </c>
      <c r="F550" t="s">
        <v>304</v>
      </c>
      <c r="G550" t="s">
        <v>419</v>
      </c>
    </row>
    <row r="551" spans="1:7">
      <c r="A551">
        <v>21</v>
      </c>
      <c r="B551">
        <v>529</v>
      </c>
      <c r="C551" t="s">
        <v>283</v>
      </c>
      <c r="D551" t="s">
        <v>95</v>
      </c>
      <c r="E551">
        <v>25</v>
      </c>
      <c r="F551" t="s">
        <v>335</v>
      </c>
      <c r="G551" t="s">
        <v>419</v>
      </c>
    </row>
    <row r="552" spans="1:7">
      <c r="A552">
        <v>21</v>
      </c>
      <c r="B552">
        <v>530</v>
      </c>
      <c r="C552" t="s">
        <v>283</v>
      </c>
      <c r="D552" t="s">
        <v>95</v>
      </c>
      <c r="E552">
        <v>25</v>
      </c>
      <c r="F552" t="s">
        <v>304</v>
      </c>
      <c r="G552" t="s">
        <v>419</v>
      </c>
    </row>
    <row r="553" spans="1:7">
      <c r="A553">
        <v>21</v>
      </c>
      <c r="B553">
        <v>531</v>
      </c>
      <c r="C553" t="s">
        <v>283</v>
      </c>
      <c r="D553" t="s">
        <v>95</v>
      </c>
      <c r="E553">
        <v>25</v>
      </c>
      <c r="F553" t="s">
        <v>335</v>
      </c>
      <c r="G553" t="s">
        <v>419</v>
      </c>
    </row>
    <row r="554" spans="1:7">
      <c r="A554">
        <v>21</v>
      </c>
      <c r="B554">
        <v>532</v>
      </c>
      <c r="C554" t="s">
        <v>283</v>
      </c>
      <c r="D554" t="s">
        <v>95</v>
      </c>
      <c r="E554">
        <v>25</v>
      </c>
      <c r="F554" t="s">
        <v>304</v>
      </c>
      <c r="G554" t="s">
        <v>419</v>
      </c>
    </row>
    <row r="555" spans="1:7">
      <c r="A555">
        <v>21</v>
      </c>
      <c r="B555">
        <v>533</v>
      </c>
      <c r="C555" t="s">
        <v>283</v>
      </c>
      <c r="D555" t="s">
        <v>95</v>
      </c>
      <c r="E555">
        <v>25</v>
      </c>
      <c r="F555" t="s">
        <v>335</v>
      </c>
      <c r="G555" t="s">
        <v>419</v>
      </c>
    </row>
    <row r="556" spans="1:7">
      <c r="A556">
        <v>21</v>
      </c>
      <c r="B556">
        <v>534</v>
      </c>
      <c r="C556" t="s">
        <v>283</v>
      </c>
      <c r="D556" t="s">
        <v>95</v>
      </c>
      <c r="E556">
        <v>25</v>
      </c>
      <c r="F556" t="s">
        <v>304</v>
      </c>
      <c r="G556" t="s">
        <v>419</v>
      </c>
    </row>
    <row r="557" spans="1:7">
      <c r="A557" t="s">
        <v>36</v>
      </c>
      <c r="B557" t="s">
        <v>45</v>
      </c>
      <c r="C557" t="s">
        <v>86</v>
      </c>
      <c r="D557" t="s">
        <v>87</v>
      </c>
      <c r="E557" t="s">
        <v>88</v>
      </c>
      <c r="F557" t="s">
        <v>89</v>
      </c>
    </row>
    <row r="558" spans="1:7">
      <c r="A558">
        <v>22</v>
      </c>
      <c r="B558">
        <v>535</v>
      </c>
      <c r="C558" t="s">
        <v>355</v>
      </c>
      <c r="D558" t="s">
        <v>224</v>
      </c>
      <c r="E558">
        <v>79</v>
      </c>
      <c r="F558" t="s">
        <v>335</v>
      </c>
      <c r="G558" t="s">
        <v>419</v>
      </c>
    </row>
    <row r="559" spans="1:7">
      <c r="A559">
        <v>22</v>
      </c>
      <c r="B559">
        <v>536</v>
      </c>
      <c r="C559" t="s">
        <v>355</v>
      </c>
      <c r="D559" t="s">
        <v>224</v>
      </c>
      <c r="E559">
        <v>21</v>
      </c>
      <c r="F559" t="s">
        <v>335</v>
      </c>
      <c r="G559" t="s">
        <v>419</v>
      </c>
    </row>
    <row r="560" spans="1:7">
      <c r="A560">
        <v>22</v>
      </c>
      <c r="B560">
        <v>537</v>
      </c>
      <c r="C560" t="s">
        <v>355</v>
      </c>
      <c r="D560" t="s">
        <v>224</v>
      </c>
      <c r="E560">
        <v>100</v>
      </c>
      <c r="F560" t="s">
        <v>335</v>
      </c>
      <c r="G560" t="s">
        <v>419</v>
      </c>
    </row>
    <row r="561" spans="1:7">
      <c r="A561">
        <v>22</v>
      </c>
      <c r="B561">
        <v>538</v>
      </c>
      <c r="C561" t="s">
        <v>355</v>
      </c>
      <c r="D561" t="s">
        <v>224</v>
      </c>
      <c r="E561">
        <v>99</v>
      </c>
      <c r="F561" t="s">
        <v>335</v>
      </c>
      <c r="G561" t="s">
        <v>419</v>
      </c>
    </row>
    <row r="562" spans="1:7">
      <c r="A562">
        <v>22</v>
      </c>
      <c r="B562">
        <v>539</v>
      </c>
      <c r="C562" t="s">
        <v>356</v>
      </c>
      <c r="D562" t="s">
        <v>224</v>
      </c>
      <c r="E562">
        <v>50</v>
      </c>
      <c r="F562" t="s">
        <v>304</v>
      </c>
      <c r="G562" t="s">
        <v>419</v>
      </c>
    </row>
    <row r="563" spans="1:7">
      <c r="A563">
        <v>22</v>
      </c>
      <c r="B563">
        <v>540</v>
      </c>
      <c r="C563" t="s">
        <v>356</v>
      </c>
      <c r="D563" t="s">
        <v>224</v>
      </c>
      <c r="E563">
        <v>50</v>
      </c>
      <c r="F563" t="s">
        <v>288</v>
      </c>
      <c r="G563" t="s">
        <v>419</v>
      </c>
    </row>
    <row r="564" spans="1:7">
      <c r="A564">
        <v>22</v>
      </c>
      <c r="B564">
        <v>541</v>
      </c>
      <c r="C564" t="s">
        <v>356</v>
      </c>
      <c r="D564" t="s">
        <v>224</v>
      </c>
      <c r="E564">
        <v>50</v>
      </c>
      <c r="F564" t="s">
        <v>288</v>
      </c>
      <c r="G564" t="s">
        <v>419</v>
      </c>
    </row>
    <row r="565" spans="1:7">
      <c r="A565">
        <v>22</v>
      </c>
      <c r="B565">
        <v>542</v>
      </c>
      <c r="C565" t="s">
        <v>356</v>
      </c>
      <c r="D565" t="s">
        <v>224</v>
      </c>
      <c r="E565">
        <v>50</v>
      </c>
      <c r="F565" t="s">
        <v>304</v>
      </c>
      <c r="G565" t="s">
        <v>419</v>
      </c>
    </row>
    <row r="566" spans="1:7">
      <c r="A566">
        <v>22</v>
      </c>
      <c r="B566">
        <v>543</v>
      </c>
      <c r="C566" t="s">
        <v>357</v>
      </c>
      <c r="D566" t="s">
        <v>224</v>
      </c>
      <c r="E566">
        <v>100</v>
      </c>
      <c r="F566" t="s">
        <v>288</v>
      </c>
      <c r="G566" t="s">
        <v>419</v>
      </c>
    </row>
    <row r="567" spans="1:7">
      <c r="A567">
        <v>22</v>
      </c>
      <c r="B567">
        <v>544</v>
      </c>
      <c r="C567" t="s">
        <v>259</v>
      </c>
      <c r="D567" t="s">
        <v>224</v>
      </c>
      <c r="E567">
        <v>200</v>
      </c>
      <c r="F567" t="s">
        <v>358</v>
      </c>
      <c r="G567" t="s">
        <v>419</v>
      </c>
    </row>
    <row r="568" spans="1:7">
      <c r="A568">
        <v>22</v>
      </c>
      <c r="B568">
        <v>545</v>
      </c>
      <c r="C568" t="s">
        <v>359</v>
      </c>
      <c r="D568" t="s">
        <v>224</v>
      </c>
      <c r="E568">
        <v>39</v>
      </c>
      <c r="F568" t="s">
        <v>284</v>
      </c>
      <c r="G568" t="s">
        <v>422</v>
      </c>
    </row>
    <row r="569" spans="1:7">
      <c r="A569" t="s">
        <v>36</v>
      </c>
      <c r="B569" t="s">
        <v>45</v>
      </c>
      <c r="C569" t="s">
        <v>86</v>
      </c>
      <c r="D569" t="s">
        <v>87</v>
      </c>
      <c r="E569" t="s">
        <v>88</v>
      </c>
      <c r="F569" t="s">
        <v>89</v>
      </c>
    </row>
    <row r="570" spans="1:7">
      <c r="A570">
        <v>23</v>
      </c>
      <c r="B570">
        <v>546</v>
      </c>
      <c r="C570" t="s">
        <v>253</v>
      </c>
      <c r="D570" t="s">
        <v>151</v>
      </c>
      <c r="E570">
        <v>90</v>
      </c>
      <c r="F570" t="s">
        <v>335</v>
      </c>
      <c r="G570" t="s">
        <v>419</v>
      </c>
    </row>
    <row r="571" spans="1:7">
      <c r="A571">
        <v>23</v>
      </c>
      <c r="B571">
        <v>547</v>
      </c>
      <c r="C571" t="s">
        <v>253</v>
      </c>
      <c r="D571" t="s">
        <v>151</v>
      </c>
      <c r="E571">
        <v>90</v>
      </c>
      <c r="F571" t="s">
        <v>335</v>
      </c>
      <c r="G571" t="s">
        <v>419</v>
      </c>
    </row>
    <row r="572" spans="1:7">
      <c r="A572">
        <v>23</v>
      </c>
      <c r="B572">
        <v>548</v>
      </c>
      <c r="C572" t="s">
        <v>253</v>
      </c>
      <c r="D572" t="s">
        <v>151</v>
      </c>
      <c r="E572">
        <v>90</v>
      </c>
      <c r="F572" t="s">
        <v>335</v>
      </c>
      <c r="G572" t="s">
        <v>419</v>
      </c>
    </row>
    <row r="573" spans="1:7">
      <c r="A573">
        <v>23</v>
      </c>
      <c r="B573">
        <v>549</v>
      </c>
      <c r="C573" t="s">
        <v>253</v>
      </c>
      <c r="D573" t="s">
        <v>151</v>
      </c>
      <c r="E573">
        <v>90</v>
      </c>
      <c r="F573" t="s">
        <v>335</v>
      </c>
      <c r="G573" t="s">
        <v>419</v>
      </c>
    </row>
    <row r="574" spans="1:7">
      <c r="A574">
        <v>23</v>
      </c>
      <c r="B574">
        <v>550</v>
      </c>
      <c r="C574" t="s">
        <v>253</v>
      </c>
      <c r="D574" t="s">
        <v>151</v>
      </c>
      <c r="E574">
        <v>90</v>
      </c>
      <c r="F574" t="s">
        <v>335</v>
      </c>
      <c r="G574" t="s">
        <v>419</v>
      </c>
    </row>
    <row r="575" spans="1:7">
      <c r="A575">
        <v>23</v>
      </c>
      <c r="B575">
        <v>551</v>
      </c>
      <c r="C575" t="s">
        <v>253</v>
      </c>
      <c r="D575" t="s">
        <v>151</v>
      </c>
      <c r="E575">
        <v>90</v>
      </c>
      <c r="F575" t="s">
        <v>335</v>
      </c>
      <c r="G575" t="s">
        <v>419</v>
      </c>
    </row>
    <row r="576" spans="1:7">
      <c r="A576">
        <v>23</v>
      </c>
      <c r="B576">
        <v>552</v>
      </c>
      <c r="C576" t="s">
        <v>253</v>
      </c>
      <c r="D576" t="s">
        <v>151</v>
      </c>
      <c r="E576">
        <v>90</v>
      </c>
      <c r="F576" t="s">
        <v>335</v>
      </c>
      <c r="G576" t="s">
        <v>419</v>
      </c>
    </row>
    <row r="577" spans="1:7">
      <c r="A577">
        <v>23</v>
      </c>
      <c r="B577">
        <v>553</v>
      </c>
      <c r="C577" t="s">
        <v>253</v>
      </c>
      <c r="D577" t="s">
        <v>151</v>
      </c>
      <c r="E577">
        <v>90</v>
      </c>
      <c r="F577" t="s">
        <v>335</v>
      </c>
      <c r="G577" t="s">
        <v>419</v>
      </c>
    </row>
    <row r="578" spans="1:7">
      <c r="A578">
        <v>23</v>
      </c>
      <c r="B578">
        <v>554</v>
      </c>
      <c r="C578" t="s">
        <v>253</v>
      </c>
      <c r="D578" t="s">
        <v>151</v>
      </c>
      <c r="E578">
        <v>90</v>
      </c>
      <c r="F578" t="s">
        <v>335</v>
      </c>
      <c r="G578" t="s">
        <v>419</v>
      </c>
    </row>
    <row r="579" spans="1:7">
      <c r="A579">
        <v>23</v>
      </c>
      <c r="B579">
        <v>555</v>
      </c>
      <c r="C579" t="s">
        <v>253</v>
      </c>
      <c r="D579" t="s">
        <v>151</v>
      </c>
      <c r="E579">
        <v>90</v>
      </c>
      <c r="F579" t="s">
        <v>335</v>
      </c>
      <c r="G579" t="s">
        <v>419</v>
      </c>
    </row>
    <row r="580" spans="1:7">
      <c r="A580">
        <v>23</v>
      </c>
      <c r="B580">
        <v>556</v>
      </c>
      <c r="C580" t="s">
        <v>253</v>
      </c>
      <c r="D580" t="s">
        <v>151</v>
      </c>
      <c r="E580">
        <v>90</v>
      </c>
      <c r="F580" t="s">
        <v>335</v>
      </c>
      <c r="G580" t="s">
        <v>419</v>
      </c>
    </row>
    <row r="581" spans="1:7">
      <c r="A581">
        <v>23</v>
      </c>
      <c r="B581">
        <v>557</v>
      </c>
      <c r="C581" t="s">
        <v>217</v>
      </c>
      <c r="D581" t="s">
        <v>218</v>
      </c>
      <c r="E581">
        <v>1500</v>
      </c>
      <c r="F581" t="s">
        <v>262</v>
      </c>
      <c r="G581" t="s">
        <v>419</v>
      </c>
    </row>
    <row r="582" spans="1:7">
      <c r="A582">
        <v>23</v>
      </c>
      <c r="B582">
        <v>558</v>
      </c>
      <c r="C582" t="s">
        <v>217</v>
      </c>
      <c r="D582" t="s">
        <v>218</v>
      </c>
      <c r="E582">
        <v>1500</v>
      </c>
      <c r="F582" t="s">
        <v>304</v>
      </c>
      <c r="G582" t="s">
        <v>419</v>
      </c>
    </row>
    <row r="583" spans="1:7">
      <c r="A583">
        <v>23</v>
      </c>
      <c r="B583">
        <v>559</v>
      </c>
      <c r="C583" t="s">
        <v>217</v>
      </c>
      <c r="D583" t="s">
        <v>218</v>
      </c>
      <c r="E583">
        <v>1500</v>
      </c>
      <c r="F583" t="s">
        <v>307</v>
      </c>
      <c r="G583" t="s">
        <v>419</v>
      </c>
    </row>
    <row r="584" spans="1:7">
      <c r="A584">
        <v>23</v>
      </c>
      <c r="B584">
        <v>560</v>
      </c>
      <c r="C584" t="s">
        <v>217</v>
      </c>
      <c r="D584" t="s">
        <v>218</v>
      </c>
      <c r="E584">
        <v>1500</v>
      </c>
      <c r="F584" t="s">
        <v>307</v>
      </c>
      <c r="G584" t="s">
        <v>419</v>
      </c>
    </row>
    <row r="585" spans="1:7">
      <c r="A585">
        <v>23</v>
      </c>
      <c r="B585">
        <v>561</v>
      </c>
      <c r="C585" t="s">
        <v>217</v>
      </c>
      <c r="D585" t="s">
        <v>218</v>
      </c>
      <c r="E585">
        <v>1500</v>
      </c>
      <c r="F585" t="s">
        <v>348</v>
      </c>
      <c r="G585" t="s">
        <v>419</v>
      </c>
    </row>
    <row r="586" spans="1:7">
      <c r="A586">
        <v>23</v>
      </c>
      <c r="B586">
        <v>562</v>
      </c>
      <c r="C586" t="s">
        <v>217</v>
      </c>
      <c r="D586" t="s">
        <v>218</v>
      </c>
      <c r="E586">
        <v>1500</v>
      </c>
      <c r="F586" t="s">
        <v>348</v>
      </c>
      <c r="G586" t="s">
        <v>419</v>
      </c>
    </row>
    <row r="587" spans="1:7">
      <c r="A587">
        <v>23</v>
      </c>
      <c r="B587">
        <v>563</v>
      </c>
      <c r="C587" t="s">
        <v>217</v>
      </c>
      <c r="D587" t="s">
        <v>218</v>
      </c>
      <c r="E587">
        <v>1500</v>
      </c>
      <c r="F587" t="s">
        <v>335</v>
      </c>
      <c r="G587" t="s">
        <v>419</v>
      </c>
    </row>
    <row r="588" spans="1:7">
      <c r="A588">
        <v>23</v>
      </c>
      <c r="B588">
        <v>564</v>
      </c>
      <c r="C588" t="s">
        <v>217</v>
      </c>
      <c r="D588" t="s">
        <v>218</v>
      </c>
      <c r="E588">
        <v>1500</v>
      </c>
      <c r="F588" t="s">
        <v>292</v>
      </c>
      <c r="G588" t="s">
        <v>419</v>
      </c>
    </row>
    <row r="589" spans="1:7">
      <c r="A589">
        <v>23</v>
      </c>
      <c r="B589">
        <v>565</v>
      </c>
      <c r="C589" t="s">
        <v>217</v>
      </c>
      <c r="D589" t="s">
        <v>218</v>
      </c>
      <c r="E589">
        <v>1500</v>
      </c>
      <c r="F589" t="s">
        <v>292</v>
      </c>
      <c r="G589" t="s">
        <v>419</v>
      </c>
    </row>
    <row r="590" spans="1:7">
      <c r="A590">
        <v>23</v>
      </c>
      <c r="B590">
        <v>566</v>
      </c>
      <c r="C590" t="s">
        <v>223</v>
      </c>
      <c r="D590" t="s">
        <v>151</v>
      </c>
      <c r="E590">
        <v>90</v>
      </c>
      <c r="F590" t="s">
        <v>307</v>
      </c>
      <c r="G590" t="s">
        <v>419</v>
      </c>
    </row>
    <row r="591" spans="1:7">
      <c r="A591">
        <v>23</v>
      </c>
      <c r="B591">
        <v>567</v>
      </c>
      <c r="C591" t="s">
        <v>223</v>
      </c>
      <c r="D591" t="s">
        <v>151</v>
      </c>
      <c r="E591">
        <v>90</v>
      </c>
      <c r="F591" t="s">
        <v>307</v>
      </c>
      <c r="G591" t="s">
        <v>419</v>
      </c>
    </row>
    <row r="592" spans="1:7">
      <c r="A592">
        <v>23</v>
      </c>
      <c r="B592">
        <v>568</v>
      </c>
      <c r="C592" t="s">
        <v>223</v>
      </c>
      <c r="D592" t="s">
        <v>151</v>
      </c>
      <c r="E592">
        <v>90</v>
      </c>
      <c r="F592" t="s">
        <v>307</v>
      </c>
      <c r="G592" t="s">
        <v>419</v>
      </c>
    </row>
    <row r="593" spans="1:7">
      <c r="A593">
        <v>23</v>
      </c>
      <c r="B593">
        <v>569</v>
      </c>
      <c r="C593" t="s">
        <v>223</v>
      </c>
      <c r="D593" t="s">
        <v>151</v>
      </c>
      <c r="E593">
        <v>90</v>
      </c>
      <c r="F593" t="s">
        <v>307</v>
      </c>
      <c r="G593" t="s">
        <v>419</v>
      </c>
    </row>
    <row r="594" spans="1:7">
      <c r="A594">
        <v>23</v>
      </c>
      <c r="B594">
        <v>570</v>
      </c>
      <c r="C594" t="s">
        <v>223</v>
      </c>
      <c r="D594" t="s">
        <v>151</v>
      </c>
      <c r="E594">
        <v>90</v>
      </c>
      <c r="F594" t="s">
        <v>307</v>
      </c>
      <c r="G594" t="s">
        <v>419</v>
      </c>
    </row>
    <row r="595" spans="1:7">
      <c r="A595">
        <v>23</v>
      </c>
      <c r="B595">
        <v>571</v>
      </c>
      <c r="C595" t="s">
        <v>217</v>
      </c>
      <c r="D595" t="s">
        <v>218</v>
      </c>
      <c r="E595">
        <v>1500</v>
      </c>
      <c r="F595" t="s">
        <v>304</v>
      </c>
      <c r="G595" t="s">
        <v>419</v>
      </c>
    </row>
    <row r="596" spans="1:7">
      <c r="A596" t="s">
        <v>36</v>
      </c>
      <c r="B596" t="s">
        <v>45</v>
      </c>
      <c r="C596" t="s">
        <v>86</v>
      </c>
      <c r="D596" t="s">
        <v>87</v>
      </c>
      <c r="E596" t="s">
        <v>88</v>
      </c>
      <c r="F596" t="s">
        <v>89</v>
      </c>
    </row>
    <row r="597" spans="1:7">
      <c r="A597">
        <v>24</v>
      </c>
      <c r="B597">
        <v>572</v>
      </c>
      <c r="C597" t="s">
        <v>340</v>
      </c>
      <c r="D597" t="s">
        <v>93</v>
      </c>
      <c r="E597">
        <v>100</v>
      </c>
      <c r="F597" t="s">
        <v>335</v>
      </c>
      <c r="G597" t="s">
        <v>419</v>
      </c>
    </row>
    <row r="598" spans="1:7">
      <c r="A598">
        <v>24</v>
      </c>
      <c r="B598">
        <v>573</v>
      </c>
      <c r="C598" t="s">
        <v>340</v>
      </c>
      <c r="D598" t="s">
        <v>93</v>
      </c>
      <c r="E598">
        <v>100</v>
      </c>
      <c r="F598" t="s">
        <v>296</v>
      </c>
      <c r="G598" t="s">
        <v>419</v>
      </c>
    </row>
    <row r="599" spans="1:7">
      <c r="A599">
        <v>24</v>
      </c>
      <c r="B599">
        <v>574</v>
      </c>
      <c r="C599" t="s">
        <v>340</v>
      </c>
      <c r="D599" t="s">
        <v>93</v>
      </c>
      <c r="E599">
        <v>100</v>
      </c>
      <c r="F599" t="s">
        <v>296</v>
      </c>
      <c r="G599" t="s">
        <v>419</v>
      </c>
    </row>
    <row r="600" spans="1:7">
      <c r="A600">
        <v>24</v>
      </c>
      <c r="B600">
        <v>575</v>
      </c>
      <c r="C600" t="s">
        <v>340</v>
      </c>
      <c r="D600" t="s">
        <v>93</v>
      </c>
      <c r="E600">
        <v>100</v>
      </c>
      <c r="F600" t="s">
        <v>335</v>
      </c>
      <c r="G600" t="s">
        <v>419</v>
      </c>
    </row>
    <row r="601" spans="1:7">
      <c r="A601">
        <v>24</v>
      </c>
      <c r="B601">
        <v>576</v>
      </c>
      <c r="C601" t="s">
        <v>340</v>
      </c>
      <c r="D601" t="s">
        <v>93</v>
      </c>
      <c r="E601">
        <v>100</v>
      </c>
      <c r="F601" t="s">
        <v>348</v>
      </c>
      <c r="G601" t="s">
        <v>419</v>
      </c>
    </row>
    <row r="602" spans="1:7">
      <c r="A602">
        <v>24</v>
      </c>
      <c r="B602">
        <v>577</v>
      </c>
      <c r="C602" t="s">
        <v>340</v>
      </c>
      <c r="D602" t="s">
        <v>93</v>
      </c>
      <c r="E602">
        <v>100</v>
      </c>
      <c r="F602" t="s">
        <v>296</v>
      </c>
      <c r="G602" t="s">
        <v>419</v>
      </c>
    </row>
    <row r="603" spans="1:7">
      <c r="A603">
        <v>24</v>
      </c>
      <c r="B603">
        <v>578</v>
      </c>
      <c r="C603" t="s">
        <v>340</v>
      </c>
      <c r="D603" t="s">
        <v>93</v>
      </c>
      <c r="E603">
        <v>100</v>
      </c>
      <c r="F603" t="s">
        <v>335</v>
      </c>
      <c r="G603" t="s">
        <v>419</v>
      </c>
    </row>
    <row r="604" spans="1:7">
      <c r="A604">
        <v>24</v>
      </c>
      <c r="B604">
        <v>579</v>
      </c>
      <c r="C604" t="s">
        <v>340</v>
      </c>
      <c r="D604" t="s">
        <v>93</v>
      </c>
      <c r="E604">
        <v>100</v>
      </c>
      <c r="F604" t="s">
        <v>335</v>
      </c>
      <c r="G604" t="s">
        <v>419</v>
      </c>
    </row>
    <row r="605" spans="1:7">
      <c r="A605">
        <v>24</v>
      </c>
      <c r="B605">
        <v>580</v>
      </c>
      <c r="C605" t="s">
        <v>340</v>
      </c>
      <c r="D605" t="s">
        <v>93</v>
      </c>
      <c r="E605">
        <v>100</v>
      </c>
      <c r="F605" t="s">
        <v>348</v>
      </c>
      <c r="G605" t="s">
        <v>419</v>
      </c>
    </row>
    <row r="606" spans="1:7">
      <c r="A606">
        <v>24</v>
      </c>
      <c r="B606">
        <v>581</v>
      </c>
      <c r="C606" t="s">
        <v>340</v>
      </c>
      <c r="D606" t="s">
        <v>93</v>
      </c>
      <c r="E606">
        <v>100</v>
      </c>
      <c r="F606" t="s">
        <v>335</v>
      </c>
      <c r="G606" t="s">
        <v>419</v>
      </c>
    </row>
    <row r="607" spans="1:7">
      <c r="A607">
        <v>24</v>
      </c>
      <c r="B607">
        <v>582</v>
      </c>
      <c r="C607" t="s">
        <v>340</v>
      </c>
      <c r="D607" t="s">
        <v>93</v>
      </c>
      <c r="E607">
        <v>100</v>
      </c>
      <c r="F607" t="s">
        <v>348</v>
      </c>
      <c r="G607" t="s">
        <v>419</v>
      </c>
    </row>
    <row r="608" spans="1:7">
      <c r="A608">
        <v>24</v>
      </c>
      <c r="B608">
        <v>583</v>
      </c>
      <c r="C608" t="s">
        <v>340</v>
      </c>
      <c r="D608" t="s">
        <v>93</v>
      </c>
      <c r="E608">
        <v>100</v>
      </c>
      <c r="F608" t="s">
        <v>348</v>
      </c>
      <c r="G608" t="s">
        <v>419</v>
      </c>
    </row>
    <row r="609" spans="1:7">
      <c r="A609">
        <v>24</v>
      </c>
      <c r="B609">
        <v>584</v>
      </c>
      <c r="C609" t="s">
        <v>340</v>
      </c>
      <c r="D609" t="s">
        <v>93</v>
      </c>
      <c r="E609">
        <v>100</v>
      </c>
      <c r="F609" t="s">
        <v>335</v>
      </c>
      <c r="G609" t="s">
        <v>419</v>
      </c>
    </row>
    <row r="610" spans="1:7">
      <c r="A610">
        <v>24</v>
      </c>
      <c r="B610">
        <v>585</v>
      </c>
      <c r="C610" t="s">
        <v>340</v>
      </c>
      <c r="D610" t="s">
        <v>93</v>
      </c>
      <c r="E610">
        <v>100</v>
      </c>
      <c r="F610" t="s">
        <v>335</v>
      </c>
      <c r="G610" t="s">
        <v>419</v>
      </c>
    </row>
    <row r="611" spans="1:7">
      <c r="A611">
        <v>24</v>
      </c>
      <c r="B611">
        <v>586</v>
      </c>
      <c r="C611" t="s">
        <v>340</v>
      </c>
      <c r="D611" t="s">
        <v>93</v>
      </c>
      <c r="E611">
        <v>100</v>
      </c>
      <c r="F611" t="s">
        <v>348</v>
      </c>
      <c r="G611" t="s">
        <v>419</v>
      </c>
    </row>
    <row r="612" spans="1:7">
      <c r="A612">
        <v>24</v>
      </c>
      <c r="B612">
        <v>587</v>
      </c>
      <c r="C612" t="s">
        <v>340</v>
      </c>
      <c r="D612" t="s">
        <v>93</v>
      </c>
      <c r="E612">
        <v>100</v>
      </c>
      <c r="F612" t="s">
        <v>348</v>
      </c>
      <c r="G612" t="s">
        <v>419</v>
      </c>
    </row>
    <row r="613" spans="1:7">
      <c r="A613">
        <v>24</v>
      </c>
      <c r="B613">
        <v>588</v>
      </c>
      <c r="C613" t="s">
        <v>340</v>
      </c>
      <c r="D613" t="s">
        <v>93</v>
      </c>
      <c r="E613">
        <v>100</v>
      </c>
      <c r="F613" t="s">
        <v>296</v>
      </c>
      <c r="G613" t="s">
        <v>419</v>
      </c>
    </row>
    <row r="614" spans="1:7">
      <c r="A614">
        <v>24</v>
      </c>
      <c r="B614">
        <v>589</v>
      </c>
      <c r="C614" t="s">
        <v>340</v>
      </c>
      <c r="D614" t="s">
        <v>93</v>
      </c>
      <c r="E614">
        <v>100</v>
      </c>
      <c r="F614" t="s">
        <v>296</v>
      </c>
      <c r="G614" t="s">
        <v>419</v>
      </c>
    </row>
    <row r="615" spans="1:7">
      <c r="A615">
        <v>24</v>
      </c>
      <c r="B615">
        <v>590</v>
      </c>
      <c r="C615" t="s">
        <v>340</v>
      </c>
      <c r="D615" t="s">
        <v>93</v>
      </c>
      <c r="E615">
        <v>100</v>
      </c>
      <c r="F615" t="s">
        <v>296</v>
      </c>
      <c r="G615" t="s">
        <v>419</v>
      </c>
    </row>
    <row r="616" spans="1:7">
      <c r="A616">
        <v>24</v>
      </c>
      <c r="B616">
        <v>591</v>
      </c>
      <c r="C616" t="s">
        <v>340</v>
      </c>
      <c r="D616" t="s">
        <v>93</v>
      </c>
      <c r="E616">
        <v>100</v>
      </c>
      <c r="F616" t="s">
        <v>296</v>
      </c>
      <c r="G616" t="s">
        <v>419</v>
      </c>
    </row>
    <row r="617" spans="1:7">
      <c r="A617">
        <v>24</v>
      </c>
      <c r="B617">
        <v>592</v>
      </c>
      <c r="C617" t="s">
        <v>340</v>
      </c>
      <c r="D617" t="s">
        <v>93</v>
      </c>
      <c r="E617">
        <v>100</v>
      </c>
      <c r="F617" t="s">
        <v>335</v>
      </c>
      <c r="G617" t="s">
        <v>419</v>
      </c>
    </row>
    <row r="618" spans="1:7">
      <c r="A618">
        <v>24</v>
      </c>
      <c r="B618">
        <v>593</v>
      </c>
      <c r="C618" t="s">
        <v>340</v>
      </c>
      <c r="D618" t="s">
        <v>93</v>
      </c>
      <c r="E618">
        <v>100</v>
      </c>
      <c r="F618" t="s">
        <v>348</v>
      </c>
      <c r="G618" t="s">
        <v>419</v>
      </c>
    </row>
    <row r="619" spans="1:7">
      <c r="A619">
        <v>24</v>
      </c>
      <c r="B619">
        <v>594</v>
      </c>
      <c r="C619" t="s">
        <v>340</v>
      </c>
      <c r="D619" t="s">
        <v>93</v>
      </c>
      <c r="E619">
        <v>100</v>
      </c>
      <c r="F619" t="s">
        <v>335</v>
      </c>
      <c r="G619" t="s">
        <v>419</v>
      </c>
    </row>
    <row r="620" spans="1:7">
      <c r="A620">
        <v>24</v>
      </c>
      <c r="B620">
        <v>595</v>
      </c>
      <c r="C620" t="s">
        <v>340</v>
      </c>
      <c r="D620" t="s">
        <v>93</v>
      </c>
      <c r="E620">
        <v>100</v>
      </c>
      <c r="F620" t="s">
        <v>348</v>
      </c>
      <c r="G620" t="s">
        <v>419</v>
      </c>
    </row>
    <row r="621" spans="1:7">
      <c r="A621">
        <v>24</v>
      </c>
      <c r="B621">
        <v>596</v>
      </c>
      <c r="C621" t="s">
        <v>340</v>
      </c>
      <c r="D621" t="s">
        <v>93</v>
      </c>
      <c r="E621">
        <v>100</v>
      </c>
      <c r="F621" t="s">
        <v>335</v>
      </c>
      <c r="G621" t="s">
        <v>419</v>
      </c>
    </row>
    <row r="622" spans="1:7">
      <c r="A622">
        <v>24</v>
      </c>
      <c r="B622">
        <v>597</v>
      </c>
      <c r="C622" t="s">
        <v>340</v>
      </c>
      <c r="D622" t="s">
        <v>93</v>
      </c>
      <c r="E622">
        <v>100</v>
      </c>
      <c r="F622" t="s">
        <v>335</v>
      </c>
      <c r="G622" t="s">
        <v>419</v>
      </c>
    </row>
    <row r="623" spans="1:7">
      <c r="A623">
        <v>24</v>
      </c>
      <c r="B623">
        <v>598</v>
      </c>
      <c r="C623" t="s">
        <v>340</v>
      </c>
      <c r="D623" t="s">
        <v>93</v>
      </c>
      <c r="E623">
        <v>100</v>
      </c>
      <c r="F623" t="s">
        <v>335</v>
      </c>
      <c r="G623" t="s">
        <v>419</v>
      </c>
    </row>
    <row r="624" spans="1:7">
      <c r="A624">
        <v>24</v>
      </c>
      <c r="B624">
        <v>599</v>
      </c>
      <c r="C624" t="s">
        <v>340</v>
      </c>
      <c r="D624" t="s">
        <v>93</v>
      </c>
      <c r="E624">
        <v>100</v>
      </c>
      <c r="F624" t="s">
        <v>348</v>
      </c>
      <c r="G624" t="s">
        <v>419</v>
      </c>
    </row>
    <row r="625" spans="1:7">
      <c r="A625">
        <v>24</v>
      </c>
      <c r="B625">
        <v>600</v>
      </c>
      <c r="C625" t="s">
        <v>340</v>
      </c>
      <c r="D625" t="s">
        <v>93</v>
      </c>
      <c r="E625">
        <v>100</v>
      </c>
      <c r="F625" t="s">
        <v>348</v>
      </c>
      <c r="G625" t="s">
        <v>419</v>
      </c>
    </row>
    <row r="626" spans="1:7">
      <c r="A626">
        <v>24</v>
      </c>
      <c r="B626">
        <v>601</v>
      </c>
      <c r="C626" t="s">
        <v>340</v>
      </c>
      <c r="D626" t="s">
        <v>93</v>
      </c>
      <c r="E626">
        <v>100</v>
      </c>
      <c r="F626" t="s">
        <v>348</v>
      </c>
      <c r="G626" t="s">
        <v>419</v>
      </c>
    </row>
    <row r="627" spans="1:7">
      <c r="A627">
        <v>24</v>
      </c>
      <c r="B627">
        <v>602</v>
      </c>
      <c r="C627" t="s">
        <v>340</v>
      </c>
      <c r="D627" t="s">
        <v>93</v>
      </c>
      <c r="E627">
        <v>100</v>
      </c>
      <c r="F627" t="s">
        <v>335</v>
      </c>
      <c r="G627" t="s">
        <v>419</v>
      </c>
    </row>
    <row r="628" spans="1:7">
      <c r="A628">
        <v>24</v>
      </c>
      <c r="B628">
        <v>603</v>
      </c>
      <c r="C628" t="s">
        <v>340</v>
      </c>
      <c r="D628" t="s">
        <v>93</v>
      </c>
      <c r="E628">
        <v>100</v>
      </c>
      <c r="F628" t="s">
        <v>358</v>
      </c>
      <c r="G628" t="s">
        <v>419</v>
      </c>
    </row>
    <row r="629" spans="1:7">
      <c r="A629" t="s">
        <v>36</v>
      </c>
      <c r="B629" t="s">
        <v>45</v>
      </c>
      <c r="C629" t="s">
        <v>86</v>
      </c>
      <c r="D629" t="s">
        <v>87</v>
      </c>
      <c r="E629" t="s">
        <v>88</v>
      </c>
      <c r="F629" t="s">
        <v>89</v>
      </c>
    </row>
    <row r="630" spans="1:7">
      <c r="A630">
        <v>25</v>
      </c>
      <c r="B630">
        <v>604</v>
      </c>
      <c r="C630" t="s">
        <v>295</v>
      </c>
      <c r="D630" t="s">
        <v>93</v>
      </c>
      <c r="E630">
        <v>45</v>
      </c>
      <c r="F630" t="s">
        <v>341</v>
      </c>
      <c r="G630" t="s">
        <v>419</v>
      </c>
    </row>
    <row r="631" spans="1:7">
      <c r="A631">
        <v>25</v>
      </c>
      <c r="B631">
        <v>605</v>
      </c>
      <c r="C631" t="s">
        <v>295</v>
      </c>
      <c r="D631" t="s">
        <v>93</v>
      </c>
      <c r="E631">
        <v>45</v>
      </c>
      <c r="F631" t="s">
        <v>341</v>
      </c>
      <c r="G631" t="s">
        <v>419</v>
      </c>
    </row>
    <row r="632" spans="1:7">
      <c r="A632">
        <v>25</v>
      </c>
      <c r="B632">
        <v>606</v>
      </c>
      <c r="C632" t="s">
        <v>295</v>
      </c>
      <c r="D632" t="s">
        <v>93</v>
      </c>
      <c r="E632">
        <v>45</v>
      </c>
      <c r="F632" t="s">
        <v>341</v>
      </c>
      <c r="G632" t="s">
        <v>419</v>
      </c>
    </row>
    <row r="633" spans="1:7">
      <c r="A633">
        <v>25</v>
      </c>
      <c r="B633">
        <v>607</v>
      </c>
      <c r="C633" t="s">
        <v>295</v>
      </c>
      <c r="D633" t="s">
        <v>93</v>
      </c>
      <c r="E633">
        <v>45</v>
      </c>
      <c r="F633" t="s">
        <v>341</v>
      </c>
      <c r="G633" t="s">
        <v>419</v>
      </c>
    </row>
    <row r="634" spans="1:7">
      <c r="A634">
        <v>25</v>
      </c>
      <c r="B634">
        <v>608</v>
      </c>
      <c r="C634" t="s">
        <v>295</v>
      </c>
      <c r="D634" t="s">
        <v>93</v>
      </c>
      <c r="E634">
        <v>45</v>
      </c>
      <c r="F634" t="s">
        <v>341</v>
      </c>
      <c r="G634" t="s">
        <v>419</v>
      </c>
    </row>
    <row r="635" spans="1:7">
      <c r="A635">
        <v>25</v>
      </c>
      <c r="B635">
        <v>609</v>
      </c>
      <c r="C635" t="s">
        <v>295</v>
      </c>
      <c r="D635" t="s">
        <v>93</v>
      </c>
      <c r="E635">
        <v>45</v>
      </c>
      <c r="F635" t="s">
        <v>296</v>
      </c>
      <c r="G635" t="s">
        <v>419</v>
      </c>
    </row>
    <row r="636" spans="1:7">
      <c r="A636">
        <v>25</v>
      </c>
      <c r="B636">
        <v>610</v>
      </c>
      <c r="C636" t="s">
        <v>295</v>
      </c>
      <c r="D636" t="s">
        <v>93</v>
      </c>
      <c r="E636">
        <v>45</v>
      </c>
      <c r="F636" t="s">
        <v>341</v>
      </c>
      <c r="G636" t="s">
        <v>419</v>
      </c>
    </row>
    <row r="637" spans="1:7">
      <c r="A637">
        <v>25</v>
      </c>
      <c r="B637">
        <v>611</v>
      </c>
      <c r="C637" t="s">
        <v>295</v>
      </c>
      <c r="D637" t="s">
        <v>93</v>
      </c>
      <c r="E637">
        <v>45</v>
      </c>
      <c r="F637" t="s">
        <v>341</v>
      </c>
      <c r="G637" t="s">
        <v>419</v>
      </c>
    </row>
    <row r="638" spans="1:7">
      <c r="A638">
        <v>25</v>
      </c>
      <c r="B638">
        <v>612</v>
      </c>
      <c r="C638" t="s">
        <v>295</v>
      </c>
      <c r="D638" t="s">
        <v>93</v>
      </c>
      <c r="E638">
        <v>45</v>
      </c>
      <c r="F638" t="s">
        <v>296</v>
      </c>
      <c r="G638" t="s">
        <v>419</v>
      </c>
    </row>
    <row r="639" spans="1:7">
      <c r="A639">
        <v>25</v>
      </c>
      <c r="B639">
        <v>613</v>
      </c>
      <c r="C639" t="s">
        <v>295</v>
      </c>
      <c r="D639" t="s">
        <v>93</v>
      </c>
      <c r="E639">
        <v>45</v>
      </c>
      <c r="F639" t="s">
        <v>296</v>
      </c>
      <c r="G639" t="s">
        <v>419</v>
      </c>
    </row>
    <row r="640" spans="1:7">
      <c r="A640">
        <v>25</v>
      </c>
      <c r="B640">
        <v>614</v>
      </c>
      <c r="C640" t="s">
        <v>295</v>
      </c>
      <c r="D640" t="s">
        <v>93</v>
      </c>
      <c r="E640">
        <v>45</v>
      </c>
      <c r="F640" t="s">
        <v>296</v>
      </c>
      <c r="G640" t="s">
        <v>419</v>
      </c>
    </row>
    <row r="641" spans="1:7">
      <c r="A641">
        <v>25</v>
      </c>
      <c r="B641">
        <v>615</v>
      </c>
      <c r="C641" t="s">
        <v>295</v>
      </c>
      <c r="D641" t="s">
        <v>93</v>
      </c>
      <c r="E641">
        <v>45</v>
      </c>
      <c r="F641" t="s">
        <v>296</v>
      </c>
      <c r="G641" t="s">
        <v>419</v>
      </c>
    </row>
    <row r="642" spans="1:7">
      <c r="A642">
        <v>25</v>
      </c>
      <c r="B642">
        <v>616</v>
      </c>
      <c r="C642" t="s">
        <v>295</v>
      </c>
      <c r="D642" t="s">
        <v>93</v>
      </c>
      <c r="E642">
        <v>45</v>
      </c>
      <c r="F642" t="s">
        <v>296</v>
      </c>
      <c r="G642" t="s">
        <v>419</v>
      </c>
    </row>
    <row r="643" spans="1:7">
      <c r="A643">
        <v>25</v>
      </c>
      <c r="B643">
        <v>617</v>
      </c>
      <c r="C643" t="s">
        <v>295</v>
      </c>
      <c r="D643" t="s">
        <v>93</v>
      </c>
      <c r="E643">
        <v>45</v>
      </c>
      <c r="F643" t="s">
        <v>296</v>
      </c>
      <c r="G643" t="s">
        <v>419</v>
      </c>
    </row>
    <row r="644" spans="1:7">
      <c r="A644">
        <v>25</v>
      </c>
      <c r="B644">
        <v>618</v>
      </c>
      <c r="C644" t="s">
        <v>295</v>
      </c>
      <c r="D644" t="s">
        <v>93</v>
      </c>
      <c r="E644">
        <v>45</v>
      </c>
      <c r="F644" t="s">
        <v>341</v>
      </c>
      <c r="G644" t="s">
        <v>419</v>
      </c>
    </row>
    <row r="645" spans="1:7">
      <c r="A645">
        <v>25</v>
      </c>
      <c r="B645">
        <v>619</v>
      </c>
      <c r="C645" t="s">
        <v>295</v>
      </c>
      <c r="D645" t="s">
        <v>93</v>
      </c>
      <c r="E645">
        <v>45</v>
      </c>
      <c r="F645" t="s">
        <v>296</v>
      </c>
      <c r="G645" t="s">
        <v>419</v>
      </c>
    </row>
    <row r="646" spans="1:7">
      <c r="A646">
        <v>25</v>
      </c>
      <c r="B646">
        <v>620</v>
      </c>
      <c r="C646" t="s">
        <v>295</v>
      </c>
      <c r="D646" t="s">
        <v>93</v>
      </c>
      <c r="E646">
        <v>45</v>
      </c>
      <c r="F646" t="s">
        <v>341</v>
      </c>
      <c r="G646" t="s">
        <v>419</v>
      </c>
    </row>
    <row r="647" spans="1:7">
      <c r="A647">
        <v>25</v>
      </c>
      <c r="B647">
        <v>621</v>
      </c>
      <c r="C647" t="s">
        <v>295</v>
      </c>
      <c r="D647" t="s">
        <v>93</v>
      </c>
      <c r="E647">
        <v>45</v>
      </c>
      <c r="F647" t="s">
        <v>341</v>
      </c>
      <c r="G647" t="s">
        <v>419</v>
      </c>
    </row>
    <row r="648" spans="1:7">
      <c r="A648">
        <v>25</v>
      </c>
      <c r="B648">
        <v>622</v>
      </c>
      <c r="C648" t="s">
        <v>295</v>
      </c>
      <c r="D648" t="s">
        <v>93</v>
      </c>
      <c r="E648">
        <v>45</v>
      </c>
      <c r="F648" t="s">
        <v>341</v>
      </c>
      <c r="G648" t="s">
        <v>419</v>
      </c>
    </row>
    <row r="649" spans="1:7">
      <c r="A649">
        <v>25</v>
      </c>
      <c r="B649">
        <v>623</v>
      </c>
      <c r="C649" t="s">
        <v>295</v>
      </c>
      <c r="D649" t="s">
        <v>93</v>
      </c>
      <c r="E649">
        <v>45</v>
      </c>
      <c r="F649" t="s">
        <v>296</v>
      </c>
      <c r="G649" t="s">
        <v>419</v>
      </c>
    </row>
    <row r="650" spans="1:7">
      <c r="A650">
        <v>25</v>
      </c>
      <c r="B650">
        <v>624</v>
      </c>
      <c r="C650" t="s">
        <v>295</v>
      </c>
      <c r="D650" t="s">
        <v>93</v>
      </c>
      <c r="E650">
        <v>45</v>
      </c>
      <c r="F650" t="s">
        <v>341</v>
      </c>
      <c r="G650" t="s">
        <v>419</v>
      </c>
    </row>
    <row r="651" spans="1:7">
      <c r="A651">
        <v>25</v>
      </c>
      <c r="B651">
        <v>625</v>
      </c>
      <c r="C651" t="s">
        <v>295</v>
      </c>
      <c r="D651" t="s">
        <v>93</v>
      </c>
      <c r="E651">
        <v>45</v>
      </c>
      <c r="F651" t="s">
        <v>296</v>
      </c>
      <c r="G651" t="s">
        <v>419</v>
      </c>
    </row>
    <row r="652" spans="1:7">
      <c r="A652">
        <v>25</v>
      </c>
      <c r="B652">
        <v>626</v>
      </c>
      <c r="C652" t="s">
        <v>295</v>
      </c>
      <c r="D652" t="s">
        <v>93</v>
      </c>
      <c r="E652">
        <v>45</v>
      </c>
      <c r="F652" t="s">
        <v>296</v>
      </c>
      <c r="G652" t="s">
        <v>419</v>
      </c>
    </row>
    <row r="653" spans="1:7">
      <c r="A653">
        <v>25</v>
      </c>
      <c r="B653">
        <v>627</v>
      </c>
      <c r="C653" t="s">
        <v>295</v>
      </c>
      <c r="D653" t="s">
        <v>93</v>
      </c>
      <c r="E653">
        <v>45</v>
      </c>
      <c r="F653" t="s">
        <v>296</v>
      </c>
      <c r="G653" t="s">
        <v>419</v>
      </c>
    </row>
    <row r="654" spans="1:7">
      <c r="A654">
        <v>25</v>
      </c>
      <c r="B654">
        <v>628</v>
      </c>
      <c r="C654" t="s">
        <v>295</v>
      </c>
      <c r="D654" t="s">
        <v>93</v>
      </c>
      <c r="E654">
        <v>45</v>
      </c>
      <c r="F654" t="s">
        <v>341</v>
      </c>
      <c r="G654" t="s">
        <v>419</v>
      </c>
    </row>
    <row r="655" spans="1:7">
      <c r="A655">
        <v>25</v>
      </c>
      <c r="B655">
        <v>629</v>
      </c>
      <c r="C655" t="s">
        <v>295</v>
      </c>
      <c r="D655" t="s">
        <v>93</v>
      </c>
      <c r="E655">
        <v>45</v>
      </c>
      <c r="F655" t="s">
        <v>296</v>
      </c>
      <c r="G655" t="s">
        <v>419</v>
      </c>
    </row>
    <row r="656" spans="1:7">
      <c r="A656">
        <v>25</v>
      </c>
      <c r="B656">
        <v>630</v>
      </c>
      <c r="C656" t="s">
        <v>295</v>
      </c>
      <c r="D656" t="s">
        <v>93</v>
      </c>
      <c r="E656">
        <v>45</v>
      </c>
      <c r="F656" t="s">
        <v>296</v>
      </c>
      <c r="G656" t="s">
        <v>419</v>
      </c>
    </row>
    <row r="657" spans="1:7">
      <c r="A657">
        <v>25</v>
      </c>
      <c r="B657">
        <v>631</v>
      </c>
      <c r="C657" t="s">
        <v>295</v>
      </c>
      <c r="D657" t="s">
        <v>93</v>
      </c>
      <c r="E657">
        <v>45</v>
      </c>
      <c r="F657" t="s">
        <v>296</v>
      </c>
      <c r="G657" t="s">
        <v>419</v>
      </c>
    </row>
    <row r="658" spans="1:7">
      <c r="A658">
        <v>25</v>
      </c>
      <c r="B658">
        <v>632</v>
      </c>
      <c r="C658" t="s">
        <v>295</v>
      </c>
      <c r="D658" t="s">
        <v>93</v>
      </c>
      <c r="E658">
        <v>45</v>
      </c>
      <c r="F658" t="s">
        <v>341</v>
      </c>
      <c r="G658" t="s">
        <v>419</v>
      </c>
    </row>
    <row r="659" spans="1:7">
      <c r="A659">
        <v>25</v>
      </c>
      <c r="B659">
        <v>633</v>
      </c>
      <c r="C659" t="s">
        <v>295</v>
      </c>
      <c r="D659" t="s">
        <v>93</v>
      </c>
      <c r="E659">
        <v>45</v>
      </c>
      <c r="F659" t="s">
        <v>341</v>
      </c>
      <c r="G659" t="s">
        <v>419</v>
      </c>
    </row>
    <row r="660" spans="1:7">
      <c r="A660">
        <v>25</v>
      </c>
      <c r="B660">
        <v>634</v>
      </c>
      <c r="C660" t="s">
        <v>295</v>
      </c>
      <c r="D660" t="s">
        <v>93</v>
      </c>
      <c r="E660">
        <v>45</v>
      </c>
      <c r="F660" t="s">
        <v>296</v>
      </c>
      <c r="G660" t="s">
        <v>419</v>
      </c>
    </row>
    <row r="661" spans="1:7">
      <c r="A661">
        <v>25</v>
      </c>
      <c r="B661">
        <v>635</v>
      </c>
      <c r="C661" t="s">
        <v>295</v>
      </c>
      <c r="D661" t="s">
        <v>93</v>
      </c>
      <c r="E661">
        <v>45</v>
      </c>
      <c r="F661" t="s">
        <v>341</v>
      </c>
      <c r="G661" t="s">
        <v>419</v>
      </c>
    </row>
    <row r="662" spans="1:7">
      <c r="A662">
        <v>25</v>
      </c>
      <c r="B662">
        <v>636</v>
      </c>
      <c r="C662" t="s">
        <v>295</v>
      </c>
      <c r="D662" t="s">
        <v>93</v>
      </c>
      <c r="E662">
        <v>45</v>
      </c>
      <c r="F662" t="s">
        <v>341</v>
      </c>
      <c r="G662" t="s">
        <v>419</v>
      </c>
    </row>
    <row r="663" spans="1:7">
      <c r="A663">
        <v>25</v>
      </c>
      <c r="B663">
        <v>637</v>
      </c>
      <c r="C663" t="s">
        <v>295</v>
      </c>
      <c r="D663" t="s">
        <v>93</v>
      </c>
      <c r="E663">
        <v>45</v>
      </c>
      <c r="F663" t="s">
        <v>341</v>
      </c>
      <c r="G663" t="s">
        <v>419</v>
      </c>
    </row>
    <row r="664" spans="1:7">
      <c r="A664">
        <v>25</v>
      </c>
      <c r="B664">
        <v>638</v>
      </c>
      <c r="C664" t="s">
        <v>295</v>
      </c>
      <c r="D664" t="s">
        <v>93</v>
      </c>
      <c r="E664">
        <v>45</v>
      </c>
      <c r="F664" t="s">
        <v>296</v>
      </c>
      <c r="G664" t="s">
        <v>419</v>
      </c>
    </row>
    <row r="665" spans="1:7">
      <c r="A665">
        <v>25</v>
      </c>
      <c r="B665">
        <v>639</v>
      </c>
      <c r="C665" t="s">
        <v>295</v>
      </c>
      <c r="D665" t="s">
        <v>93</v>
      </c>
      <c r="E665">
        <v>45</v>
      </c>
      <c r="F665" t="s">
        <v>296</v>
      </c>
      <c r="G665" t="s">
        <v>419</v>
      </c>
    </row>
    <row r="666" spans="1:7">
      <c r="A666">
        <v>25</v>
      </c>
      <c r="B666">
        <v>640</v>
      </c>
      <c r="C666" t="s">
        <v>295</v>
      </c>
      <c r="D666" t="s">
        <v>93</v>
      </c>
      <c r="E666">
        <v>45</v>
      </c>
      <c r="F666" t="s">
        <v>296</v>
      </c>
      <c r="G666" t="s">
        <v>419</v>
      </c>
    </row>
    <row r="667" spans="1:7">
      <c r="A667">
        <v>25</v>
      </c>
      <c r="B667">
        <v>641</v>
      </c>
      <c r="C667" t="s">
        <v>295</v>
      </c>
      <c r="D667" t="s">
        <v>93</v>
      </c>
      <c r="E667">
        <v>45</v>
      </c>
      <c r="F667" t="s">
        <v>341</v>
      </c>
      <c r="G667" t="s">
        <v>419</v>
      </c>
    </row>
    <row r="668" spans="1:7">
      <c r="A668">
        <v>25</v>
      </c>
      <c r="B668">
        <v>642</v>
      </c>
      <c r="C668" t="s">
        <v>295</v>
      </c>
      <c r="D668" t="s">
        <v>93</v>
      </c>
      <c r="E668">
        <v>45</v>
      </c>
      <c r="F668" t="s">
        <v>296</v>
      </c>
      <c r="G668" t="s">
        <v>419</v>
      </c>
    </row>
    <row r="669" spans="1:7">
      <c r="A669">
        <v>25</v>
      </c>
      <c r="B669">
        <v>643</v>
      </c>
      <c r="C669" t="s">
        <v>295</v>
      </c>
      <c r="D669" t="s">
        <v>93</v>
      </c>
      <c r="E669">
        <v>45</v>
      </c>
      <c r="F669" t="s">
        <v>341</v>
      </c>
      <c r="G669" t="s">
        <v>419</v>
      </c>
    </row>
    <row r="670" spans="1:7">
      <c r="A670" t="s">
        <v>36</v>
      </c>
      <c r="B670" t="s">
        <v>45</v>
      </c>
      <c r="C670" t="s">
        <v>86</v>
      </c>
      <c r="D670" t="s">
        <v>87</v>
      </c>
      <c r="E670" t="s">
        <v>88</v>
      </c>
      <c r="F670" t="s">
        <v>89</v>
      </c>
    </row>
    <row r="671" spans="1:7">
      <c r="A671">
        <v>26</v>
      </c>
      <c r="B671">
        <v>644</v>
      </c>
      <c r="C671" t="s">
        <v>360</v>
      </c>
      <c r="D671" t="s">
        <v>91</v>
      </c>
      <c r="E671">
        <v>120</v>
      </c>
      <c r="F671" t="s">
        <v>348</v>
      </c>
      <c r="G671" t="s">
        <v>419</v>
      </c>
    </row>
    <row r="672" spans="1:7">
      <c r="A672">
        <v>26</v>
      </c>
      <c r="B672">
        <v>645</v>
      </c>
      <c r="C672" t="s">
        <v>360</v>
      </c>
      <c r="D672" t="s">
        <v>91</v>
      </c>
      <c r="E672">
        <v>120</v>
      </c>
      <c r="F672" t="s">
        <v>348</v>
      </c>
      <c r="G672" t="s">
        <v>419</v>
      </c>
    </row>
    <row r="673" spans="1:7">
      <c r="A673">
        <v>26</v>
      </c>
      <c r="B673">
        <v>646</v>
      </c>
      <c r="C673" t="s">
        <v>360</v>
      </c>
      <c r="D673" t="s">
        <v>91</v>
      </c>
      <c r="E673">
        <v>120</v>
      </c>
      <c r="F673" t="s">
        <v>335</v>
      </c>
      <c r="G673" t="s">
        <v>419</v>
      </c>
    </row>
    <row r="674" spans="1:7">
      <c r="A674">
        <v>26</v>
      </c>
      <c r="B674">
        <v>647</v>
      </c>
      <c r="C674" t="s">
        <v>360</v>
      </c>
      <c r="D674" t="s">
        <v>91</v>
      </c>
      <c r="E674">
        <v>120</v>
      </c>
      <c r="F674" t="s">
        <v>335</v>
      </c>
      <c r="G674" t="s">
        <v>419</v>
      </c>
    </row>
    <row r="675" spans="1:7">
      <c r="A675">
        <v>26</v>
      </c>
      <c r="B675">
        <v>648</v>
      </c>
      <c r="C675" t="s">
        <v>360</v>
      </c>
      <c r="D675" t="s">
        <v>91</v>
      </c>
      <c r="E675">
        <v>120</v>
      </c>
      <c r="F675" t="s">
        <v>335</v>
      </c>
      <c r="G675" t="s">
        <v>419</v>
      </c>
    </row>
    <row r="676" spans="1:7">
      <c r="A676">
        <v>26</v>
      </c>
      <c r="B676">
        <v>649</v>
      </c>
      <c r="C676" t="s">
        <v>360</v>
      </c>
      <c r="D676" t="s">
        <v>91</v>
      </c>
      <c r="E676">
        <v>120</v>
      </c>
      <c r="F676" t="s">
        <v>335</v>
      </c>
      <c r="G676" t="s">
        <v>419</v>
      </c>
    </row>
    <row r="677" spans="1:7">
      <c r="A677">
        <v>26</v>
      </c>
      <c r="B677">
        <v>650</v>
      </c>
      <c r="C677" t="s">
        <v>360</v>
      </c>
      <c r="D677" t="s">
        <v>91</v>
      </c>
      <c r="E677">
        <v>120</v>
      </c>
      <c r="F677" t="s">
        <v>348</v>
      </c>
      <c r="G677" t="s">
        <v>419</v>
      </c>
    </row>
    <row r="678" spans="1:7">
      <c r="A678">
        <v>26</v>
      </c>
      <c r="B678">
        <v>651</v>
      </c>
      <c r="C678" t="s">
        <v>360</v>
      </c>
      <c r="D678" t="s">
        <v>91</v>
      </c>
      <c r="E678">
        <v>120</v>
      </c>
      <c r="F678" t="s">
        <v>348</v>
      </c>
      <c r="G678" t="s">
        <v>419</v>
      </c>
    </row>
    <row r="679" spans="1:7">
      <c r="A679">
        <v>26</v>
      </c>
      <c r="B679">
        <v>652</v>
      </c>
      <c r="C679" t="s">
        <v>360</v>
      </c>
      <c r="D679" t="s">
        <v>91</v>
      </c>
      <c r="E679">
        <v>120</v>
      </c>
      <c r="F679" t="s">
        <v>335</v>
      </c>
      <c r="G679" t="s">
        <v>419</v>
      </c>
    </row>
    <row r="680" spans="1:7">
      <c r="A680">
        <v>26</v>
      </c>
      <c r="B680">
        <v>653</v>
      </c>
      <c r="C680" t="s">
        <v>360</v>
      </c>
      <c r="D680" t="s">
        <v>91</v>
      </c>
      <c r="E680">
        <v>120</v>
      </c>
      <c r="F680" t="s">
        <v>335</v>
      </c>
      <c r="G680" t="s">
        <v>419</v>
      </c>
    </row>
    <row r="681" spans="1:7">
      <c r="A681">
        <v>26</v>
      </c>
      <c r="B681">
        <v>654</v>
      </c>
      <c r="C681" t="s">
        <v>360</v>
      </c>
      <c r="D681" t="s">
        <v>91</v>
      </c>
      <c r="E681">
        <v>120</v>
      </c>
      <c r="F681" t="s">
        <v>348</v>
      </c>
      <c r="G681" t="s">
        <v>419</v>
      </c>
    </row>
    <row r="682" spans="1:7">
      <c r="A682">
        <v>26</v>
      </c>
      <c r="B682">
        <v>655</v>
      </c>
      <c r="C682" t="s">
        <v>360</v>
      </c>
      <c r="D682" t="s">
        <v>91</v>
      </c>
      <c r="E682">
        <v>120</v>
      </c>
      <c r="F682" t="s">
        <v>348</v>
      </c>
      <c r="G682" t="s">
        <v>419</v>
      </c>
    </row>
    <row r="683" spans="1:7">
      <c r="A683">
        <v>26</v>
      </c>
      <c r="B683">
        <v>656</v>
      </c>
      <c r="C683" t="s">
        <v>360</v>
      </c>
      <c r="D683" t="s">
        <v>91</v>
      </c>
      <c r="E683">
        <v>120</v>
      </c>
      <c r="F683" t="s">
        <v>348</v>
      </c>
      <c r="G683" t="s">
        <v>419</v>
      </c>
    </row>
    <row r="684" spans="1:7">
      <c r="A684">
        <v>26</v>
      </c>
      <c r="B684">
        <v>657</v>
      </c>
      <c r="C684" t="s">
        <v>360</v>
      </c>
      <c r="D684" t="s">
        <v>91</v>
      </c>
      <c r="E684">
        <v>120</v>
      </c>
      <c r="F684" t="s">
        <v>348</v>
      </c>
      <c r="G684" t="s">
        <v>419</v>
      </c>
    </row>
    <row r="685" spans="1:7">
      <c r="A685">
        <v>26</v>
      </c>
      <c r="B685">
        <v>658</v>
      </c>
      <c r="C685" t="s">
        <v>360</v>
      </c>
      <c r="D685" t="s">
        <v>91</v>
      </c>
      <c r="E685">
        <v>120</v>
      </c>
      <c r="F685" t="s">
        <v>335</v>
      </c>
      <c r="G685" t="s">
        <v>419</v>
      </c>
    </row>
    <row r="686" spans="1:7">
      <c r="A686">
        <v>26</v>
      </c>
      <c r="B686">
        <v>659</v>
      </c>
      <c r="C686" t="s">
        <v>360</v>
      </c>
      <c r="D686" t="s">
        <v>91</v>
      </c>
      <c r="E686">
        <v>120</v>
      </c>
      <c r="F686" t="s">
        <v>335</v>
      </c>
      <c r="G686" t="s">
        <v>419</v>
      </c>
    </row>
    <row r="687" spans="1:7">
      <c r="A687">
        <v>26</v>
      </c>
      <c r="B687">
        <v>660</v>
      </c>
      <c r="C687" t="s">
        <v>360</v>
      </c>
      <c r="D687" t="s">
        <v>91</v>
      </c>
      <c r="E687">
        <v>120</v>
      </c>
      <c r="F687" t="s">
        <v>335</v>
      </c>
      <c r="G687" t="s">
        <v>419</v>
      </c>
    </row>
    <row r="688" spans="1:7">
      <c r="A688">
        <v>26</v>
      </c>
      <c r="B688">
        <v>661</v>
      </c>
      <c r="C688" t="s">
        <v>360</v>
      </c>
      <c r="D688" t="s">
        <v>91</v>
      </c>
      <c r="E688">
        <v>120</v>
      </c>
      <c r="F688" t="s">
        <v>335</v>
      </c>
      <c r="G688" t="s">
        <v>419</v>
      </c>
    </row>
    <row r="689" spans="1:7">
      <c r="A689">
        <v>26</v>
      </c>
      <c r="B689">
        <v>662</v>
      </c>
      <c r="C689" t="s">
        <v>360</v>
      </c>
      <c r="D689" t="s">
        <v>91</v>
      </c>
      <c r="E689">
        <v>120</v>
      </c>
      <c r="F689" t="s">
        <v>348</v>
      </c>
      <c r="G689" t="s">
        <v>419</v>
      </c>
    </row>
    <row r="690" spans="1:7">
      <c r="A690">
        <v>26</v>
      </c>
      <c r="B690">
        <v>663</v>
      </c>
      <c r="C690" t="s">
        <v>360</v>
      </c>
      <c r="D690" t="s">
        <v>91</v>
      </c>
      <c r="E690">
        <v>120</v>
      </c>
      <c r="F690" t="s">
        <v>348</v>
      </c>
      <c r="G690" t="s">
        <v>419</v>
      </c>
    </row>
    <row r="691" spans="1:7">
      <c r="A691">
        <v>26</v>
      </c>
      <c r="B691">
        <v>664</v>
      </c>
      <c r="C691" t="s">
        <v>360</v>
      </c>
      <c r="D691" t="s">
        <v>91</v>
      </c>
      <c r="E691">
        <v>120</v>
      </c>
      <c r="F691" t="s">
        <v>335</v>
      </c>
      <c r="G691" t="s">
        <v>419</v>
      </c>
    </row>
    <row r="692" spans="1:7">
      <c r="A692">
        <v>26</v>
      </c>
      <c r="B692">
        <v>665</v>
      </c>
      <c r="C692" t="s">
        <v>360</v>
      </c>
      <c r="D692" t="s">
        <v>91</v>
      </c>
      <c r="E692">
        <v>120</v>
      </c>
      <c r="F692" t="s">
        <v>348</v>
      </c>
      <c r="G692" t="s">
        <v>419</v>
      </c>
    </row>
    <row r="693" spans="1:7">
      <c r="A693">
        <v>26</v>
      </c>
      <c r="B693">
        <v>666</v>
      </c>
      <c r="C693" t="s">
        <v>360</v>
      </c>
      <c r="D693" t="s">
        <v>91</v>
      </c>
      <c r="E693">
        <v>120</v>
      </c>
      <c r="F693" t="s">
        <v>335</v>
      </c>
      <c r="G693" t="s">
        <v>419</v>
      </c>
    </row>
    <row r="694" spans="1:7">
      <c r="A694">
        <v>26</v>
      </c>
      <c r="B694">
        <v>667</v>
      </c>
      <c r="C694" t="s">
        <v>360</v>
      </c>
      <c r="D694" t="s">
        <v>91</v>
      </c>
      <c r="E694">
        <v>120</v>
      </c>
      <c r="F694" t="s">
        <v>335</v>
      </c>
      <c r="G694" t="s">
        <v>419</v>
      </c>
    </row>
    <row r="695" spans="1:7">
      <c r="A695">
        <v>26</v>
      </c>
      <c r="B695">
        <v>668</v>
      </c>
      <c r="C695" t="s">
        <v>360</v>
      </c>
      <c r="D695" t="s">
        <v>91</v>
      </c>
      <c r="E695">
        <v>120</v>
      </c>
      <c r="F695" t="s">
        <v>335</v>
      </c>
      <c r="G695" t="s">
        <v>419</v>
      </c>
    </row>
    <row r="696" spans="1:7">
      <c r="A696">
        <v>26</v>
      </c>
      <c r="B696">
        <v>669</v>
      </c>
      <c r="C696" t="s">
        <v>360</v>
      </c>
      <c r="D696" t="s">
        <v>91</v>
      </c>
      <c r="E696">
        <v>120</v>
      </c>
      <c r="F696" t="s">
        <v>335</v>
      </c>
      <c r="G696" t="s">
        <v>419</v>
      </c>
    </row>
    <row r="697" spans="1:7">
      <c r="A697">
        <v>26</v>
      </c>
      <c r="B697">
        <v>670</v>
      </c>
      <c r="C697" t="s">
        <v>360</v>
      </c>
      <c r="D697" t="s">
        <v>91</v>
      </c>
      <c r="E697">
        <v>120</v>
      </c>
      <c r="F697" t="s">
        <v>348</v>
      </c>
      <c r="G697" t="s">
        <v>419</v>
      </c>
    </row>
    <row r="698" spans="1:7">
      <c r="A698">
        <v>26</v>
      </c>
      <c r="B698">
        <v>671</v>
      </c>
      <c r="C698" t="s">
        <v>360</v>
      </c>
      <c r="D698" t="s">
        <v>91</v>
      </c>
      <c r="E698">
        <v>120</v>
      </c>
      <c r="F698" t="s">
        <v>348</v>
      </c>
      <c r="G698" t="s">
        <v>419</v>
      </c>
    </row>
    <row r="699" spans="1:7">
      <c r="A699">
        <v>26</v>
      </c>
      <c r="B699">
        <v>672</v>
      </c>
      <c r="C699" t="s">
        <v>360</v>
      </c>
      <c r="D699" t="s">
        <v>91</v>
      </c>
      <c r="E699">
        <v>120</v>
      </c>
      <c r="F699" t="s">
        <v>348</v>
      </c>
      <c r="G699" t="s">
        <v>419</v>
      </c>
    </row>
    <row r="700" spans="1:7">
      <c r="A700">
        <v>26</v>
      </c>
      <c r="B700">
        <v>673</v>
      </c>
      <c r="C700" t="s">
        <v>360</v>
      </c>
      <c r="D700" t="s">
        <v>91</v>
      </c>
      <c r="E700">
        <v>120</v>
      </c>
      <c r="F700" t="s">
        <v>348</v>
      </c>
      <c r="G700" t="s">
        <v>419</v>
      </c>
    </row>
    <row r="701" spans="1:7">
      <c r="A701">
        <v>26</v>
      </c>
      <c r="B701">
        <v>674</v>
      </c>
      <c r="C701" t="s">
        <v>360</v>
      </c>
      <c r="D701" t="s">
        <v>91</v>
      </c>
      <c r="E701">
        <v>120</v>
      </c>
      <c r="F701" t="s">
        <v>348</v>
      </c>
      <c r="G701" t="s">
        <v>419</v>
      </c>
    </row>
    <row r="702" spans="1:7">
      <c r="A702">
        <v>26</v>
      </c>
      <c r="B702">
        <v>675</v>
      </c>
      <c r="C702" t="s">
        <v>360</v>
      </c>
      <c r="D702" t="s">
        <v>91</v>
      </c>
      <c r="E702">
        <v>120</v>
      </c>
      <c r="F702" t="s">
        <v>335</v>
      </c>
      <c r="G702" t="s">
        <v>419</v>
      </c>
    </row>
    <row r="703" spans="1:7">
      <c r="A703" t="s">
        <v>36</v>
      </c>
      <c r="B703" t="s">
        <v>45</v>
      </c>
      <c r="C703" t="s">
        <v>86</v>
      </c>
      <c r="D703" t="s">
        <v>87</v>
      </c>
      <c r="E703" t="s">
        <v>88</v>
      </c>
      <c r="F703" t="s">
        <v>89</v>
      </c>
    </row>
    <row r="704" spans="1:7">
      <c r="A704">
        <v>27</v>
      </c>
      <c r="B704">
        <v>676</v>
      </c>
      <c r="C704" t="s">
        <v>287</v>
      </c>
      <c r="D704" t="s">
        <v>93</v>
      </c>
      <c r="E704">
        <v>90</v>
      </c>
      <c r="F704" t="s">
        <v>343</v>
      </c>
      <c r="G704" t="s">
        <v>419</v>
      </c>
    </row>
    <row r="705" spans="1:7">
      <c r="A705">
        <v>27</v>
      </c>
      <c r="B705">
        <v>677</v>
      </c>
      <c r="C705" t="s">
        <v>287</v>
      </c>
      <c r="D705" t="s">
        <v>93</v>
      </c>
      <c r="E705">
        <v>90</v>
      </c>
      <c r="F705" t="s">
        <v>291</v>
      </c>
      <c r="G705" t="s">
        <v>419</v>
      </c>
    </row>
    <row r="706" spans="1:7">
      <c r="A706">
        <v>27</v>
      </c>
      <c r="B706">
        <v>678</v>
      </c>
      <c r="C706" t="s">
        <v>287</v>
      </c>
      <c r="D706" t="s">
        <v>93</v>
      </c>
      <c r="E706">
        <v>90</v>
      </c>
      <c r="F706" t="s">
        <v>343</v>
      </c>
      <c r="G706" t="s">
        <v>419</v>
      </c>
    </row>
    <row r="707" spans="1:7">
      <c r="A707">
        <v>27</v>
      </c>
      <c r="B707">
        <v>679</v>
      </c>
      <c r="C707" t="s">
        <v>287</v>
      </c>
      <c r="D707" t="s">
        <v>93</v>
      </c>
      <c r="E707">
        <v>90</v>
      </c>
      <c r="F707" t="s">
        <v>343</v>
      </c>
      <c r="G707" t="s">
        <v>419</v>
      </c>
    </row>
    <row r="708" spans="1:7">
      <c r="A708">
        <v>27</v>
      </c>
      <c r="B708">
        <v>680</v>
      </c>
      <c r="C708" t="s">
        <v>287</v>
      </c>
      <c r="D708" t="s">
        <v>93</v>
      </c>
      <c r="E708">
        <v>90</v>
      </c>
      <c r="F708" t="s">
        <v>291</v>
      </c>
      <c r="G708" t="s">
        <v>419</v>
      </c>
    </row>
    <row r="709" spans="1:7">
      <c r="A709">
        <v>27</v>
      </c>
      <c r="B709">
        <v>681</v>
      </c>
      <c r="C709" t="s">
        <v>287</v>
      </c>
      <c r="D709" t="s">
        <v>93</v>
      </c>
      <c r="E709">
        <v>90</v>
      </c>
      <c r="F709" t="s">
        <v>343</v>
      </c>
      <c r="G709" t="s">
        <v>419</v>
      </c>
    </row>
    <row r="710" spans="1:7">
      <c r="A710">
        <v>27</v>
      </c>
      <c r="B710">
        <v>682</v>
      </c>
      <c r="C710" t="s">
        <v>287</v>
      </c>
      <c r="D710" t="s">
        <v>93</v>
      </c>
      <c r="E710">
        <v>90</v>
      </c>
      <c r="F710" t="s">
        <v>343</v>
      </c>
      <c r="G710" t="s">
        <v>419</v>
      </c>
    </row>
    <row r="711" spans="1:7">
      <c r="A711">
        <v>27</v>
      </c>
      <c r="B711">
        <v>683</v>
      </c>
      <c r="C711" t="s">
        <v>287</v>
      </c>
      <c r="D711" t="s">
        <v>93</v>
      </c>
      <c r="E711">
        <v>90</v>
      </c>
      <c r="F711" t="s">
        <v>343</v>
      </c>
      <c r="G711" t="s">
        <v>419</v>
      </c>
    </row>
    <row r="712" spans="1:7">
      <c r="A712">
        <v>27</v>
      </c>
      <c r="B712">
        <v>684</v>
      </c>
      <c r="C712" t="s">
        <v>287</v>
      </c>
      <c r="D712" t="s">
        <v>93</v>
      </c>
      <c r="E712">
        <v>90</v>
      </c>
      <c r="F712" t="s">
        <v>291</v>
      </c>
      <c r="G712" t="s">
        <v>419</v>
      </c>
    </row>
    <row r="713" spans="1:7">
      <c r="A713">
        <v>27</v>
      </c>
      <c r="B713">
        <v>685</v>
      </c>
      <c r="C713" t="s">
        <v>287</v>
      </c>
      <c r="D713" t="s">
        <v>93</v>
      </c>
      <c r="E713">
        <v>90</v>
      </c>
      <c r="F713" t="s">
        <v>343</v>
      </c>
      <c r="G713" t="s">
        <v>419</v>
      </c>
    </row>
    <row r="714" spans="1:7">
      <c r="A714">
        <v>27</v>
      </c>
      <c r="B714">
        <v>686</v>
      </c>
      <c r="C714" t="s">
        <v>287</v>
      </c>
      <c r="D714" t="s">
        <v>93</v>
      </c>
      <c r="E714">
        <v>90</v>
      </c>
      <c r="F714" t="s">
        <v>291</v>
      </c>
      <c r="G714" t="s">
        <v>419</v>
      </c>
    </row>
    <row r="715" spans="1:7">
      <c r="A715">
        <v>27</v>
      </c>
      <c r="B715">
        <v>687</v>
      </c>
      <c r="C715" t="s">
        <v>287</v>
      </c>
      <c r="D715" t="s">
        <v>93</v>
      </c>
      <c r="E715">
        <v>90</v>
      </c>
      <c r="F715" t="s">
        <v>291</v>
      </c>
      <c r="G715" t="s">
        <v>419</v>
      </c>
    </row>
    <row r="716" spans="1:7">
      <c r="A716">
        <v>27</v>
      </c>
      <c r="B716">
        <v>688</v>
      </c>
      <c r="C716" t="s">
        <v>287</v>
      </c>
      <c r="D716" t="s">
        <v>93</v>
      </c>
      <c r="E716">
        <v>90</v>
      </c>
      <c r="F716" t="s">
        <v>291</v>
      </c>
      <c r="G716" t="s">
        <v>419</v>
      </c>
    </row>
    <row r="717" spans="1:7">
      <c r="A717">
        <v>27</v>
      </c>
      <c r="B717">
        <v>689</v>
      </c>
      <c r="C717" t="s">
        <v>287</v>
      </c>
      <c r="D717" t="s">
        <v>93</v>
      </c>
      <c r="E717">
        <v>90</v>
      </c>
      <c r="F717" t="s">
        <v>291</v>
      </c>
      <c r="G717" t="s">
        <v>419</v>
      </c>
    </row>
    <row r="718" spans="1:7">
      <c r="A718">
        <v>27</v>
      </c>
      <c r="B718">
        <v>690</v>
      </c>
      <c r="C718" t="s">
        <v>287</v>
      </c>
      <c r="D718" t="s">
        <v>93</v>
      </c>
      <c r="E718">
        <v>90</v>
      </c>
      <c r="F718" t="s">
        <v>291</v>
      </c>
      <c r="G718" t="s">
        <v>419</v>
      </c>
    </row>
    <row r="719" spans="1:7">
      <c r="A719">
        <v>27</v>
      </c>
      <c r="B719">
        <v>691</v>
      </c>
      <c r="C719" t="s">
        <v>287</v>
      </c>
      <c r="D719" t="s">
        <v>93</v>
      </c>
      <c r="E719">
        <v>90</v>
      </c>
      <c r="F719" t="s">
        <v>343</v>
      </c>
      <c r="G719" t="s">
        <v>419</v>
      </c>
    </row>
    <row r="720" spans="1:7">
      <c r="A720">
        <v>27</v>
      </c>
      <c r="B720">
        <v>692</v>
      </c>
      <c r="C720" t="s">
        <v>252</v>
      </c>
      <c r="D720" t="s">
        <v>93</v>
      </c>
      <c r="E720">
        <v>48</v>
      </c>
      <c r="F720" t="s">
        <v>302</v>
      </c>
      <c r="G720" t="s">
        <v>419</v>
      </c>
    </row>
    <row r="721" spans="1:7">
      <c r="A721">
        <v>27</v>
      </c>
      <c r="B721">
        <v>693</v>
      </c>
      <c r="C721" t="s">
        <v>252</v>
      </c>
      <c r="D721" t="s">
        <v>93</v>
      </c>
      <c r="E721">
        <v>48</v>
      </c>
      <c r="F721" t="s">
        <v>302</v>
      </c>
      <c r="G721" t="s">
        <v>419</v>
      </c>
    </row>
    <row r="722" spans="1:7">
      <c r="A722">
        <v>27</v>
      </c>
      <c r="B722">
        <v>694</v>
      </c>
      <c r="C722" t="s">
        <v>252</v>
      </c>
      <c r="D722" t="s">
        <v>93</v>
      </c>
      <c r="E722">
        <v>48</v>
      </c>
      <c r="F722" t="s">
        <v>302</v>
      </c>
      <c r="G722" t="s">
        <v>419</v>
      </c>
    </row>
    <row r="723" spans="1:7">
      <c r="A723">
        <v>27</v>
      </c>
      <c r="B723">
        <v>695</v>
      </c>
      <c r="C723" t="s">
        <v>252</v>
      </c>
      <c r="D723" t="s">
        <v>93</v>
      </c>
      <c r="E723">
        <v>48</v>
      </c>
      <c r="F723" t="s">
        <v>302</v>
      </c>
      <c r="G723" t="s">
        <v>419</v>
      </c>
    </row>
    <row r="724" spans="1:7">
      <c r="A724">
        <v>27</v>
      </c>
      <c r="B724">
        <v>696</v>
      </c>
      <c r="C724" t="s">
        <v>252</v>
      </c>
      <c r="D724" t="s">
        <v>93</v>
      </c>
      <c r="E724">
        <v>48</v>
      </c>
      <c r="F724" t="s">
        <v>302</v>
      </c>
      <c r="G724" t="s">
        <v>419</v>
      </c>
    </row>
    <row r="725" spans="1:7">
      <c r="A725">
        <v>27</v>
      </c>
      <c r="B725">
        <v>697</v>
      </c>
      <c r="C725" t="s">
        <v>252</v>
      </c>
      <c r="D725" t="s">
        <v>93</v>
      </c>
      <c r="E725">
        <v>48</v>
      </c>
      <c r="F725" t="s">
        <v>302</v>
      </c>
      <c r="G725" t="s">
        <v>419</v>
      </c>
    </row>
    <row r="726" spans="1:7">
      <c r="A726">
        <v>27</v>
      </c>
      <c r="B726">
        <v>698</v>
      </c>
      <c r="C726" t="s">
        <v>252</v>
      </c>
      <c r="D726" t="s">
        <v>93</v>
      </c>
      <c r="E726">
        <v>48</v>
      </c>
      <c r="F726" t="s">
        <v>297</v>
      </c>
      <c r="G726" t="s">
        <v>419</v>
      </c>
    </row>
    <row r="727" spans="1:7">
      <c r="A727" t="s">
        <v>36</v>
      </c>
      <c r="B727" t="s">
        <v>45</v>
      </c>
      <c r="C727" t="s">
        <v>86</v>
      </c>
      <c r="D727" t="s">
        <v>87</v>
      </c>
      <c r="E727" t="s">
        <v>88</v>
      </c>
      <c r="F727" t="s">
        <v>89</v>
      </c>
    </row>
    <row r="728" spans="1:7">
      <c r="A728">
        <v>28</v>
      </c>
      <c r="B728">
        <v>699</v>
      </c>
      <c r="C728" t="s">
        <v>361</v>
      </c>
      <c r="D728" t="s">
        <v>91</v>
      </c>
      <c r="E728">
        <v>120</v>
      </c>
      <c r="F728" t="s">
        <v>307</v>
      </c>
      <c r="G728" t="s">
        <v>419</v>
      </c>
    </row>
    <row r="729" spans="1:7">
      <c r="A729">
        <v>28</v>
      </c>
      <c r="B729">
        <v>700</v>
      </c>
      <c r="C729" t="s">
        <v>361</v>
      </c>
      <c r="D729" t="s">
        <v>91</v>
      </c>
      <c r="E729">
        <v>120</v>
      </c>
      <c r="F729" t="s">
        <v>307</v>
      </c>
      <c r="G729" t="s">
        <v>419</v>
      </c>
    </row>
    <row r="730" spans="1:7">
      <c r="A730">
        <v>28</v>
      </c>
      <c r="B730">
        <v>701</v>
      </c>
      <c r="C730" t="s">
        <v>361</v>
      </c>
      <c r="D730" t="s">
        <v>91</v>
      </c>
      <c r="E730">
        <v>120</v>
      </c>
      <c r="F730" t="s">
        <v>307</v>
      </c>
      <c r="G730" t="s">
        <v>419</v>
      </c>
    </row>
    <row r="731" spans="1:7">
      <c r="A731">
        <v>28</v>
      </c>
      <c r="B731">
        <v>702</v>
      </c>
      <c r="C731" t="s">
        <v>361</v>
      </c>
      <c r="D731" t="s">
        <v>91</v>
      </c>
      <c r="E731">
        <v>120</v>
      </c>
      <c r="F731" t="s">
        <v>307</v>
      </c>
      <c r="G731" t="s">
        <v>419</v>
      </c>
    </row>
    <row r="732" spans="1:7">
      <c r="A732">
        <v>28</v>
      </c>
      <c r="B732">
        <v>703</v>
      </c>
      <c r="C732" t="s">
        <v>361</v>
      </c>
      <c r="D732" t="s">
        <v>91</v>
      </c>
      <c r="E732">
        <v>120</v>
      </c>
      <c r="F732" t="s">
        <v>307</v>
      </c>
      <c r="G732" t="s">
        <v>419</v>
      </c>
    </row>
    <row r="733" spans="1:7">
      <c r="A733">
        <v>28</v>
      </c>
      <c r="B733">
        <v>704</v>
      </c>
      <c r="C733" t="s">
        <v>361</v>
      </c>
      <c r="D733" t="s">
        <v>91</v>
      </c>
      <c r="E733">
        <v>120</v>
      </c>
      <c r="F733" t="s">
        <v>307</v>
      </c>
      <c r="G733" t="s">
        <v>419</v>
      </c>
    </row>
    <row r="734" spans="1:7">
      <c r="A734">
        <v>28</v>
      </c>
      <c r="B734">
        <v>705</v>
      </c>
      <c r="C734" t="s">
        <v>361</v>
      </c>
      <c r="D734" t="s">
        <v>91</v>
      </c>
      <c r="E734">
        <v>120</v>
      </c>
      <c r="F734" t="s">
        <v>307</v>
      </c>
      <c r="G734" t="s">
        <v>419</v>
      </c>
    </row>
    <row r="735" spans="1:7">
      <c r="A735">
        <v>28</v>
      </c>
      <c r="B735">
        <v>706</v>
      </c>
      <c r="C735" t="s">
        <v>361</v>
      </c>
      <c r="D735" t="s">
        <v>91</v>
      </c>
      <c r="E735">
        <v>120</v>
      </c>
      <c r="F735" t="s">
        <v>307</v>
      </c>
      <c r="G735" t="s">
        <v>419</v>
      </c>
    </row>
    <row r="736" spans="1:7">
      <c r="A736">
        <v>28</v>
      </c>
      <c r="B736">
        <v>707</v>
      </c>
      <c r="C736" t="s">
        <v>361</v>
      </c>
      <c r="D736" t="s">
        <v>91</v>
      </c>
      <c r="E736">
        <v>120</v>
      </c>
      <c r="F736" t="s">
        <v>307</v>
      </c>
      <c r="G736" t="s">
        <v>419</v>
      </c>
    </row>
    <row r="737" spans="1:7">
      <c r="A737">
        <v>28</v>
      </c>
      <c r="B737">
        <v>708</v>
      </c>
      <c r="C737" t="s">
        <v>361</v>
      </c>
      <c r="D737" t="s">
        <v>91</v>
      </c>
      <c r="E737">
        <v>120</v>
      </c>
      <c r="F737" t="s">
        <v>304</v>
      </c>
      <c r="G737" t="s">
        <v>419</v>
      </c>
    </row>
    <row r="738" spans="1:7">
      <c r="A738">
        <v>28</v>
      </c>
      <c r="B738">
        <v>709</v>
      </c>
      <c r="C738" t="s">
        <v>361</v>
      </c>
      <c r="D738" t="s">
        <v>91</v>
      </c>
      <c r="E738">
        <v>120</v>
      </c>
      <c r="F738" t="s">
        <v>304</v>
      </c>
      <c r="G738" t="s">
        <v>419</v>
      </c>
    </row>
    <row r="739" spans="1:7">
      <c r="A739">
        <v>28</v>
      </c>
      <c r="B739">
        <v>710</v>
      </c>
      <c r="C739" t="s">
        <v>361</v>
      </c>
      <c r="D739" t="s">
        <v>91</v>
      </c>
      <c r="E739">
        <v>120</v>
      </c>
      <c r="F739" t="s">
        <v>304</v>
      </c>
      <c r="G739" t="s">
        <v>419</v>
      </c>
    </row>
    <row r="740" spans="1:7">
      <c r="A740">
        <v>28</v>
      </c>
      <c r="B740">
        <v>711</v>
      </c>
      <c r="C740" t="s">
        <v>361</v>
      </c>
      <c r="D740" t="s">
        <v>91</v>
      </c>
      <c r="E740">
        <v>120</v>
      </c>
      <c r="F740" t="s">
        <v>304</v>
      </c>
      <c r="G740" t="s">
        <v>419</v>
      </c>
    </row>
    <row r="741" spans="1:7">
      <c r="A741">
        <v>28</v>
      </c>
      <c r="B741">
        <v>712</v>
      </c>
      <c r="C741" t="s">
        <v>361</v>
      </c>
      <c r="D741" t="s">
        <v>91</v>
      </c>
      <c r="E741">
        <v>120</v>
      </c>
      <c r="F741" t="s">
        <v>307</v>
      </c>
      <c r="G741" t="s">
        <v>419</v>
      </c>
    </row>
    <row r="742" spans="1:7">
      <c r="A742">
        <v>28</v>
      </c>
      <c r="B742">
        <v>713</v>
      </c>
      <c r="C742" t="s">
        <v>361</v>
      </c>
      <c r="D742" t="s">
        <v>91</v>
      </c>
      <c r="E742">
        <v>120</v>
      </c>
      <c r="F742" t="s">
        <v>304</v>
      </c>
      <c r="G742" t="s">
        <v>419</v>
      </c>
    </row>
    <row r="743" spans="1:7">
      <c r="A743">
        <v>28</v>
      </c>
      <c r="B743">
        <v>714</v>
      </c>
      <c r="C743" t="s">
        <v>361</v>
      </c>
      <c r="D743" t="s">
        <v>91</v>
      </c>
      <c r="E743">
        <v>120</v>
      </c>
      <c r="F743" t="s">
        <v>307</v>
      </c>
      <c r="G743" t="s">
        <v>419</v>
      </c>
    </row>
    <row r="744" spans="1:7">
      <c r="A744">
        <v>28</v>
      </c>
      <c r="B744">
        <v>715</v>
      </c>
      <c r="C744" t="s">
        <v>361</v>
      </c>
      <c r="D744" t="s">
        <v>91</v>
      </c>
      <c r="E744">
        <v>120</v>
      </c>
      <c r="F744" t="s">
        <v>307</v>
      </c>
      <c r="G744" t="s">
        <v>419</v>
      </c>
    </row>
    <row r="745" spans="1:7">
      <c r="A745">
        <v>28</v>
      </c>
      <c r="B745">
        <v>716</v>
      </c>
      <c r="C745" t="s">
        <v>361</v>
      </c>
      <c r="D745" t="s">
        <v>91</v>
      </c>
      <c r="E745">
        <v>120</v>
      </c>
      <c r="F745" t="s">
        <v>304</v>
      </c>
      <c r="G745" t="s">
        <v>419</v>
      </c>
    </row>
    <row r="746" spans="1:7">
      <c r="A746">
        <v>28</v>
      </c>
      <c r="B746">
        <v>717</v>
      </c>
      <c r="C746" t="s">
        <v>361</v>
      </c>
      <c r="D746" t="s">
        <v>91</v>
      </c>
      <c r="E746">
        <v>120</v>
      </c>
      <c r="F746" t="s">
        <v>304</v>
      </c>
      <c r="G746" t="s">
        <v>419</v>
      </c>
    </row>
    <row r="747" spans="1:7">
      <c r="A747">
        <v>28</v>
      </c>
      <c r="B747">
        <v>718</v>
      </c>
      <c r="C747" t="s">
        <v>361</v>
      </c>
      <c r="D747" t="s">
        <v>91</v>
      </c>
      <c r="E747">
        <v>120</v>
      </c>
      <c r="F747" t="s">
        <v>304</v>
      </c>
      <c r="G747" t="s">
        <v>419</v>
      </c>
    </row>
    <row r="748" spans="1:7">
      <c r="A748">
        <v>28</v>
      </c>
      <c r="B748">
        <v>719</v>
      </c>
      <c r="C748" t="s">
        <v>361</v>
      </c>
      <c r="D748" t="s">
        <v>91</v>
      </c>
      <c r="E748">
        <v>120</v>
      </c>
      <c r="F748" t="s">
        <v>304</v>
      </c>
      <c r="G748" t="s">
        <v>419</v>
      </c>
    </row>
    <row r="749" spans="1:7">
      <c r="A749">
        <v>28</v>
      </c>
      <c r="B749">
        <v>720</v>
      </c>
      <c r="C749" t="s">
        <v>361</v>
      </c>
      <c r="D749" t="s">
        <v>91</v>
      </c>
      <c r="E749">
        <v>120</v>
      </c>
      <c r="F749" t="s">
        <v>304</v>
      </c>
      <c r="G749" t="s">
        <v>419</v>
      </c>
    </row>
    <row r="750" spans="1:7">
      <c r="A750">
        <v>28</v>
      </c>
      <c r="B750">
        <v>721</v>
      </c>
      <c r="C750" t="s">
        <v>361</v>
      </c>
      <c r="D750" t="s">
        <v>91</v>
      </c>
      <c r="E750">
        <v>120</v>
      </c>
      <c r="F750" t="s">
        <v>304</v>
      </c>
      <c r="G750" t="s">
        <v>419</v>
      </c>
    </row>
    <row r="751" spans="1:7">
      <c r="A751">
        <v>28</v>
      </c>
      <c r="B751">
        <v>722</v>
      </c>
      <c r="C751" t="s">
        <v>361</v>
      </c>
      <c r="D751" t="s">
        <v>91</v>
      </c>
      <c r="E751">
        <v>120</v>
      </c>
      <c r="F751" t="s">
        <v>304</v>
      </c>
      <c r="G751" t="s">
        <v>419</v>
      </c>
    </row>
    <row r="752" spans="1:7">
      <c r="A752">
        <v>28</v>
      </c>
      <c r="B752">
        <v>723</v>
      </c>
      <c r="C752" t="s">
        <v>361</v>
      </c>
      <c r="D752" t="s">
        <v>91</v>
      </c>
      <c r="E752">
        <v>120</v>
      </c>
      <c r="F752" t="s">
        <v>307</v>
      </c>
      <c r="G752" t="s">
        <v>419</v>
      </c>
    </row>
    <row r="753" spans="1:7">
      <c r="A753">
        <v>28</v>
      </c>
      <c r="B753">
        <v>724</v>
      </c>
      <c r="C753" t="s">
        <v>361</v>
      </c>
      <c r="D753" t="s">
        <v>91</v>
      </c>
      <c r="E753">
        <v>120</v>
      </c>
      <c r="F753" t="s">
        <v>307</v>
      </c>
      <c r="G753" t="s">
        <v>419</v>
      </c>
    </row>
    <row r="754" spans="1:7">
      <c r="A754">
        <v>28</v>
      </c>
      <c r="B754">
        <v>725</v>
      </c>
      <c r="C754" t="s">
        <v>361</v>
      </c>
      <c r="D754" t="s">
        <v>91</v>
      </c>
      <c r="E754">
        <v>120</v>
      </c>
      <c r="F754" t="s">
        <v>304</v>
      </c>
      <c r="G754" t="s">
        <v>419</v>
      </c>
    </row>
    <row r="755" spans="1:7">
      <c r="A755">
        <v>28</v>
      </c>
      <c r="B755">
        <v>726</v>
      </c>
      <c r="C755" t="s">
        <v>361</v>
      </c>
      <c r="D755" t="s">
        <v>91</v>
      </c>
      <c r="E755">
        <v>120</v>
      </c>
      <c r="F755" t="s">
        <v>304</v>
      </c>
      <c r="G755" t="s">
        <v>419</v>
      </c>
    </row>
    <row r="756" spans="1:7">
      <c r="A756">
        <v>28</v>
      </c>
      <c r="B756">
        <v>727</v>
      </c>
      <c r="C756" t="s">
        <v>361</v>
      </c>
      <c r="D756" t="s">
        <v>91</v>
      </c>
      <c r="E756">
        <v>120</v>
      </c>
      <c r="F756" t="s">
        <v>304</v>
      </c>
      <c r="G756" t="s">
        <v>419</v>
      </c>
    </row>
    <row r="757" spans="1:7">
      <c r="A757">
        <v>28</v>
      </c>
      <c r="B757">
        <v>728</v>
      </c>
      <c r="C757" t="s">
        <v>361</v>
      </c>
      <c r="D757" t="s">
        <v>91</v>
      </c>
      <c r="E757">
        <v>120</v>
      </c>
      <c r="F757" t="s">
        <v>304</v>
      </c>
      <c r="G757" t="s">
        <v>419</v>
      </c>
    </row>
    <row r="758" spans="1:7">
      <c r="A758">
        <v>28</v>
      </c>
      <c r="B758">
        <v>729</v>
      </c>
      <c r="C758" t="s">
        <v>361</v>
      </c>
      <c r="D758" t="s">
        <v>91</v>
      </c>
      <c r="E758">
        <v>120</v>
      </c>
      <c r="F758" t="s">
        <v>304</v>
      </c>
      <c r="G758" t="s">
        <v>419</v>
      </c>
    </row>
    <row r="759" spans="1:7">
      <c r="A759">
        <v>28</v>
      </c>
      <c r="B759">
        <v>730</v>
      </c>
      <c r="C759" t="s">
        <v>361</v>
      </c>
      <c r="D759" t="s">
        <v>91</v>
      </c>
      <c r="E759">
        <v>120</v>
      </c>
      <c r="F759" t="s">
        <v>307</v>
      </c>
      <c r="G759" t="s">
        <v>419</v>
      </c>
    </row>
    <row r="760" spans="1:7">
      <c r="A760">
        <v>28</v>
      </c>
      <c r="B760">
        <v>731</v>
      </c>
      <c r="C760" t="s">
        <v>361</v>
      </c>
      <c r="D760" t="s">
        <v>91</v>
      </c>
      <c r="E760">
        <v>120</v>
      </c>
      <c r="F760" t="s">
        <v>307</v>
      </c>
      <c r="G760" t="s">
        <v>419</v>
      </c>
    </row>
    <row r="761" spans="1:7">
      <c r="A761">
        <v>28</v>
      </c>
      <c r="B761">
        <v>732</v>
      </c>
      <c r="C761" t="s">
        <v>361</v>
      </c>
      <c r="D761" t="s">
        <v>91</v>
      </c>
      <c r="E761">
        <v>120</v>
      </c>
      <c r="F761" t="s">
        <v>307</v>
      </c>
      <c r="G761" t="s">
        <v>419</v>
      </c>
    </row>
    <row r="762" spans="1:7">
      <c r="A762">
        <v>28</v>
      </c>
      <c r="B762">
        <v>733</v>
      </c>
      <c r="C762" t="s">
        <v>361</v>
      </c>
      <c r="D762" t="s">
        <v>91</v>
      </c>
      <c r="E762">
        <v>120</v>
      </c>
      <c r="F762" t="s">
        <v>307</v>
      </c>
      <c r="G762" t="s">
        <v>419</v>
      </c>
    </row>
    <row r="763" spans="1:7">
      <c r="A763">
        <v>28</v>
      </c>
      <c r="B763">
        <v>734</v>
      </c>
      <c r="C763" t="s">
        <v>361</v>
      </c>
      <c r="D763" t="s">
        <v>91</v>
      </c>
      <c r="E763">
        <v>120</v>
      </c>
      <c r="F763" t="s">
        <v>304</v>
      </c>
      <c r="G763" t="s">
        <v>419</v>
      </c>
    </row>
    <row r="764" spans="1:7">
      <c r="A764">
        <v>28</v>
      </c>
      <c r="B764">
        <v>735</v>
      </c>
      <c r="C764" t="s">
        <v>361</v>
      </c>
      <c r="D764" t="s">
        <v>91</v>
      </c>
      <c r="E764">
        <v>120</v>
      </c>
      <c r="F764" t="s">
        <v>307</v>
      </c>
      <c r="G764" t="s">
        <v>419</v>
      </c>
    </row>
    <row r="765" spans="1:7">
      <c r="A765">
        <v>28</v>
      </c>
      <c r="B765">
        <v>736</v>
      </c>
      <c r="C765" t="s">
        <v>361</v>
      </c>
      <c r="D765" t="s">
        <v>91</v>
      </c>
      <c r="E765">
        <v>120</v>
      </c>
      <c r="F765" t="s">
        <v>307</v>
      </c>
      <c r="G765" t="s">
        <v>419</v>
      </c>
    </row>
    <row r="766" spans="1:7">
      <c r="A766">
        <v>28</v>
      </c>
      <c r="B766">
        <v>737</v>
      </c>
      <c r="C766" t="s">
        <v>361</v>
      </c>
      <c r="D766" t="s">
        <v>91</v>
      </c>
      <c r="E766">
        <v>120</v>
      </c>
      <c r="F766" t="s">
        <v>307</v>
      </c>
      <c r="G766" t="s">
        <v>419</v>
      </c>
    </row>
    <row r="767" spans="1:7">
      <c r="A767">
        <v>28</v>
      </c>
      <c r="B767">
        <v>738</v>
      </c>
      <c r="C767" t="s">
        <v>361</v>
      </c>
      <c r="D767" t="s">
        <v>91</v>
      </c>
      <c r="E767">
        <v>120</v>
      </c>
      <c r="F767" t="s">
        <v>307</v>
      </c>
      <c r="G767" t="s">
        <v>419</v>
      </c>
    </row>
    <row r="768" spans="1:7">
      <c r="A768" t="s">
        <v>36</v>
      </c>
      <c r="B768" t="s">
        <v>45</v>
      </c>
      <c r="C768" t="s">
        <v>86</v>
      </c>
      <c r="D768" t="s">
        <v>87</v>
      </c>
      <c r="E768" t="s">
        <v>88</v>
      </c>
      <c r="F768" t="s">
        <v>89</v>
      </c>
    </row>
    <row r="769" spans="1:7">
      <c r="A769">
        <v>29</v>
      </c>
      <c r="B769">
        <v>739</v>
      </c>
      <c r="C769" t="s">
        <v>157</v>
      </c>
      <c r="D769" t="s">
        <v>138</v>
      </c>
      <c r="E769">
        <v>120</v>
      </c>
      <c r="F769" t="s">
        <v>348</v>
      </c>
      <c r="G769" t="s">
        <v>419</v>
      </c>
    </row>
    <row r="770" spans="1:7">
      <c r="A770">
        <v>29</v>
      </c>
      <c r="B770">
        <v>740</v>
      </c>
      <c r="C770" t="s">
        <v>157</v>
      </c>
      <c r="D770" t="s">
        <v>138</v>
      </c>
      <c r="E770">
        <v>120</v>
      </c>
      <c r="F770" t="s">
        <v>348</v>
      </c>
      <c r="G770" t="s">
        <v>419</v>
      </c>
    </row>
    <row r="771" spans="1:7">
      <c r="A771">
        <v>29</v>
      </c>
      <c r="B771">
        <v>741</v>
      </c>
      <c r="C771" t="s">
        <v>157</v>
      </c>
      <c r="D771" t="s">
        <v>138</v>
      </c>
      <c r="E771">
        <v>120</v>
      </c>
      <c r="F771" t="s">
        <v>335</v>
      </c>
      <c r="G771" t="s">
        <v>419</v>
      </c>
    </row>
    <row r="772" spans="1:7">
      <c r="A772">
        <v>29</v>
      </c>
      <c r="B772">
        <v>742</v>
      </c>
      <c r="C772" t="s">
        <v>157</v>
      </c>
      <c r="D772" t="s">
        <v>138</v>
      </c>
      <c r="E772">
        <v>120</v>
      </c>
      <c r="F772" t="s">
        <v>307</v>
      </c>
      <c r="G772" t="s">
        <v>419</v>
      </c>
    </row>
    <row r="773" spans="1:7">
      <c r="A773">
        <v>29</v>
      </c>
      <c r="B773">
        <v>743</v>
      </c>
      <c r="C773" t="s">
        <v>157</v>
      </c>
      <c r="D773" t="s">
        <v>138</v>
      </c>
      <c r="E773">
        <v>120</v>
      </c>
      <c r="F773" t="s">
        <v>307</v>
      </c>
      <c r="G773" t="s">
        <v>419</v>
      </c>
    </row>
    <row r="774" spans="1:7">
      <c r="A774">
        <v>29</v>
      </c>
      <c r="B774">
        <v>744</v>
      </c>
      <c r="C774" t="s">
        <v>157</v>
      </c>
      <c r="D774" t="s">
        <v>138</v>
      </c>
      <c r="E774">
        <v>120</v>
      </c>
      <c r="F774" t="s">
        <v>335</v>
      </c>
      <c r="G774" t="s">
        <v>419</v>
      </c>
    </row>
    <row r="775" spans="1:7">
      <c r="A775">
        <v>29</v>
      </c>
      <c r="B775">
        <v>745</v>
      </c>
      <c r="C775" t="s">
        <v>157</v>
      </c>
      <c r="D775" t="s">
        <v>138</v>
      </c>
      <c r="E775">
        <v>120</v>
      </c>
      <c r="F775" t="s">
        <v>348</v>
      </c>
      <c r="G775" t="s">
        <v>419</v>
      </c>
    </row>
    <row r="776" spans="1:7">
      <c r="A776">
        <v>29</v>
      </c>
      <c r="B776">
        <v>746</v>
      </c>
      <c r="C776" t="s">
        <v>157</v>
      </c>
      <c r="D776" t="s">
        <v>138</v>
      </c>
      <c r="E776">
        <v>120</v>
      </c>
      <c r="F776" t="s">
        <v>307</v>
      </c>
      <c r="G776" t="s">
        <v>419</v>
      </c>
    </row>
    <row r="777" spans="1:7">
      <c r="A777">
        <v>29</v>
      </c>
      <c r="B777">
        <v>747</v>
      </c>
      <c r="C777" t="s">
        <v>157</v>
      </c>
      <c r="D777" t="s">
        <v>138</v>
      </c>
      <c r="E777">
        <v>120</v>
      </c>
      <c r="F777" t="s">
        <v>307</v>
      </c>
      <c r="G777" t="s">
        <v>419</v>
      </c>
    </row>
    <row r="778" spans="1:7">
      <c r="A778">
        <v>29</v>
      </c>
      <c r="B778">
        <v>748</v>
      </c>
      <c r="C778" t="s">
        <v>157</v>
      </c>
      <c r="D778" t="s">
        <v>138</v>
      </c>
      <c r="E778">
        <v>120</v>
      </c>
      <c r="F778" t="s">
        <v>335</v>
      </c>
      <c r="G778" t="s">
        <v>419</v>
      </c>
    </row>
    <row r="779" spans="1:7">
      <c r="A779">
        <v>29</v>
      </c>
      <c r="B779">
        <v>749</v>
      </c>
      <c r="C779" t="s">
        <v>157</v>
      </c>
      <c r="D779" t="s">
        <v>138</v>
      </c>
      <c r="E779">
        <v>120</v>
      </c>
      <c r="F779" t="s">
        <v>307</v>
      </c>
      <c r="G779" t="s">
        <v>419</v>
      </c>
    </row>
    <row r="780" spans="1:7">
      <c r="A780">
        <v>29</v>
      </c>
      <c r="B780">
        <v>750</v>
      </c>
      <c r="C780" t="s">
        <v>157</v>
      </c>
      <c r="D780" t="s">
        <v>138</v>
      </c>
      <c r="E780">
        <v>120</v>
      </c>
      <c r="F780" t="s">
        <v>307</v>
      </c>
      <c r="G780" t="s">
        <v>419</v>
      </c>
    </row>
    <row r="781" spans="1:7">
      <c r="A781">
        <v>29</v>
      </c>
      <c r="B781">
        <v>751</v>
      </c>
      <c r="C781" t="s">
        <v>157</v>
      </c>
      <c r="D781" t="s">
        <v>138</v>
      </c>
      <c r="E781">
        <v>120</v>
      </c>
      <c r="F781" t="s">
        <v>307</v>
      </c>
      <c r="G781" t="s">
        <v>419</v>
      </c>
    </row>
    <row r="782" spans="1:7">
      <c r="A782">
        <v>29</v>
      </c>
      <c r="B782">
        <v>752</v>
      </c>
      <c r="C782" t="s">
        <v>157</v>
      </c>
      <c r="D782" t="s">
        <v>138</v>
      </c>
      <c r="E782">
        <v>120</v>
      </c>
      <c r="F782" t="s">
        <v>335</v>
      </c>
      <c r="G782" t="s">
        <v>419</v>
      </c>
    </row>
    <row r="783" spans="1:7">
      <c r="A783">
        <v>29</v>
      </c>
      <c r="B783">
        <v>753</v>
      </c>
      <c r="C783" t="s">
        <v>157</v>
      </c>
      <c r="D783" t="s">
        <v>138</v>
      </c>
      <c r="E783">
        <v>120</v>
      </c>
      <c r="F783" t="s">
        <v>335</v>
      </c>
      <c r="G783" t="s">
        <v>419</v>
      </c>
    </row>
    <row r="784" spans="1:7">
      <c r="A784">
        <v>29</v>
      </c>
      <c r="B784">
        <v>754</v>
      </c>
      <c r="C784" t="s">
        <v>157</v>
      </c>
      <c r="D784" t="s">
        <v>138</v>
      </c>
      <c r="E784">
        <v>120</v>
      </c>
      <c r="F784" t="s">
        <v>335</v>
      </c>
      <c r="G784" t="s">
        <v>419</v>
      </c>
    </row>
    <row r="785" spans="1:7">
      <c r="A785">
        <v>29</v>
      </c>
      <c r="B785">
        <v>755</v>
      </c>
      <c r="C785" t="s">
        <v>157</v>
      </c>
      <c r="D785" t="s">
        <v>138</v>
      </c>
      <c r="E785">
        <v>120</v>
      </c>
      <c r="F785" t="s">
        <v>307</v>
      </c>
      <c r="G785" t="s">
        <v>419</v>
      </c>
    </row>
    <row r="786" spans="1:7">
      <c r="A786">
        <v>29</v>
      </c>
      <c r="B786">
        <v>756</v>
      </c>
      <c r="C786" t="s">
        <v>157</v>
      </c>
      <c r="D786" t="s">
        <v>138</v>
      </c>
      <c r="E786">
        <v>120</v>
      </c>
      <c r="F786" t="s">
        <v>307</v>
      </c>
      <c r="G786" t="s">
        <v>419</v>
      </c>
    </row>
    <row r="787" spans="1:7">
      <c r="A787">
        <v>29</v>
      </c>
      <c r="B787">
        <v>757</v>
      </c>
      <c r="C787" t="s">
        <v>362</v>
      </c>
      <c r="D787" t="s">
        <v>138</v>
      </c>
      <c r="E787">
        <v>120</v>
      </c>
      <c r="F787" t="s">
        <v>348</v>
      </c>
      <c r="G787" t="s">
        <v>423</v>
      </c>
    </row>
    <row r="788" spans="1:7">
      <c r="A788">
        <v>29</v>
      </c>
      <c r="B788">
        <v>758</v>
      </c>
      <c r="C788" t="s">
        <v>362</v>
      </c>
      <c r="D788" t="s">
        <v>138</v>
      </c>
      <c r="E788">
        <v>120</v>
      </c>
      <c r="F788" t="s">
        <v>348</v>
      </c>
      <c r="G788" t="s">
        <v>423</v>
      </c>
    </row>
    <row r="789" spans="1:7">
      <c r="A789">
        <v>29</v>
      </c>
      <c r="B789">
        <v>759</v>
      </c>
      <c r="C789" t="s">
        <v>362</v>
      </c>
      <c r="D789" t="s">
        <v>138</v>
      </c>
      <c r="E789">
        <v>120</v>
      </c>
      <c r="F789" t="s">
        <v>348</v>
      </c>
      <c r="G789" t="s">
        <v>423</v>
      </c>
    </row>
    <row r="790" spans="1:7">
      <c r="A790">
        <v>29</v>
      </c>
      <c r="B790">
        <v>760</v>
      </c>
      <c r="C790" t="s">
        <v>362</v>
      </c>
      <c r="D790" t="s">
        <v>138</v>
      </c>
      <c r="E790">
        <v>120</v>
      </c>
      <c r="F790" t="s">
        <v>335</v>
      </c>
      <c r="G790" t="s">
        <v>423</v>
      </c>
    </row>
    <row r="791" spans="1:7">
      <c r="A791">
        <v>29</v>
      </c>
      <c r="B791">
        <v>761</v>
      </c>
      <c r="C791" t="s">
        <v>362</v>
      </c>
      <c r="D791" t="s">
        <v>138</v>
      </c>
      <c r="E791">
        <v>120</v>
      </c>
      <c r="F791" t="s">
        <v>335</v>
      </c>
      <c r="G791" t="s">
        <v>423</v>
      </c>
    </row>
    <row r="792" spans="1:7">
      <c r="A792">
        <v>29</v>
      </c>
      <c r="B792">
        <v>762</v>
      </c>
      <c r="C792" t="s">
        <v>362</v>
      </c>
      <c r="D792" t="s">
        <v>138</v>
      </c>
      <c r="E792">
        <v>120</v>
      </c>
      <c r="F792" t="s">
        <v>348</v>
      </c>
      <c r="G792" t="s">
        <v>423</v>
      </c>
    </row>
    <row r="793" spans="1:7">
      <c r="A793" t="s">
        <v>36</v>
      </c>
      <c r="B793" t="s">
        <v>45</v>
      </c>
      <c r="C793" t="s">
        <v>86</v>
      </c>
      <c r="D793" t="s">
        <v>87</v>
      </c>
      <c r="E793" t="s">
        <v>88</v>
      </c>
      <c r="F793" t="s">
        <v>89</v>
      </c>
    </row>
    <row r="794" spans="1:7">
      <c r="A794">
        <v>30</v>
      </c>
      <c r="B794">
        <v>763</v>
      </c>
      <c r="C794" t="s">
        <v>278</v>
      </c>
      <c r="D794" t="s">
        <v>93</v>
      </c>
      <c r="E794">
        <v>40</v>
      </c>
      <c r="F794" t="s">
        <v>347</v>
      </c>
      <c r="G794" t="s">
        <v>419</v>
      </c>
    </row>
    <row r="795" spans="1:7">
      <c r="A795">
        <v>30</v>
      </c>
      <c r="B795">
        <v>764</v>
      </c>
      <c r="C795" t="s">
        <v>278</v>
      </c>
      <c r="D795" t="s">
        <v>93</v>
      </c>
      <c r="E795">
        <v>40</v>
      </c>
      <c r="F795" t="s">
        <v>347</v>
      </c>
      <c r="G795" t="s">
        <v>419</v>
      </c>
    </row>
    <row r="796" spans="1:7">
      <c r="A796">
        <v>30</v>
      </c>
      <c r="B796">
        <v>765</v>
      </c>
      <c r="C796" t="s">
        <v>278</v>
      </c>
      <c r="D796" t="s">
        <v>93</v>
      </c>
      <c r="E796">
        <v>40</v>
      </c>
      <c r="F796" t="s">
        <v>347</v>
      </c>
      <c r="G796" t="s">
        <v>419</v>
      </c>
    </row>
    <row r="797" spans="1:7">
      <c r="A797">
        <v>30</v>
      </c>
      <c r="B797">
        <v>766</v>
      </c>
      <c r="C797" t="s">
        <v>278</v>
      </c>
      <c r="D797" t="s">
        <v>93</v>
      </c>
      <c r="E797">
        <v>40</v>
      </c>
      <c r="F797" t="s">
        <v>363</v>
      </c>
      <c r="G797" t="s">
        <v>419</v>
      </c>
    </row>
    <row r="798" spans="1:7">
      <c r="A798">
        <v>30</v>
      </c>
      <c r="B798">
        <v>767</v>
      </c>
      <c r="C798" t="s">
        <v>278</v>
      </c>
      <c r="D798" t="s">
        <v>93</v>
      </c>
      <c r="E798">
        <v>40</v>
      </c>
      <c r="F798" t="s">
        <v>347</v>
      </c>
      <c r="G798" t="s">
        <v>419</v>
      </c>
    </row>
    <row r="799" spans="1:7">
      <c r="A799">
        <v>30</v>
      </c>
      <c r="B799">
        <v>768</v>
      </c>
      <c r="C799" t="s">
        <v>278</v>
      </c>
      <c r="D799" t="s">
        <v>93</v>
      </c>
      <c r="E799">
        <v>40</v>
      </c>
      <c r="F799" t="s">
        <v>347</v>
      </c>
      <c r="G799" t="s">
        <v>419</v>
      </c>
    </row>
    <row r="800" spans="1:7">
      <c r="A800">
        <v>30</v>
      </c>
      <c r="B800">
        <v>769</v>
      </c>
      <c r="C800" t="s">
        <v>278</v>
      </c>
      <c r="D800" t="s">
        <v>93</v>
      </c>
      <c r="E800">
        <v>40</v>
      </c>
      <c r="F800" t="s">
        <v>347</v>
      </c>
      <c r="G800" t="s">
        <v>419</v>
      </c>
    </row>
    <row r="801" spans="1:7">
      <c r="A801">
        <v>30</v>
      </c>
      <c r="B801">
        <v>770</v>
      </c>
      <c r="C801" t="s">
        <v>278</v>
      </c>
      <c r="D801" t="s">
        <v>93</v>
      </c>
      <c r="E801">
        <v>40</v>
      </c>
      <c r="F801" t="s">
        <v>347</v>
      </c>
      <c r="G801" t="s">
        <v>419</v>
      </c>
    </row>
    <row r="802" spans="1:7">
      <c r="A802">
        <v>30</v>
      </c>
      <c r="B802">
        <v>771</v>
      </c>
      <c r="C802" t="s">
        <v>278</v>
      </c>
      <c r="D802" t="s">
        <v>93</v>
      </c>
      <c r="E802">
        <v>40</v>
      </c>
      <c r="F802" t="s">
        <v>363</v>
      </c>
      <c r="G802" t="s">
        <v>419</v>
      </c>
    </row>
    <row r="803" spans="1:7">
      <c r="A803">
        <v>30</v>
      </c>
      <c r="B803">
        <v>772</v>
      </c>
      <c r="C803" t="s">
        <v>278</v>
      </c>
      <c r="D803" t="s">
        <v>93</v>
      </c>
      <c r="E803">
        <v>40</v>
      </c>
      <c r="F803" t="s">
        <v>363</v>
      </c>
      <c r="G803" t="s">
        <v>419</v>
      </c>
    </row>
    <row r="804" spans="1:7">
      <c r="A804">
        <v>30</v>
      </c>
      <c r="B804">
        <v>773</v>
      </c>
      <c r="C804" t="s">
        <v>278</v>
      </c>
      <c r="D804" t="s">
        <v>93</v>
      </c>
      <c r="E804">
        <v>40</v>
      </c>
      <c r="F804" t="s">
        <v>347</v>
      </c>
      <c r="G804" t="s">
        <v>419</v>
      </c>
    </row>
    <row r="805" spans="1:7">
      <c r="A805">
        <v>30</v>
      </c>
      <c r="B805">
        <v>774</v>
      </c>
      <c r="C805" t="s">
        <v>278</v>
      </c>
      <c r="D805" t="s">
        <v>93</v>
      </c>
      <c r="E805">
        <v>40</v>
      </c>
      <c r="F805" t="s">
        <v>347</v>
      </c>
      <c r="G805" t="s">
        <v>419</v>
      </c>
    </row>
    <row r="806" spans="1:7">
      <c r="A806">
        <v>30</v>
      </c>
      <c r="B806">
        <v>775</v>
      </c>
      <c r="C806" t="s">
        <v>278</v>
      </c>
      <c r="D806" t="s">
        <v>93</v>
      </c>
      <c r="E806">
        <v>40</v>
      </c>
      <c r="F806" t="s">
        <v>347</v>
      </c>
      <c r="G806" t="s">
        <v>419</v>
      </c>
    </row>
    <row r="807" spans="1:7">
      <c r="A807">
        <v>30</v>
      </c>
      <c r="B807">
        <v>776</v>
      </c>
      <c r="C807" t="s">
        <v>278</v>
      </c>
      <c r="D807" t="s">
        <v>93</v>
      </c>
      <c r="E807">
        <v>40</v>
      </c>
      <c r="F807" t="s">
        <v>347</v>
      </c>
      <c r="G807" t="s">
        <v>419</v>
      </c>
    </row>
    <row r="808" spans="1:7">
      <c r="A808">
        <v>30</v>
      </c>
      <c r="B808">
        <v>777</v>
      </c>
      <c r="C808" t="s">
        <v>278</v>
      </c>
      <c r="D808" t="s">
        <v>93</v>
      </c>
      <c r="E808">
        <v>40</v>
      </c>
      <c r="F808" t="s">
        <v>363</v>
      </c>
      <c r="G808" t="s">
        <v>419</v>
      </c>
    </row>
    <row r="809" spans="1:7">
      <c r="A809">
        <v>30</v>
      </c>
      <c r="B809">
        <v>778</v>
      </c>
      <c r="C809" t="s">
        <v>278</v>
      </c>
      <c r="D809" t="s">
        <v>93</v>
      </c>
      <c r="E809">
        <v>40</v>
      </c>
      <c r="F809" t="s">
        <v>363</v>
      </c>
      <c r="G809" t="s">
        <v>419</v>
      </c>
    </row>
    <row r="810" spans="1:7">
      <c r="A810">
        <v>30</v>
      </c>
      <c r="B810">
        <v>779</v>
      </c>
      <c r="C810" t="s">
        <v>278</v>
      </c>
      <c r="D810" t="s">
        <v>93</v>
      </c>
      <c r="E810">
        <v>40</v>
      </c>
      <c r="F810" t="s">
        <v>347</v>
      </c>
      <c r="G810" t="s">
        <v>419</v>
      </c>
    </row>
    <row r="811" spans="1:7">
      <c r="A811">
        <v>30</v>
      </c>
      <c r="B811">
        <v>780</v>
      </c>
      <c r="C811" t="s">
        <v>278</v>
      </c>
      <c r="D811" t="s">
        <v>93</v>
      </c>
      <c r="E811">
        <v>40</v>
      </c>
      <c r="F811" t="s">
        <v>347</v>
      </c>
      <c r="G811" t="s">
        <v>419</v>
      </c>
    </row>
    <row r="812" spans="1:7">
      <c r="A812">
        <v>30</v>
      </c>
      <c r="B812">
        <v>781</v>
      </c>
      <c r="C812" t="s">
        <v>278</v>
      </c>
      <c r="D812" t="s">
        <v>93</v>
      </c>
      <c r="E812">
        <v>40</v>
      </c>
      <c r="F812" t="s">
        <v>347</v>
      </c>
      <c r="G812" t="s">
        <v>419</v>
      </c>
    </row>
    <row r="813" spans="1:7">
      <c r="A813">
        <v>30</v>
      </c>
      <c r="B813">
        <v>782</v>
      </c>
      <c r="C813" t="s">
        <v>278</v>
      </c>
      <c r="D813" t="s">
        <v>93</v>
      </c>
      <c r="E813">
        <v>40</v>
      </c>
      <c r="F813" t="s">
        <v>347</v>
      </c>
      <c r="G813" t="s">
        <v>419</v>
      </c>
    </row>
    <row r="814" spans="1:7">
      <c r="A814">
        <v>30</v>
      </c>
      <c r="B814">
        <v>783</v>
      </c>
      <c r="C814" t="s">
        <v>278</v>
      </c>
      <c r="D814" t="s">
        <v>93</v>
      </c>
      <c r="E814">
        <v>40</v>
      </c>
      <c r="F814" t="s">
        <v>347</v>
      </c>
      <c r="G814" t="s">
        <v>419</v>
      </c>
    </row>
    <row r="815" spans="1:7">
      <c r="A815">
        <v>30</v>
      </c>
      <c r="B815">
        <v>784</v>
      </c>
      <c r="C815" t="s">
        <v>278</v>
      </c>
      <c r="D815" t="s">
        <v>93</v>
      </c>
      <c r="E815">
        <v>40</v>
      </c>
      <c r="F815" t="s">
        <v>347</v>
      </c>
      <c r="G815" t="s">
        <v>419</v>
      </c>
    </row>
    <row r="816" spans="1:7">
      <c r="A816">
        <v>30</v>
      </c>
      <c r="B816">
        <v>785</v>
      </c>
      <c r="C816" t="s">
        <v>278</v>
      </c>
      <c r="D816" t="s">
        <v>93</v>
      </c>
      <c r="E816">
        <v>40</v>
      </c>
      <c r="F816" t="s">
        <v>347</v>
      </c>
      <c r="G816" t="s">
        <v>419</v>
      </c>
    </row>
    <row r="817" spans="1:7">
      <c r="A817">
        <v>30</v>
      </c>
      <c r="B817">
        <v>786</v>
      </c>
      <c r="C817" t="s">
        <v>278</v>
      </c>
      <c r="D817" t="s">
        <v>93</v>
      </c>
      <c r="E817">
        <v>40</v>
      </c>
      <c r="F817" t="s">
        <v>347</v>
      </c>
      <c r="G817" t="s">
        <v>419</v>
      </c>
    </row>
    <row r="818" spans="1:7">
      <c r="A818" t="s">
        <v>36</v>
      </c>
      <c r="B818" t="s">
        <v>45</v>
      </c>
      <c r="C818" t="s">
        <v>86</v>
      </c>
      <c r="D818" t="s">
        <v>87</v>
      </c>
      <c r="E818" t="s">
        <v>88</v>
      </c>
      <c r="F818" t="s">
        <v>89</v>
      </c>
    </row>
    <row r="819" spans="1:7">
      <c r="A819">
        <v>31</v>
      </c>
      <c r="B819">
        <v>787</v>
      </c>
      <c r="C819" t="s">
        <v>181</v>
      </c>
      <c r="D819" t="s">
        <v>96</v>
      </c>
      <c r="E819">
        <v>200</v>
      </c>
      <c r="F819" t="s">
        <v>335</v>
      </c>
      <c r="G819" t="s">
        <v>419</v>
      </c>
    </row>
    <row r="820" spans="1:7">
      <c r="A820">
        <v>31</v>
      </c>
      <c r="B820">
        <v>788</v>
      </c>
      <c r="C820" t="s">
        <v>181</v>
      </c>
      <c r="D820" t="s">
        <v>96</v>
      </c>
      <c r="E820">
        <v>200</v>
      </c>
      <c r="F820" t="s">
        <v>335</v>
      </c>
      <c r="G820" t="s">
        <v>419</v>
      </c>
    </row>
    <row r="821" spans="1:7">
      <c r="A821">
        <v>31</v>
      </c>
      <c r="B821">
        <v>789</v>
      </c>
      <c r="C821" t="s">
        <v>181</v>
      </c>
      <c r="D821" t="s">
        <v>96</v>
      </c>
      <c r="E821">
        <v>200</v>
      </c>
      <c r="F821" t="s">
        <v>335</v>
      </c>
      <c r="G821" t="s">
        <v>419</v>
      </c>
    </row>
    <row r="822" spans="1:7">
      <c r="A822">
        <v>31</v>
      </c>
      <c r="B822">
        <v>790</v>
      </c>
      <c r="C822" t="s">
        <v>181</v>
      </c>
      <c r="D822" t="s">
        <v>96</v>
      </c>
      <c r="E822">
        <v>200</v>
      </c>
      <c r="F822" t="s">
        <v>335</v>
      </c>
      <c r="G822" t="s">
        <v>419</v>
      </c>
    </row>
    <row r="823" spans="1:7">
      <c r="A823">
        <v>31</v>
      </c>
      <c r="B823">
        <v>791</v>
      </c>
      <c r="C823" t="s">
        <v>181</v>
      </c>
      <c r="D823" t="s">
        <v>96</v>
      </c>
      <c r="E823">
        <v>200</v>
      </c>
      <c r="F823" t="s">
        <v>335</v>
      </c>
      <c r="G823" t="s">
        <v>419</v>
      </c>
    </row>
    <row r="824" spans="1:7">
      <c r="A824">
        <v>31</v>
      </c>
      <c r="B824">
        <v>792</v>
      </c>
      <c r="C824" t="s">
        <v>181</v>
      </c>
      <c r="D824" t="s">
        <v>96</v>
      </c>
      <c r="E824">
        <v>200</v>
      </c>
      <c r="F824" t="s">
        <v>335</v>
      </c>
      <c r="G824" t="s">
        <v>419</v>
      </c>
    </row>
    <row r="825" spans="1:7">
      <c r="A825">
        <v>31</v>
      </c>
      <c r="B825">
        <v>793</v>
      </c>
      <c r="C825" t="s">
        <v>268</v>
      </c>
      <c r="D825" t="s">
        <v>96</v>
      </c>
      <c r="E825">
        <v>200</v>
      </c>
      <c r="F825" t="s">
        <v>335</v>
      </c>
      <c r="G825" t="s">
        <v>419</v>
      </c>
    </row>
    <row r="826" spans="1:7">
      <c r="A826">
        <v>31</v>
      </c>
      <c r="B826">
        <v>794</v>
      </c>
      <c r="C826" t="s">
        <v>268</v>
      </c>
      <c r="D826" t="s">
        <v>96</v>
      </c>
      <c r="E826">
        <v>200</v>
      </c>
      <c r="F826" t="s">
        <v>335</v>
      </c>
      <c r="G826" t="s">
        <v>419</v>
      </c>
    </row>
    <row r="827" spans="1:7">
      <c r="A827">
        <v>31</v>
      </c>
      <c r="B827">
        <v>795</v>
      </c>
      <c r="C827" t="s">
        <v>364</v>
      </c>
      <c r="D827" t="s">
        <v>96</v>
      </c>
      <c r="E827">
        <v>150</v>
      </c>
      <c r="F827" t="s">
        <v>348</v>
      </c>
      <c r="G827" t="s">
        <v>419</v>
      </c>
    </row>
    <row r="828" spans="1:7">
      <c r="A828">
        <v>31</v>
      </c>
      <c r="B828">
        <v>796</v>
      </c>
      <c r="C828" t="s">
        <v>364</v>
      </c>
      <c r="D828" t="s">
        <v>96</v>
      </c>
      <c r="E828">
        <v>150</v>
      </c>
      <c r="F828" t="s">
        <v>348</v>
      </c>
      <c r="G828" t="s">
        <v>419</v>
      </c>
    </row>
    <row r="829" spans="1:7">
      <c r="A829">
        <v>31</v>
      </c>
      <c r="B829">
        <v>797</v>
      </c>
      <c r="C829" t="s">
        <v>364</v>
      </c>
      <c r="D829" t="s">
        <v>96</v>
      </c>
      <c r="E829">
        <v>150</v>
      </c>
      <c r="F829" t="s">
        <v>348</v>
      </c>
      <c r="G829" t="s">
        <v>419</v>
      </c>
    </row>
    <row r="830" spans="1:7">
      <c r="A830">
        <v>31</v>
      </c>
      <c r="B830">
        <v>798</v>
      </c>
      <c r="C830" t="s">
        <v>364</v>
      </c>
      <c r="D830" t="s">
        <v>96</v>
      </c>
      <c r="E830">
        <v>150</v>
      </c>
      <c r="F830" t="s">
        <v>348</v>
      </c>
      <c r="G830" t="s">
        <v>419</v>
      </c>
    </row>
    <row r="831" spans="1:7">
      <c r="A831">
        <v>31</v>
      </c>
      <c r="B831">
        <v>799</v>
      </c>
      <c r="C831" t="s">
        <v>364</v>
      </c>
      <c r="D831" t="s">
        <v>96</v>
      </c>
      <c r="E831">
        <v>150</v>
      </c>
      <c r="F831" t="s">
        <v>358</v>
      </c>
      <c r="G831" t="s">
        <v>419</v>
      </c>
    </row>
    <row r="832" spans="1:7">
      <c r="A832">
        <v>31</v>
      </c>
      <c r="B832">
        <v>800</v>
      </c>
      <c r="C832" t="s">
        <v>364</v>
      </c>
      <c r="D832" t="s">
        <v>96</v>
      </c>
      <c r="E832">
        <v>150</v>
      </c>
      <c r="F832" t="s">
        <v>348</v>
      </c>
      <c r="G832" t="s">
        <v>419</v>
      </c>
    </row>
    <row r="833" spans="1:7">
      <c r="A833">
        <v>31</v>
      </c>
      <c r="B833">
        <v>801</v>
      </c>
      <c r="C833" t="s">
        <v>364</v>
      </c>
      <c r="D833" t="s">
        <v>96</v>
      </c>
      <c r="E833">
        <v>150</v>
      </c>
      <c r="F833" t="s">
        <v>348</v>
      </c>
      <c r="G833" t="s">
        <v>419</v>
      </c>
    </row>
    <row r="834" spans="1:7">
      <c r="A834">
        <v>31</v>
      </c>
      <c r="B834">
        <v>802</v>
      </c>
      <c r="C834" t="s">
        <v>364</v>
      </c>
      <c r="D834" t="s">
        <v>96</v>
      </c>
      <c r="E834">
        <v>150</v>
      </c>
      <c r="F834" t="s">
        <v>348</v>
      </c>
      <c r="G834" t="s">
        <v>419</v>
      </c>
    </row>
    <row r="835" spans="1:7">
      <c r="A835">
        <v>31</v>
      </c>
      <c r="B835">
        <v>803</v>
      </c>
      <c r="C835" t="s">
        <v>364</v>
      </c>
      <c r="D835" t="s">
        <v>96</v>
      </c>
      <c r="E835">
        <v>150</v>
      </c>
      <c r="F835" t="s">
        <v>348</v>
      </c>
      <c r="G835" t="s">
        <v>419</v>
      </c>
    </row>
    <row r="836" spans="1:7">
      <c r="A836">
        <v>31</v>
      </c>
      <c r="B836">
        <v>804</v>
      </c>
      <c r="C836" t="s">
        <v>364</v>
      </c>
      <c r="D836" t="s">
        <v>96</v>
      </c>
      <c r="E836">
        <v>150</v>
      </c>
      <c r="F836" t="s">
        <v>348</v>
      </c>
      <c r="G836" t="s">
        <v>419</v>
      </c>
    </row>
    <row r="837" spans="1:7">
      <c r="A837">
        <v>31</v>
      </c>
      <c r="B837">
        <v>805</v>
      </c>
      <c r="C837" t="s">
        <v>364</v>
      </c>
      <c r="D837" t="s">
        <v>96</v>
      </c>
      <c r="E837">
        <v>150</v>
      </c>
      <c r="F837" t="s">
        <v>348</v>
      </c>
      <c r="G837" t="s">
        <v>419</v>
      </c>
    </row>
    <row r="838" spans="1:7">
      <c r="A838">
        <v>31</v>
      </c>
      <c r="B838">
        <v>806</v>
      </c>
      <c r="C838" t="s">
        <v>264</v>
      </c>
      <c r="D838" t="s">
        <v>96</v>
      </c>
      <c r="E838">
        <v>200</v>
      </c>
      <c r="F838" t="s">
        <v>358</v>
      </c>
      <c r="G838" t="s">
        <v>419</v>
      </c>
    </row>
    <row r="839" spans="1:7">
      <c r="A839">
        <v>31</v>
      </c>
      <c r="B839">
        <v>807</v>
      </c>
      <c r="C839" t="s">
        <v>264</v>
      </c>
      <c r="D839" t="s">
        <v>96</v>
      </c>
      <c r="E839">
        <v>200</v>
      </c>
      <c r="F839" t="s">
        <v>358</v>
      </c>
      <c r="G839" t="s">
        <v>419</v>
      </c>
    </row>
    <row r="840" spans="1:7">
      <c r="A840">
        <v>31</v>
      </c>
      <c r="B840">
        <v>808</v>
      </c>
      <c r="C840" t="s">
        <v>264</v>
      </c>
      <c r="D840" t="s">
        <v>96</v>
      </c>
      <c r="E840">
        <v>200</v>
      </c>
      <c r="F840" t="s">
        <v>358</v>
      </c>
      <c r="G840" t="s">
        <v>419</v>
      </c>
    </row>
    <row r="841" spans="1:7">
      <c r="A841">
        <v>31</v>
      </c>
      <c r="B841">
        <v>809</v>
      </c>
      <c r="C841" t="s">
        <v>264</v>
      </c>
      <c r="D841" t="s">
        <v>96</v>
      </c>
      <c r="E841">
        <v>200</v>
      </c>
      <c r="F841" t="s">
        <v>358</v>
      </c>
      <c r="G841" t="s">
        <v>419</v>
      </c>
    </row>
    <row r="842" spans="1:7">
      <c r="A842">
        <v>31</v>
      </c>
      <c r="B842">
        <v>810</v>
      </c>
      <c r="C842" t="s">
        <v>279</v>
      </c>
      <c r="D842" t="s">
        <v>96</v>
      </c>
      <c r="E842">
        <v>300</v>
      </c>
      <c r="F842" t="s">
        <v>358</v>
      </c>
      <c r="G842" t="s">
        <v>419</v>
      </c>
    </row>
    <row r="843" spans="1:7">
      <c r="A843">
        <v>31</v>
      </c>
      <c r="B843">
        <v>811</v>
      </c>
      <c r="C843" t="s">
        <v>279</v>
      </c>
      <c r="D843" t="s">
        <v>96</v>
      </c>
      <c r="E843">
        <v>300</v>
      </c>
      <c r="F843" t="s">
        <v>358</v>
      </c>
      <c r="G843" t="s">
        <v>419</v>
      </c>
    </row>
    <row r="844" spans="1:7">
      <c r="A844">
        <v>31</v>
      </c>
      <c r="B844">
        <v>812</v>
      </c>
      <c r="C844" t="s">
        <v>338</v>
      </c>
      <c r="D844" t="s">
        <v>263</v>
      </c>
      <c r="E844">
        <v>200</v>
      </c>
      <c r="F844" t="s">
        <v>335</v>
      </c>
      <c r="G844" t="s">
        <v>419</v>
      </c>
    </row>
    <row r="845" spans="1:7">
      <c r="A845">
        <v>31</v>
      </c>
      <c r="B845">
        <v>813</v>
      </c>
      <c r="C845" t="s">
        <v>338</v>
      </c>
      <c r="D845" t="s">
        <v>263</v>
      </c>
      <c r="E845">
        <v>200</v>
      </c>
      <c r="F845" t="s">
        <v>335</v>
      </c>
      <c r="G845" t="s">
        <v>419</v>
      </c>
    </row>
    <row r="846" spans="1:7">
      <c r="A846">
        <v>31</v>
      </c>
      <c r="B846">
        <v>814</v>
      </c>
      <c r="C846" t="s">
        <v>365</v>
      </c>
      <c r="D846" t="s">
        <v>178</v>
      </c>
      <c r="E846">
        <v>3500</v>
      </c>
      <c r="F846" t="s">
        <v>304</v>
      </c>
      <c r="G846" t="s">
        <v>419</v>
      </c>
    </row>
    <row r="847" spans="1:7">
      <c r="A847">
        <v>31</v>
      </c>
      <c r="B847">
        <v>815</v>
      </c>
      <c r="C847" t="s">
        <v>365</v>
      </c>
      <c r="D847" t="s">
        <v>178</v>
      </c>
      <c r="E847">
        <v>500</v>
      </c>
      <c r="F847" t="s">
        <v>304</v>
      </c>
      <c r="G847" t="s">
        <v>419</v>
      </c>
    </row>
    <row r="848" spans="1:7">
      <c r="A848">
        <v>31</v>
      </c>
      <c r="B848">
        <v>816</v>
      </c>
      <c r="C848" t="s">
        <v>337</v>
      </c>
      <c r="D848" t="s">
        <v>95</v>
      </c>
      <c r="E848">
        <v>500</v>
      </c>
      <c r="F848" t="s">
        <v>335</v>
      </c>
      <c r="G848" t="s">
        <v>419</v>
      </c>
    </row>
    <row r="849" spans="1:7">
      <c r="A849">
        <v>31</v>
      </c>
      <c r="B849">
        <v>817</v>
      </c>
      <c r="C849" t="s">
        <v>337</v>
      </c>
      <c r="D849" t="s">
        <v>95</v>
      </c>
      <c r="E849">
        <v>500</v>
      </c>
      <c r="F849" t="s">
        <v>335</v>
      </c>
      <c r="G849" t="s">
        <v>419</v>
      </c>
    </row>
    <row r="850" spans="1:7">
      <c r="A850">
        <v>31</v>
      </c>
      <c r="B850">
        <v>818</v>
      </c>
      <c r="C850" t="s">
        <v>366</v>
      </c>
      <c r="D850" t="s">
        <v>178</v>
      </c>
      <c r="E850">
        <v>400</v>
      </c>
      <c r="F850" t="s">
        <v>335</v>
      </c>
      <c r="G850" t="s">
        <v>419</v>
      </c>
    </row>
    <row r="851" spans="1:7">
      <c r="A851" t="s">
        <v>36</v>
      </c>
      <c r="B851" t="s">
        <v>45</v>
      </c>
      <c r="C851" t="s">
        <v>86</v>
      </c>
      <c r="D851" t="s">
        <v>87</v>
      </c>
      <c r="E851" t="s">
        <v>88</v>
      </c>
      <c r="F851" t="s">
        <v>89</v>
      </c>
    </row>
    <row r="852" spans="1:7">
      <c r="A852">
        <v>32</v>
      </c>
      <c r="B852">
        <v>819</v>
      </c>
      <c r="C852" t="s">
        <v>319</v>
      </c>
      <c r="D852" t="s">
        <v>95</v>
      </c>
      <c r="E852">
        <v>5</v>
      </c>
      <c r="F852" t="s">
        <v>348</v>
      </c>
      <c r="G852" t="s">
        <v>419</v>
      </c>
    </row>
    <row r="853" spans="1:7">
      <c r="A853">
        <v>32</v>
      </c>
      <c r="B853">
        <v>820</v>
      </c>
      <c r="C853" t="s">
        <v>319</v>
      </c>
      <c r="D853" t="s">
        <v>95</v>
      </c>
      <c r="E853">
        <v>100</v>
      </c>
      <c r="F853" t="s">
        <v>348</v>
      </c>
      <c r="G853" t="s">
        <v>419</v>
      </c>
    </row>
    <row r="854" spans="1:7">
      <c r="A854">
        <v>32</v>
      </c>
      <c r="B854">
        <v>821</v>
      </c>
      <c r="C854" t="s">
        <v>319</v>
      </c>
      <c r="D854" t="s">
        <v>95</v>
      </c>
      <c r="E854">
        <v>100</v>
      </c>
      <c r="F854" t="s">
        <v>348</v>
      </c>
      <c r="G854" t="s">
        <v>419</v>
      </c>
    </row>
    <row r="855" spans="1:7">
      <c r="A855">
        <v>32</v>
      </c>
      <c r="B855">
        <v>822</v>
      </c>
      <c r="C855" t="s">
        <v>257</v>
      </c>
      <c r="D855" t="s">
        <v>95</v>
      </c>
      <c r="E855">
        <v>100</v>
      </c>
      <c r="F855" t="s">
        <v>358</v>
      </c>
      <c r="G855" t="s">
        <v>419</v>
      </c>
    </row>
    <row r="856" spans="1:7">
      <c r="A856">
        <v>32</v>
      </c>
      <c r="B856">
        <v>823</v>
      </c>
      <c r="C856" t="s">
        <v>257</v>
      </c>
      <c r="D856" t="s">
        <v>95</v>
      </c>
      <c r="E856">
        <v>100</v>
      </c>
      <c r="F856" t="s">
        <v>358</v>
      </c>
      <c r="G856" t="s">
        <v>419</v>
      </c>
    </row>
    <row r="857" spans="1:7">
      <c r="A857">
        <v>32</v>
      </c>
      <c r="B857">
        <v>824</v>
      </c>
      <c r="C857" t="s">
        <v>236</v>
      </c>
      <c r="D857" t="s">
        <v>95</v>
      </c>
      <c r="E857">
        <v>700</v>
      </c>
      <c r="F857" t="s">
        <v>335</v>
      </c>
      <c r="G857" t="s">
        <v>419</v>
      </c>
    </row>
    <row r="858" spans="1:7">
      <c r="A858">
        <v>32</v>
      </c>
      <c r="B858">
        <v>825</v>
      </c>
      <c r="C858" t="s">
        <v>320</v>
      </c>
      <c r="D858" t="s">
        <v>95</v>
      </c>
      <c r="E858">
        <v>100</v>
      </c>
      <c r="F858" t="s">
        <v>304</v>
      </c>
      <c r="G858" t="s">
        <v>419</v>
      </c>
    </row>
    <row r="859" spans="1:7">
      <c r="A859">
        <v>32</v>
      </c>
      <c r="B859">
        <v>826</v>
      </c>
      <c r="C859" t="s">
        <v>311</v>
      </c>
      <c r="D859" t="s">
        <v>95</v>
      </c>
      <c r="E859">
        <v>100</v>
      </c>
      <c r="F859" t="s">
        <v>304</v>
      </c>
      <c r="G859" t="s">
        <v>419</v>
      </c>
    </row>
    <row r="860" spans="1:7">
      <c r="A860">
        <v>32</v>
      </c>
      <c r="B860">
        <v>827</v>
      </c>
      <c r="C860" t="s">
        <v>289</v>
      </c>
      <c r="D860" t="s">
        <v>95</v>
      </c>
      <c r="E860">
        <v>1500</v>
      </c>
      <c r="F860" t="s">
        <v>288</v>
      </c>
      <c r="G860" t="s">
        <v>419</v>
      </c>
    </row>
    <row r="861" spans="1:7">
      <c r="A861">
        <v>32</v>
      </c>
      <c r="B861">
        <v>828</v>
      </c>
      <c r="C861" t="s">
        <v>367</v>
      </c>
      <c r="D861" t="s">
        <v>95</v>
      </c>
      <c r="E861">
        <v>400</v>
      </c>
      <c r="F861" t="s">
        <v>307</v>
      </c>
      <c r="G861" t="s">
        <v>419</v>
      </c>
    </row>
    <row r="862" spans="1:7">
      <c r="A862">
        <v>32</v>
      </c>
      <c r="B862">
        <v>829</v>
      </c>
      <c r="C862" t="s">
        <v>255</v>
      </c>
      <c r="D862" t="s">
        <v>95</v>
      </c>
      <c r="E862">
        <v>150</v>
      </c>
      <c r="F862" t="s">
        <v>348</v>
      </c>
      <c r="G862" t="s">
        <v>419</v>
      </c>
    </row>
    <row r="863" spans="1:7">
      <c r="A863">
        <v>32</v>
      </c>
      <c r="B863">
        <v>830</v>
      </c>
      <c r="C863" t="s">
        <v>255</v>
      </c>
      <c r="D863" t="s">
        <v>95</v>
      </c>
      <c r="E863">
        <v>150</v>
      </c>
      <c r="F863" t="s">
        <v>335</v>
      </c>
      <c r="G863" t="s">
        <v>419</v>
      </c>
    </row>
    <row r="864" spans="1:7">
      <c r="A864">
        <v>32</v>
      </c>
      <c r="B864">
        <v>831</v>
      </c>
      <c r="C864" t="s">
        <v>255</v>
      </c>
      <c r="D864" t="s">
        <v>95</v>
      </c>
      <c r="E864">
        <v>150</v>
      </c>
      <c r="F864" t="s">
        <v>348</v>
      </c>
      <c r="G864" t="s">
        <v>419</v>
      </c>
    </row>
    <row r="865" spans="1:7">
      <c r="A865">
        <v>32</v>
      </c>
      <c r="B865">
        <v>832</v>
      </c>
      <c r="C865" t="s">
        <v>255</v>
      </c>
      <c r="D865" t="s">
        <v>95</v>
      </c>
      <c r="E865">
        <v>150</v>
      </c>
      <c r="F865" t="s">
        <v>348</v>
      </c>
      <c r="G865" t="s">
        <v>419</v>
      </c>
    </row>
    <row r="866" spans="1:7">
      <c r="A866">
        <v>32</v>
      </c>
      <c r="B866">
        <v>833</v>
      </c>
      <c r="C866" t="s">
        <v>255</v>
      </c>
      <c r="D866" t="s">
        <v>95</v>
      </c>
      <c r="E866">
        <v>150</v>
      </c>
      <c r="F866" t="s">
        <v>335</v>
      </c>
      <c r="G866" t="s">
        <v>419</v>
      </c>
    </row>
    <row r="867" spans="1:7">
      <c r="A867">
        <v>32</v>
      </c>
      <c r="B867">
        <v>834</v>
      </c>
      <c r="C867" t="s">
        <v>322</v>
      </c>
      <c r="D867" t="s">
        <v>95</v>
      </c>
      <c r="E867">
        <v>400</v>
      </c>
      <c r="F867" t="s">
        <v>304</v>
      </c>
      <c r="G867" t="s">
        <v>419</v>
      </c>
    </row>
    <row r="868" spans="1:7">
      <c r="A868">
        <v>32</v>
      </c>
      <c r="B868">
        <v>835</v>
      </c>
      <c r="C868" t="s">
        <v>255</v>
      </c>
      <c r="D868" t="s">
        <v>95</v>
      </c>
      <c r="E868">
        <v>150</v>
      </c>
      <c r="F868" t="s">
        <v>348</v>
      </c>
      <c r="G868" t="s">
        <v>419</v>
      </c>
    </row>
    <row r="869" spans="1:7">
      <c r="A869">
        <v>32</v>
      </c>
      <c r="B869">
        <v>836</v>
      </c>
      <c r="C869" t="s">
        <v>350</v>
      </c>
      <c r="D869" t="s">
        <v>95</v>
      </c>
      <c r="E869">
        <v>100</v>
      </c>
      <c r="F869" t="s">
        <v>348</v>
      </c>
      <c r="G869" t="s">
        <v>419</v>
      </c>
    </row>
    <row r="870" spans="1:7">
      <c r="A870">
        <v>32</v>
      </c>
      <c r="B870">
        <v>837</v>
      </c>
      <c r="C870" t="s">
        <v>350</v>
      </c>
      <c r="D870" t="s">
        <v>95</v>
      </c>
      <c r="E870">
        <v>100</v>
      </c>
      <c r="F870" t="s">
        <v>348</v>
      </c>
      <c r="G870" t="s">
        <v>419</v>
      </c>
    </row>
    <row r="871" spans="1:7">
      <c r="A871">
        <v>32</v>
      </c>
      <c r="B871">
        <v>838</v>
      </c>
      <c r="C871" t="s">
        <v>350</v>
      </c>
      <c r="D871" t="s">
        <v>95</v>
      </c>
      <c r="E871">
        <v>100</v>
      </c>
      <c r="F871" t="s">
        <v>348</v>
      </c>
      <c r="G871" t="s">
        <v>419</v>
      </c>
    </row>
    <row r="872" spans="1:7">
      <c r="A872">
        <v>32</v>
      </c>
      <c r="B872">
        <v>839</v>
      </c>
      <c r="C872" t="s">
        <v>368</v>
      </c>
      <c r="D872" t="s">
        <v>95</v>
      </c>
      <c r="E872">
        <v>1000</v>
      </c>
      <c r="F872" t="s">
        <v>304</v>
      </c>
      <c r="G872" t="s">
        <v>419</v>
      </c>
    </row>
    <row r="873" spans="1:7">
      <c r="A873">
        <v>32</v>
      </c>
      <c r="B873">
        <v>840</v>
      </c>
      <c r="C873" t="s">
        <v>323</v>
      </c>
      <c r="D873" t="s">
        <v>95</v>
      </c>
      <c r="E873">
        <v>1000</v>
      </c>
      <c r="F873" t="s">
        <v>348</v>
      </c>
      <c r="G873" t="s">
        <v>419</v>
      </c>
    </row>
    <row r="874" spans="1:7">
      <c r="A874" t="s">
        <v>36</v>
      </c>
      <c r="B874" t="s">
        <v>45</v>
      </c>
      <c r="C874" t="s">
        <v>86</v>
      </c>
      <c r="D874" t="s">
        <v>87</v>
      </c>
      <c r="E874" t="s">
        <v>88</v>
      </c>
      <c r="F874" t="s">
        <v>89</v>
      </c>
    </row>
    <row r="875" spans="1:7">
      <c r="A875">
        <v>33</v>
      </c>
      <c r="B875">
        <v>841</v>
      </c>
      <c r="C875" t="s">
        <v>162</v>
      </c>
      <c r="D875" t="s">
        <v>94</v>
      </c>
      <c r="E875">
        <v>250</v>
      </c>
      <c r="F875" t="s">
        <v>369</v>
      </c>
      <c r="G875" t="s">
        <v>419</v>
      </c>
    </row>
    <row r="876" spans="1:7">
      <c r="A876">
        <v>33</v>
      </c>
      <c r="B876">
        <v>842</v>
      </c>
      <c r="C876" t="s">
        <v>162</v>
      </c>
      <c r="D876" t="s">
        <v>94</v>
      </c>
      <c r="E876">
        <v>250</v>
      </c>
      <c r="F876" t="s">
        <v>370</v>
      </c>
      <c r="G876" t="s">
        <v>419</v>
      </c>
    </row>
    <row r="877" spans="1:7">
      <c r="A877">
        <v>33</v>
      </c>
      <c r="B877">
        <v>843</v>
      </c>
      <c r="C877" t="s">
        <v>162</v>
      </c>
      <c r="D877" t="s">
        <v>94</v>
      </c>
      <c r="E877">
        <v>250</v>
      </c>
      <c r="F877" t="s">
        <v>369</v>
      </c>
      <c r="G877" t="s">
        <v>419</v>
      </c>
    </row>
    <row r="878" spans="1:7">
      <c r="A878">
        <v>33</v>
      </c>
      <c r="B878">
        <v>844</v>
      </c>
      <c r="C878" t="s">
        <v>162</v>
      </c>
      <c r="D878" t="s">
        <v>94</v>
      </c>
      <c r="E878">
        <v>250</v>
      </c>
      <c r="F878" t="s">
        <v>325</v>
      </c>
      <c r="G878" t="s">
        <v>419</v>
      </c>
    </row>
    <row r="879" spans="1:7">
      <c r="A879">
        <v>33</v>
      </c>
      <c r="B879">
        <v>845</v>
      </c>
      <c r="C879" t="s">
        <v>162</v>
      </c>
      <c r="D879" t="s">
        <v>94</v>
      </c>
      <c r="E879">
        <v>250</v>
      </c>
      <c r="F879" t="s">
        <v>325</v>
      </c>
      <c r="G879" t="s">
        <v>419</v>
      </c>
    </row>
    <row r="880" spans="1:7">
      <c r="A880">
        <v>33</v>
      </c>
      <c r="B880">
        <v>846</v>
      </c>
      <c r="C880" t="s">
        <v>162</v>
      </c>
      <c r="D880" t="s">
        <v>94</v>
      </c>
      <c r="E880">
        <v>250</v>
      </c>
      <c r="F880" t="s">
        <v>369</v>
      </c>
      <c r="G880" t="s">
        <v>419</v>
      </c>
    </row>
    <row r="881" spans="1:7">
      <c r="A881">
        <v>33</v>
      </c>
      <c r="B881">
        <v>847</v>
      </c>
      <c r="C881" t="s">
        <v>162</v>
      </c>
      <c r="D881" t="s">
        <v>94</v>
      </c>
      <c r="E881">
        <v>250</v>
      </c>
      <c r="F881" t="s">
        <v>371</v>
      </c>
      <c r="G881" t="s">
        <v>419</v>
      </c>
    </row>
    <row r="882" spans="1:7">
      <c r="A882">
        <v>33</v>
      </c>
      <c r="B882">
        <v>848</v>
      </c>
      <c r="C882" t="s">
        <v>162</v>
      </c>
      <c r="D882" t="s">
        <v>94</v>
      </c>
      <c r="E882">
        <v>250</v>
      </c>
      <c r="F882" t="s">
        <v>370</v>
      </c>
      <c r="G882" t="s">
        <v>419</v>
      </c>
    </row>
    <row r="883" spans="1:7">
      <c r="A883">
        <v>33</v>
      </c>
      <c r="B883">
        <v>849</v>
      </c>
      <c r="C883" t="s">
        <v>162</v>
      </c>
      <c r="D883" t="s">
        <v>94</v>
      </c>
      <c r="E883">
        <v>250</v>
      </c>
      <c r="F883" t="s">
        <v>369</v>
      </c>
      <c r="G883" t="s">
        <v>419</v>
      </c>
    </row>
    <row r="884" spans="1:7">
      <c r="A884">
        <v>33</v>
      </c>
      <c r="B884">
        <v>850</v>
      </c>
      <c r="C884" t="s">
        <v>162</v>
      </c>
      <c r="D884" t="s">
        <v>94</v>
      </c>
      <c r="E884">
        <v>250</v>
      </c>
      <c r="F884" t="s">
        <v>369</v>
      </c>
      <c r="G884" t="s">
        <v>419</v>
      </c>
    </row>
    <row r="885" spans="1:7">
      <c r="A885">
        <v>33</v>
      </c>
      <c r="B885">
        <v>851</v>
      </c>
      <c r="C885" t="s">
        <v>162</v>
      </c>
      <c r="D885" t="s">
        <v>94</v>
      </c>
      <c r="E885">
        <v>250</v>
      </c>
      <c r="F885" t="s">
        <v>333</v>
      </c>
      <c r="G885" t="s">
        <v>419</v>
      </c>
    </row>
    <row r="886" spans="1:7">
      <c r="A886">
        <v>33</v>
      </c>
      <c r="B886">
        <v>852</v>
      </c>
      <c r="C886" t="s">
        <v>162</v>
      </c>
      <c r="D886" t="s">
        <v>94</v>
      </c>
      <c r="E886">
        <v>250</v>
      </c>
      <c r="F886" t="s">
        <v>371</v>
      </c>
      <c r="G886" t="s">
        <v>419</v>
      </c>
    </row>
    <row r="887" spans="1:7">
      <c r="A887">
        <v>33</v>
      </c>
      <c r="B887">
        <v>853</v>
      </c>
      <c r="C887" t="s">
        <v>162</v>
      </c>
      <c r="D887" t="s">
        <v>94</v>
      </c>
      <c r="E887">
        <v>250</v>
      </c>
      <c r="F887" t="s">
        <v>371</v>
      </c>
      <c r="G887" t="s">
        <v>419</v>
      </c>
    </row>
    <row r="888" spans="1:7">
      <c r="A888">
        <v>33</v>
      </c>
      <c r="B888">
        <v>854</v>
      </c>
      <c r="C888" t="s">
        <v>162</v>
      </c>
      <c r="D888" t="s">
        <v>94</v>
      </c>
      <c r="E888">
        <v>250</v>
      </c>
      <c r="F888" t="s">
        <v>372</v>
      </c>
      <c r="G888" t="s">
        <v>419</v>
      </c>
    </row>
    <row r="889" spans="1:7">
      <c r="A889">
        <v>33</v>
      </c>
      <c r="B889">
        <v>855</v>
      </c>
      <c r="C889" t="s">
        <v>162</v>
      </c>
      <c r="D889" t="s">
        <v>94</v>
      </c>
      <c r="E889">
        <v>250</v>
      </c>
      <c r="F889" t="s">
        <v>334</v>
      </c>
      <c r="G889" t="s">
        <v>419</v>
      </c>
    </row>
    <row r="890" spans="1:7">
      <c r="A890">
        <v>33</v>
      </c>
      <c r="B890">
        <v>856</v>
      </c>
      <c r="C890" t="s">
        <v>162</v>
      </c>
      <c r="D890" t="s">
        <v>94</v>
      </c>
      <c r="E890">
        <v>250</v>
      </c>
      <c r="F890" t="s">
        <v>371</v>
      </c>
      <c r="G890" t="s">
        <v>419</v>
      </c>
    </row>
    <row r="891" spans="1:7">
      <c r="A891">
        <v>33</v>
      </c>
      <c r="B891">
        <v>857</v>
      </c>
      <c r="C891" t="s">
        <v>162</v>
      </c>
      <c r="D891" t="s">
        <v>94</v>
      </c>
      <c r="E891">
        <v>250</v>
      </c>
      <c r="F891" t="s">
        <v>370</v>
      </c>
      <c r="G891" t="s">
        <v>419</v>
      </c>
    </row>
    <row r="892" spans="1:7">
      <c r="A892">
        <v>33</v>
      </c>
      <c r="B892">
        <v>858</v>
      </c>
      <c r="C892" t="s">
        <v>162</v>
      </c>
      <c r="D892" t="s">
        <v>94</v>
      </c>
      <c r="E892">
        <v>250</v>
      </c>
      <c r="F892" t="s">
        <v>369</v>
      </c>
      <c r="G892" t="s">
        <v>419</v>
      </c>
    </row>
    <row r="893" spans="1:7">
      <c r="A893">
        <v>33</v>
      </c>
      <c r="B893">
        <v>859</v>
      </c>
      <c r="C893" t="s">
        <v>162</v>
      </c>
      <c r="D893" t="s">
        <v>94</v>
      </c>
      <c r="E893">
        <v>250</v>
      </c>
      <c r="F893" t="s">
        <v>373</v>
      </c>
      <c r="G893" t="s">
        <v>419</v>
      </c>
    </row>
    <row r="894" spans="1:7">
      <c r="A894">
        <v>33</v>
      </c>
      <c r="B894">
        <v>860</v>
      </c>
      <c r="C894" t="s">
        <v>162</v>
      </c>
      <c r="D894" t="s">
        <v>94</v>
      </c>
      <c r="E894">
        <v>250</v>
      </c>
      <c r="F894" t="s">
        <v>334</v>
      </c>
      <c r="G894" t="s">
        <v>419</v>
      </c>
    </row>
    <row r="895" spans="1:7">
      <c r="A895">
        <v>33</v>
      </c>
      <c r="B895">
        <v>861</v>
      </c>
      <c r="C895" t="s">
        <v>162</v>
      </c>
      <c r="D895" t="s">
        <v>94</v>
      </c>
      <c r="E895">
        <v>250</v>
      </c>
      <c r="F895" t="s">
        <v>332</v>
      </c>
      <c r="G895" t="s">
        <v>419</v>
      </c>
    </row>
    <row r="896" spans="1:7">
      <c r="A896">
        <v>33</v>
      </c>
      <c r="B896">
        <v>862</v>
      </c>
      <c r="C896" t="s">
        <v>162</v>
      </c>
      <c r="D896" t="s">
        <v>94</v>
      </c>
      <c r="E896">
        <v>250</v>
      </c>
      <c r="F896" t="s">
        <v>371</v>
      </c>
      <c r="G896" t="s">
        <v>419</v>
      </c>
    </row>
    <row r="897" spans="1:7">
      <c r="A897">
        <v>33</v>
      </c>
      <c r="B897">
        <v>863</v>
      </c>
      <c r="C897" t="s">
        <v>162</v>
      </c>
      <c r="D897" t="s">
        <v>94</v>
      </c>
      <c r="E897">
        <v>250</v>
      </c>
      <c r="F897" t="s">
        <v>372</v>
      </c>
      <c r="G897" t="s">
        <v>419</v>
      </c>
    </row>
    <row r="898" spans="1:7">
      <c r="A898">
        <v>33</v>
      </c>
      <c r="B898">
        <v>864</v>
      </c>
      <c r="C898" t="s">
        <v>162</v>
      </c>
      <c r="D898" t="s">
        <v>94</v>
      </c>
      <c r="E898">
        <v>250</v>
      </c>
      <c r="F898" t="s">
        <v>372</v>
      </c>
      <c r="G898" t="s">
        <v>419</v>
      </c>
    </row>
    <row r="899" spans="1:7">
      <c r="A899">
        <v>33</v>
      </c>
      <c r="B899">
        <v>865</v>
      </c>
      <c r="C899" t="s">
        <v>162</v>
      </c>
      <c r="D899" t="s">
        <v>94</v>
      </c>
      <c r="E899">
        <v>250</v>
      </c>
      <c r="F899" t="s">
        <v>329</v>
      </c>
      <c r="G899" t="s">
        <v>419</v>
      </c>
    </row>
    <row r="900" spans="1:7">
      <c r="A900">
        <v>33</v>
      </c>
      <c r="B900">
        <v>866</v>
      </c>
      <c r="C900" t="s">
        <v>162</v>
      </c>
      <c r="D900" t="s">
        <v>94</v>
      </c>
      <c r="E900">
        <v>250</v>
      </c>
      <c r="F900" t="s">
        <v>372</v>
      </c>
      <c r="G900" t="s">
        <v>419</v>
      </c>
    </row>
    <row r="901" spans="1:7">
      <c r="A901">
        <v>33</v>
      </c>
      <c r="B901">
        <v>867</v>
      </c>
      <c r="C901" t="s">
        <v>162</v>
      </c>
      <c r="D901" t="s">
        <v>94</v>
      </c>
      <c r="E901">
        <v>250</v>
      </c>
      <c r="F901" t="s">
        <v>370</v>
      </c>
      <c r="G901" t="s">
        <v>419</v>
      </c>
    </row>
    <row r="902" spans="1:7">
      <c r="A902">
        <v>33</v>
      </c>
      <c r="B902">
        <v>868</v>
      </c>
      <c r="C902" t="s">
        <v>162</v>
      </c>
      <c r="D902" t="s">
        <v>94</v>
      </c>
      <c r="E902">
        <v>250</v>
      </c>
      <c r="F902" t="s">
        <v>373</v>
      </c>
      <c r="G902" t="s">
        <v>419</v>
      </c>
    </row>
    <row r="903" spans="1:7">
      <c r="A903">
        <v>33</v>
      </c>
      <c r="B903">
        <v>869</v>
      </c>
      <c r="C903" t="s">
        <v>162</v>
      </c>
      <c r="D903" t="s">
        <v>94</v>
      </c>
      <c r="E903">
        <v>250</v>
      </c>
      <c r="F903" t="s">
        <v>329</v>
      </c>
      <c r="G903" t="s">
        <v>419</v>
      </c>
    </row>
    <row r="904" spans="1:7">
      <c r="A904">
        <v>33</v>
      </c>
      <c r="B904">
        <v>870</v>
      </c>
      <c r="C904" t="s">
        <v>162</v>
      </c>
      <c r="D904" t="s">
        <v>94</v>
      </c>
      <c r="E904">
        <v>250</v>
      </c>
      <c r="F904" t="s">
        <v>373</v>
      </c>
      <c r="G904" t="s">
        <v>419</v>
      </c>
    </row>
    <row r="905" spans="1:7">
      <c r="A905" t="s">
        <v>36</v>
      </c>
      <c r="B905" t="s">
        <v>45</v>
      </c>
      <c r="C905" t="s">
        <v>86</v>
      </c>
      <c r="D905" t="s">
        <v>87</v>
      </c>
      <c r="E905" t="s">
        <v>88</v>
      </c>
      <c r="F905" t="s">
        <v>89</v>
      </c>
    </row>
    <row r="906" spans="1:7">
      <c r="A906">
        <v>34</v>
      </c>
      <c r="B906">
        <v>871</v>
      </c>
      <c r="C906" t="s">
        <v>279</v>
      </c>
      <c r="D906" t="s">
        <v>96</v>
      </c>
      <c r="E906">
        <v>300</v>
      </c>
      <c r="F906" t="s">
        <v>358</v>
      </c>
      <c r="G906" t="s">
        <v>419</v>
      </c>
    </row>
    <row r="907" spans="1:7">
      <c r="A907">
        <v>34</v>
      </c>
      <c r="B907">
        <v>872</v>
      </c>
      <c r="C907" t="s">
        <v>279</v>
      </c>
      <c r="D907" t="s">
        <v>96</v>
      </c>
      <c r="E907">
        <v>300</v>
      </c>
      <c r="F907" t="s">
        <v>374</v>
      </c>
      <c r="G907" t="s">
        <v>419</v>
      </c>
    </row>
    <row r="908" spans="1:7">
      <c r="A908">
        <v>34</v>
      </c>
      <c r="B908">
        <v>873</v>
      </c>
      <c r="C908" t="s">
        <v>279</v>
      </c>
      <c r="D908" t="s">
        <v>96</v>
      </c>
      <c r="E908">
        <v>300</v>
      </c>
      <c r="F908" t="s">
        <v>374</v>
      </c>
      <c r="G908" t="s">
        <v>419</v>
      </c>
    </row>
    <row r="909" spans="1:7">
      <c r="A909">
        <v>34</v>
      </c>
      <c r="B909">
        <v>874</v>
      </c>
      <c r="C909" t="s">
        <v>279</v>
      </c>
      <c r="D909" t="s">
        <v>96</v>
      </c>
      <c r="E909">
        <v>300</v>
      </c>
      <c r="F909" t="s">
        <v>358</v>
      </c>
      <c r="G909" t="s">
        <v>419</v>
      </c>
    </row>
    <row r="910" spans="1:7">
      <c r="A910">
        <v>34</v>
      </c>
      <c r="B910">
        <v>875</v>
      </c>
      <c r="C910" t="s">
        <v>279</v>
      </c>
      <c r="D910" t="s">
        <v>96</v>
      </c>
      <c r="E910">
        <v>300</v>
      </c>
      <c r="F910" t="s">
        <v>358</v>
      </c>
      <c r="G910" t="s">
        <v>419</v>
      </c>
    </row>
    <row r="911" spans="1:7">
      <c r="A911">
        <v>34</v>
      </c>
      <c r="B911">
        <v>876</v>
      </c>
      <c r="C911" t="s">
        <v>279</v>
      </c>
      <c r="D911" t="s">
        <v>96</v>
      </c>
      <c r="E911">
        <v>300</v>
      </c>
      <c r="F911" t="s">
        <v>358</v>
      </c>
      <c r="G911" t="s">
        <v>419</v>
      </c>
    </row>
    <row r="912" spans="1:7">
      <c r="A912">
        <v>34</v>
      </c>
      <c r="B912">
        <v>877</v>
      </c>
      <c r="C912" t="s">
        <v>279</v>
      </c>
      <c r="D912" t="s">
        <v>96</v>
      </c>
      <c r="E912">
        <v>300</v>
      </c>
      <c r="F912" t="s">
        <v>358</v>
      </c>
      <c r="G912" t="s">
        <v>419</v>
      </c>
    </row>
    <row r="913" spans="1:7">
      <c r="A913">
        <v>34</v>
      </c>
      <c r="B913">
        <v>878</v>
      </c>
      <c r="C913" t="s">
        <v>279</v>
      </c>
      <c r="D913" t="s">
        <v>96</v>
      </c>
      <c r="E913">
        <v>300</v>
      </c>
      <c r="F913" t="s">
        <v>374</v>
      </c>
      <c r="G913" t="s">
        <v>419</v>
      </c>
    </row>
    <row r="914" spans="1:7">
      <c r="A914">
        <v>34</v>
      </c>
      <c r="B914">
        <v>879</v>
      </c>
      <c r="C914" t="s">
        <v>279</v>
      </c>
      <c r="D914" t="s">
        <v>96</v>
      </c>
      <c r="E914">
        <v>300</v>
      </c>
      <c r="F914" t="s">
        <v>358</v>
      </c>
      <c r="G914" t="s">
        <v>419</v>
      </c>
    </row>
    <row r="915" spans="1:7">
      <c r="A915">
        <v>34</v>
      </c>
      <c r="B915">
        <v>880</v>
      </c>
      <c r="C915" t="s">
        <v>279</v>
      </c>
      <c r="D915" t="s">
        <v>96</v>
      </c>
      <c r="E915">
        <v>300</v>
      </c>
      <c r="F915" t="s">
        <v>374</v>
      </c>
      <c r="G915" t="s">
        <v>419</v>
      </c>
    </row>
    <row r="916" spans="1:7">
      <c r="A916">
        <v>34</v>
      </c>
      <c r="B916">
        <v>881</v>
      </c>
      <c r="C916" t="s">
        <v>279</v>
      </c>
      <c r="D916" t="s">
        <v>96</v>
      </c>
      <c r="E916">
        <v>300</v>
      </c>
      <c r="F916" t="s">
        <v>358</v>
      </c>
      <c r="G916" t="s">
        <v>419</v>
      </c>
    </row>
    <row r="917" spans="1:7">
      <c r="A917">
        <v>34</v>
      </c>
      <c r="B917">
        <v>882</v>
      </c>
      <c r="C917" t="s">
        <v>279</v>
      </c>
      <c r="D917" t="s">
        <v>96</v>
      </c>
      <c r="E917">
        <v>300</v>
      </c>
      <c r="F917" t="s">
        <v>358</v>
      </c>
      <c r="G917" t="s">
        <v>419</v>
      </c>
    </row>
    <row r="918" spans="1:7">
      <c r="A918">
        <v>34</v>
      </c>
      <c r="B918">
        <v>883</v>
      </c>
      <c r="C918" t="s">
        <v>338</v>
      </c>
      <c r="D918" t="s">
        <v>263</v>
      </c>
      <c r="E918">
        <v>200</v>
      </c>
      <c r="F918" t="s">
        <v>358</v>
      </c>
      <c r="G918" t="s">
        <v>419</v>
      </c>
    </row>
    <row r="919" spans="1:7">
      <c r="A919">
        <v>34</v>
      </c>
      <c r="B919">
        <v>884</v>
      </c>
      <c r="C919" t="s">
        <v>338</v>
      </c>
      <c r="D919" t="s">
        <v>263</v>
      </c>
      <c r="E919">
        <v>200</v>
      </c>
      <c r="F919" t="s">
        <v>335</v>
      </c>
      <c r="G919" t="s">
        <v>419</v>
      </c>
    </row>
    <row r="920" spans="1:7">
      <c r="A920">
        <v>34</v>
      </c>
      <c r="B920">
        <v>885</v>
      </c>
      <c r="C920" t="s">
        <v>338</v>
      </c>
      <c r="D920" t="s">
        <v>263</v>
      </c>
      <c r="E920">
        <v>200</v>
      </c>
      <c r="F920" t="s">
        <v>358</v>
      </c>
      <c r="G920" t="s">
        <v>419</v>
      </c>
    </row>
    <row r="921" spans="1:7">
      <c r="A921">
        <v>34</v>
      </c>
      <c r="B921">
        <v>886</v>
      </c>
      <c r="C921" t="s">
        <v>364</v>
      </c>
      <c r="D921" t="s">
        <v>96</v>
      </c>
      <c r="E921">
        <v>150</v>
      </c>
      <c r="F921" t="s">
        <v>358</v>
      </c>
      <c r="G921" t="s">
        <v>419</v>
      </c>
    </row>
    <row r="922" spans="1:7">
      <c r="A922">
        <v>34</v>
      </c>
      <c r="B922">
        <v>887</v>
      </c>
      <c r="C922" t="s">
        <v>364</v>
      </c>
      <c r="D922" t="s">
        <v>96</v>
      </c>
      <c r="E922">
        <v>150</v>
      </c>
      <c r="F922" t="s">
        <v>348</v>
      </c>
      <c r="G922" t="s">
        <v>419</v>
      </c>
    </row>
    <row r="923" spans="1:7">
      <c r="A923">
        <v>34</v>
      </c>
      <c r="B923">
        <v>888</v>
      </c>
      <c r="C923" t="s">
        <v>364</v>
      </c>
      <c r="D923" t="s">
        <v>96</v>
      </c>
      <c r="E923">
        <v>150</v>
      </c>
      <c r="F923" t="s">
        <v>358</v>
      </c>
      <c r="G923" t="s">
        <v>419</v>
      </c>
    </row>
    <row r="924" spans="1:7">
      <c r="A924">
        <v>34</v>
      </c>
      <c r="B924">
        <v>889</v>
      </c>
      <c r="C924" t="s">
        <v>364</v>
      </c>
      <c r="D924" t="s">
        <v>96</v>
      </c>
      <c r="E924">
        <v>150</v>
      </c>
      <c r="F924" t="s">
        <v>358</v>
      </c>
      <c r="G924" t="s">
        <v>419</v>
      </c>
    </row>
    <row r="925" spans="1:7">
      <c r="A925">
        <v>34</v>
      </c>
      <c r="B925">
        <v>890</v>
      </c>
      <c r="C925" t="s">
        <v>364</v>
      </c>
      <c r="D925" t="s">
        <v>96</v>
      </c>
      <c r="E925">
        <v>150</v>
      </c>
      <c r="F925" t="s">
        <v>358</v>
      </c>
      <c r="G925" t="s">
        <v>419</v>
      </c>
    </row>
    <row r="926" spans="1:7">
      <c r="A926">
        <v>34</v>
      </c>
      <c r="B926">
        <v>891</v>
      </c>
      <c r="C926" t="s">
        <v>364</v>
      </c>
      <c r="D926" t="s">
        <v>96</v>
      </c>
      <c r="E926">
        <v>150</v>
      </c>
      <c r="F926" t="s">
        <v>358</v>
      </c>
      <c r="G926" t="s">
        <v>419</v>
      </c>
    </row>
    <row r="927" spans="1:7">
      <c r="A927">
        <v>34</v>
      </c>
      <c r="B927">
        <v>892</v>
      </c>
      <c r="C927" t="s">
        <v>364</v>
      </c>
      <c r="D927" t="s">
        <v>96</v>
      </c>
      <c r="E927">
        <v>150</v>
      </c>
      <c r="F927" t="s">
        <v>358</v>
      </c>
      <c r="G927" t="s">
        <v>419</v>
      </c>
    </row>
    <row r="928" spans="1:7">
      <c r="A928">
        <v>34</v>
      </c>
      <c r="B928">
        <v>893</v>
      </c>
      <c r="C928" t="s">
        <v>364</v>
      </c>
      <c r="D928" t="s">
        <v>96</v>
      </c>
      <c r="E928">
        <v>150</v>
      </c>
      <c r="F928" t="s">
        <v>358</v>
      </c>
      <c r="G928" t="s">
        <v>419</v>
      </c>
    </row>
    <row r="929" spans="1:7">
      <c r="A929">
        <v>34</v>
      </c>
      <c r="B929">
        <v>894</v>
      </c>
      <c r="C929" t="s">
        <v>364</v>
      </c>
      <c r="D929" t="s">
        <v>96</v>
      </c>
      <c r="E929">
        <v>150</v>
      </c>
      <c r="F929" t="s">
        <v>358</v>
      </c>
      <c r="G929" t="s">
        <v>419</v>
      </c>
    </row>
    <row r="930" spans="1:7">
      <c r="A930">
        <v>34</v>
      </c>
      <c r="B930">
        <v>895</v>
      </c>
      <c r="C930" t="s">
        <v>364</v>
      </c>
      <c r="D930" t="s">
        <v>96</v>
      </c>
      <c r="E930">
        <v>150</v>
      </c>
      <c r="F930" t="s">
        <v>358</v>
      </c>
      <c r="G930" t="s">
        <v>419</v>
      </c>
    </row>
    <row r="931" spans="1:7">
      <c r="A931">
        <v>34</v>
      </c>
      <c r="B931">
        <v>896</v>
      </c>
      <c r="C931" t="s">
        <v>364</v>
      </c>
      <c r="D931" t="s">
        <v>96</v>
      </c>
      <c r="E931">
        <v>150</v>
      </c>
      <c r="F931" t="s">
        <v>358</v>
      </c>
      <c r="G931" t="s">
        <v>419</v>
      </c>
    </row>
    <row r="932" spans="1:7">
      <c r="A932">
        <v>34</v>
      </c>
      <c r="B932">
        <v>897</v>
      </c>
      <c r="C932" t="s">
        <v>264</v>
      </c>
      <c r="D932" t="s">
        <v>96</v>
      </c>
      <c r="E932">
        <v>200</v>
      </c>
      <c r="F932" t="s">
        <v>358</v>
      </c>
      <c r="G932" t="s">
        <v>419</v>
      </c>
    </row>
    <row r="933" spans="1:7">
      <c r="A933">
        <v>34</v>
      </c>
      <c r="B933">
        <v>898</v>
      </c>
      <c r="C933" t="s">
        <v>264</v>
      </c>
      <c r="D933" t="s">
        <v>96</v>
      </c>
      <c r="E933">
        <v>200</v>
      </c>
      <c r="F933" t="s">
        <v>358</v>
      </c>
      <c r="G933" t="s">
        <v>419</v>
      </c>
    </row>
    <row r="934" spans="1:7">
      <c r="A934">
        <v>34</v>
      </c>
      <c r="B934">
        <v>899</v>
      </c>
      <c r="C934" t="s">
        <v>264</v>
      </c>
      <c r="D934" t="s">
        <v>96</v>
      </c>
      <c r="E934">
        <v>200</v>
      </c>
      <c r="F934" t="s">
        <v>358</v>
      </c>
      <c r="G934" t="s">
        <v>419</v>
      </c>
    </row>
    <row r="935" spans="1:7">
      <c r="A935">
        <v>34</v>
      </c>
      <c r="B935">
        <v>900</v>
      </c>
      <c r="C935" t="s">
        <v>264</v>
      </c>
      <c r="D935" t="s">
        <v>96</v>
      </c>
      <c r="E935">
        <v>200</v>
      </c>
      <c r="F935" t="s">
        <v>358</v>
      </c>
      <c r="G935" t="s">
        <v>419</v>
      </c>
    </row>
    <row r="936" spans="1:7">
      <c r="A936">
        <v>34</v>
      </c>
      <c r="B936">
        <v>901</v>
      </c>
      <c r="C936" t="s">
        <v>375</v>
      </c>
      <c r="D936" t="s">
        <v>95</v>
      </c>
      <c r="E936">
        <v>1000</v>
      </c>
      <c r="F936" t="s">
        <v>335</v>
      </c>
      <c r="G936" t="s">
        <v>419</v>
      </c>
    </row>
    <row r="937" spans="1:7">
      <c r="A937">
        <v>34</v>
      </c>
      <c r="B937">
        <v>902</v>
      </c>
      <c r="C937" t="s">
        <v>162</v>
      </c>
      <c r="D937" t="s">
        <v>94</v>
      </c>
      <c r="E937">
        <v>5</v>
      </c>
      <c r="F937" t="s">
        <v>376</v>
      </c>
      <c r="G937" t="s">
        <v>424</v>
      </c>
    </row>
    <row r="938" spans="1:7">
      <c r="A938">
        <v>34</v>
      </c>
      <c r="B938">
        <v>903</v>
      </c>
      <c r="C938" t="s">
        <v>377</v>
      </c>
      <c r="D938" t="s">
        <v>224</v>
      </c>
      <c r="E938">
        <v>9</v>
      </c>
      <c r="F938" t="s">
        <v>265</v>
      </c>
      <c r="G938" t="s">
        <v>425</v>
      </c>
    </row>
    <row r="939" spans="1:7">
      <c r="A939">
        <v>34</v>
      </c>
      <c r="B939">
        <v>904</v>
      </c>
      <c r="C939" t="s">
        <v>264</v>
      </c>
      <c r="D939" t="s">
        <v>96</v>
      </c>
      <c r="E939">
        <v>200</v>
      </c>
      <c r="F939" t="s">
        <v>358</v>
      </c>
      <c r="G939" t="s">
        <v>419</v>
      </c>
    </row>
    <row r="940" spans="1:7">
      <c r="A940" t="s">
        <v>36</v>
      </c>
      <c r="B940" t="s">
        <v>45</v>
      </c>
      <c r="C940" t="s">
        <v>86</v>
      </c>
      <c r="D940" t="s">
        <v>87</v>
      </c>
      <c r="E940" t="s">
        <v>88</v>
      </c>
      <c r="F940" t="s">
        <v>89</v>
      </c>
    </row>
    <row r="941" spans="1:7">
      <c r="A941">
        <v>35</v>
      </c>
      <c r="B941">
        <v>905</v>
      </c>
      <c r="C941" t="s">
        <v>163</v>
      </c>
      <c r="D941" t="s">
        <v>93</v>
      </c>
      <c r="E941">
        <v>90</v>
      </c>
      <c r="F941" t="s">
        <v>344</v>
      </c>
      <c r="G941" t="s">
        <v>419</v>
      </c>
    </row>
    <row r="942" spans="1:7">
      <c r="A942">
        <v>35</v>
      </c>
      <c r="B942">
        <v>906</v>
      </c>
      <c r="C942" t="s">
        <v>163</v>
      </c>
      <c r="D942" t="s">
        <v>93</v>
      </c>
      <c r="E942">
        <v>90</v>
      </c>
      <c r="F942" t="s">
        <v>378</v>
      </c>
      <c r="G942" t="s">
        <v>419</v>
      </c>
    </row>
    <row r="943" spans="1:7">
      <c r="A943">
        <v>35</v>
      </c>
      <c r="B943">
        <v>907</v>
      </c>
      <c r="C943" t="s">
        <v>163</v>
      </c>
      <c r="D943" t="s">
        <v>93</v>
      </c>
      <c r="E943">
        <v>90</v>
      </c>
      <c r="F943" t="s">
        <v>378</v>
      </c>
      <c r="G943" t="s">
        <v>419</v>
      </c>
    </row>
    <row r="944" spans="1:7">
      <c r="A944">
        <v>35</v>
      </c>
      <c r="B944">
        <v>908</v>
      </c>
      <c r="C944" t="s">
        <v>163</v>
      </c>
      <c r="D944" t="s">
        <v>93</v>
      </c>
      <c r="E944">
        <v>90</v>
      </c>
      <c r="F944" t="s">
        <v>343</v>
      </c>
      <c r="G944" t="s">
        <v>419</v>
      </c>
    </row>
    <row r="945" spans="1:7">
      <c r="A945">
        <v>35</v>
      </c>
      <c r="B945">
        <v>909</v>
      </c>
      <c r="C945" t="s">
        <v>163</v>
      </c>
      <c r="D945" t="s">
        <v>93</v>
      </c>
      <c r="E945">
        <v>90</v>
      </c>
      <c r="F945" t="s">
        <v>378</v>
      </c>
      <c r="G945" t="s">
        <v>419</v>
      </c>
    </row>
    <row r="946" spans="1:7">
      <c r="A946">
        <v>35</v>
      </c>
      <c r="B946">
        <v>910</v>
      </c>
      <c r="C946" t="s">
        <v>163</v>
      </c>
      <c r="D946" t="s">
        <v>93</v>
      </c>
      <c r="E946">
        <v>90</v>
      </c>
      <c r="F946" t="s">
        <v>378</v>
      </c>
      <c r="G946" t="s">
        <v>419</v>
      </c>
    </row>
    <row r="947" spans="1:7">
      <c r="A947">
        <v>35</v>
      </c>
      <c r="B947">
        <v>911</v>
      </c>
      <c r="C947" t="s">
        <v>163</v>
      </c>
      <c r="D947" t="s">
        <v>93</v>
      </c>
      <c r="E947">
        <v>90</v>
      </c>
      <c r="F947" t="s">
        <v>344</v>
      </c>
      <c r="G947" t="s">
        <v>419</v>
      </c>
    </row>
    <row r="948" spans="1:7">
      <c r="A948">
        <v>35</v>
      </c>
      <c r="B948">
        <v>912</v>
      </c>
      <c r="C948" t="s">
        <v>163</v>
      </c>
      <c r="D948" t="s">
        <v>93</v>
      </c>
      <c r="E948">
        <v>90</v>
      </c>
      <c r="F948" t="s">
        <v>378</v>
      </c>
      <c r="G948" t="s">
        <v>419</v>
      </c>
    </row>
    <row r="949" spans="1:7">
      <c r="A949">
        <v>35</v>
      </c>
      <c r="B949">
        <v>913</v>
      </c>
      <c r="C949" t="s">
        <v>163</v>
      </c>
      <c r="D949" t="s">
        <v>93</v>
      </c>
      <c r="E949">
        <v>90</v>
      </c>
      <c r="F949" t="s">
        <v>378</v>
      </c>
      <c r="G949" t="s">
        <v>419</v>
      </c>
    </row>
    <row r="950" spans="1:7">
      <c r="A950">
        <v>35</v>
      </c>
      <c r="B950">
        <v>914</v>
      </c>
      <c r="C950" t="s">
        <v>163</v>
      </c>
      <c r="D950" t="s">
        <v>93</v>
      </c>
      <c r="E950">
        <v>90</v>
      </c>
      <c r="F950" t="s">
        <v>344</v>
      </c>
      <c r="G950" t="s">
        <v>419</v>
      </c>
    </row>
    <row r="951" spans="1:7">
      <c r="A951">
        <v>35</v>
      </c>
      <c r="B951">
        <v>915</v>
      </c>
      <c r="C951" t="s">
        <v>163</v>
      </c>
      <c r="D951" t="s">
        <v>93</v>
      </c>
      <c r="E951">
        <v>90</v>
      </c>
      <c r="F951" t="s">
        <v>378</v>
      </c>
      <c r="G951" t="s">
        <v>419</v>
      </c>
    </row>
    <row r="952" spans="1:7">
      <c r="A952">
        <v>35</v>
      </c>
      <c r="B952">
        <v>916</v>
      </c>
      <c r="C952" t="s">
        <v>163</v>
      </c>
      <c r="D952" t="s">
        <v>93</v>
      </c>
      <c r="E952">
        <v>90</v>
      </c>
      <c r="F952" t="s">
        <v>378</v>
      </c>
      <c r="G952" t="s">
        <v>419</v>
      </c>
    </row>
    <row r="953" spans="1:7">
      <c r="A953">
        <v>35</v>
      </c>
      <c r="B953">
        <v>917</v>
      </c>
      <c r="C953" t="s">
        <v>163</v>
      </c>
      <c r="D953" t="s">
        <v>93</v>
      </c>
      <c r="E953">
        <v>90</v>
      </c>
      <c r="F953" t="s">
        <v>344</v>
      </c>
      <c r="G953" t="s">
        <v>419</v>
      </c>
    </row>
    <row r="954" spans="1:7">
      <c r="A954">
        <v>35</v>
      </c>
      <c r="B954">
        <v>918</v>
      </c>
      <c r="C954" t="s">
        <v>163</v>
      </c>
      <c r="D954" t="s">
        <v>93</v>
      </c>
      <c r="E954">
        <v>90</v>
      </c>
      <c r="F954" t="s">
        <v>378</v>
      </c>
      <c r="G954" t="s">
        <v>419</v>
      </c>
    </row>
    <row r="955" spans="1:7">
      <c r="A955">
        <v>35</v>
      </c>
      <c r="B955">
        <v>919</v>
      </c>
      <c r="C955" t="s">
        <v>163</v>
      </c>
      <c r="D955" t="s">
        <v>93</v>
      </c>
      <c r="E955">
        <v>90</v>
      </c>
      <c r="F955" t="s">
        <v>378</v>
      </c>
      <c r="G955" t="s">
        <v>419</v>
      </c>
    </row>
    <row r="956" spans="1:7">
      <c r="A956">
        <v>35</v>
      </c>
      <c r="B956">
        <v>920</v>
      </c>
      <c r="C956" t="s">
        <v>163</v>
      </c>
      <c r="D956" t="s">
        <v>93</v>
      </c>
      <c r="E956">
        <v>90</v>
      </c>
      <c r="F956" t="s">
        <v>344</v>
      </c>
      <c r="G956" t="s">
        <v>419</v>
      </c>
    </row>
    <row r="957" spans="1:7">
      <c r="A957">
        <v>35</v>
      </c>
      <c r="B957">
        <v>921</v>
      </c>
      <c r="C957" t="s">
        <v>163</v>
      </c>
      <c r="D957" t="s">
        <v>93</v>
      </c>
      <c r="E957">
        <v>90</v>
      </c>
      <c r="F957" t="s">
        <v>378</v>
      </c>
      <c r="G957" t="s">
        <v>419</v>
      </c>
    </row>
    <row r="958" spans="1:7">
      <c r="A958">
        <v>35</v>
      </c>
      <c r="B958">
        <v>922</v>
      </c>
      <c r="C958" t="s">
        <v>163</v>
      </c>
      <c r="D958" t="s">
        <v>93</v>
      </c>
      <c r="E958">
        <v>90</v>
      </c>
      <c r="F958" t="s">
        <v>378</v>
      </c>
      <c r="G958" t="s">
        <v>419</v>
      </c>
    </row>
    <row r="959" spans="1:7">
      <c r="A959">
        <v>35</v>
      </c>
      <c r="B959">
        <v>923</v>
      </c>
      <c r="C959" t="s">
        <v>163</v>
      </c>
      <c r="D959" t="s">
        <v>93</v>
      </c>
      <c r="E959">
        <v>90</v>
      </c>
      <c r="F959" t="s">
        <v>344</v>
      </c>
      <c r="G959" t="s">
        <v>419</v>
      </c>
    </row>
    <row r="960" spans="1:7">
      <c r="A960">
        <v>35</v>
      </c>
      <c r="B960">
        <v>924</v>
      </c>
      <c r="C960" t="s">
        <v>163</v>
      </c>
      <c r="D960" t="s">
        <v>93</v>
      </c>
      <c r="E960">
        <v>90</v>
      </c>
      <c r="F960" t="s">
        <v>378</v>
      </c>
      <c r="G960" t="s">
        <v>419</v>
      </c>
    </row>
    <row r="961" spans="1:7">
      <c r="A961">
        <v>35</v>
      </c>
      <c r="B961">
        <v>925</v>
      </c>
      <c r="C961" t="s">
        <v>163</v>
      </c>
      <c r="D961" t="s">
        <v>93</v>
      </c>
      <c r="E961">
        <v>90</v>
      </c>
      <c r="F961" t="s">
        <v>378</v>
      </c>
      <c r="G961" t="s">
        <v>419</v>
      </c>
    </row>
    <row r="962" spans="1:7">
      <c r="A962">
        <v>35</v>
      </c>
      <c r="B962">
        <v>926</v>
      </c>
      <c r="C962" t="s">
        <v>163</v>
      </c>
      <c r="D962" t="s">
        <v>93</v>
      </c>
      <c r="E962">
        <v>90</v>
      </c>
      <c r="F962" t="s">
        <v>344</v>
      </c>
      <c r="G962" t="s">
        <v>419</v>
      </c>
    </row>
    <row r="963" spans="1:7">
      <c r="A963">
        <v>35</v>
      </c>
      <c r="B963">
        <v>927</v>
      </c>
      <c r="C963" t="s">
        <v>163</v>
      </c>
      <c r="D963" t="s">
        <v>93</v>
      </c>
      <c r="E963">
        <v>90</v>
      </c>
      <c r="F963" t="s">
        <v>378</v>
      </c>
      <c r="G963" t="s">
        <v>419</v>
      </c>
    </row>
    <row r="964" spans="1:7">
      <c r="A964">
        <v>35</v>
      </c>
      <c r="B964">
        <v>928</v>
      </c>
      <c r="C964" t="s">
        <v>163</v>
      </c>
      <c r="D964" t="s">
        <v>93</v>
      </c>
      <c r="E964">
        <v>90</v>
      </c>
      <c r="F964" t="s">
        <v>378</v>
      </c>
      <c r="G964" t="s">
        <v>419</v>
      </c>
    </row>
    <row r="965" spans="1:7">
      <c r="A965" t="s">
        <v>36</v>
      </c>
      <c r="B965" t="s">
        <v>45</v>
      </c>
      <c r="C965" t="s">
        <v>86</v>
      </c>
      <c r="D965" t="s">
        <v>87</v>
      </c>
      <c r="E965" t="s">
        <v>88</v>
      </c>
      <c r="F965" t="s">
        <v>89</v>
      </c>
    </row>
    <row r="966" spans="1:7">
      <c r="A966">
        <v>36</v>
      </c>
      <c r="B966">
        <v>929</v>
      </c>
      <c r="C966" t="s">
        <v>368</v>
      </c>
      <c r="D966" t="s">
        <v>95</v>
      </c>
      <c r="E966">
        <v>1000</v>
      </c>
      <c r="F966" t="s">
        <v>358</v>
      </c>
      <c r="G966" t="s">
        <v>419</v>
      </c>
    </row>
    <row r="967" spans="1:7">
      <c r="A967">
        <v>36</v>
      </c>
      <c r="B967">
        <v>930</v>
      </c>
      <c r="C967" t="s">
        <v>368</v>
      </c>
      <c r="D967" t="s">
        <v>95</v>
      </c>
      <c r="E967">
        <v>1000</v>
      </c>
      <c r="F967" t="s">
        <v>335</v>
      </c>
      <c r="G967" t="s">
        <v>419</v>
      </c>
    </row>
    <row r="968" spans="1:7">
      <c r="A968">
        <v>36</v>
      </c>
      <c r="B968">
        <v>931</v>
      </c>
      <c r="C968" t="s">
        <v>368</v>
      </c>
      <c r="D968" t="s">
        <v>95</v>
      </c>
      <c r="E968">
        <v>1000</v>
      </c>
      <c r="F968" t="s">
        <v>304</v>
      </c>
      <c r="G968" t="s">
        <v>419</v>
      </c>
    </row>
    <row r="969" spans="1:7">
      <c r="A969">
        <v>36</v>
      </c>
      <c r="B969">
        <v>932</v>
      </c>
      <c r="C969" t="s">
        <v>254</v>
      </c>
      <c r="D969" t="s">
        <v>95</v>
      </c>
      <c r="E969">
        <v>200</v>
      </c>
      <c r="F969" t="s">
        <v>358</v>
      </c>
      <c r="G969" t="s">
        <v>419</v>
      </c>
    </row>
    <row r="970" spans="1:7">
      <c r="A970">
        <v>36</v>
      </c>
      <c r="B970">
        <v>933</v>
      </c>
      <c r="C970" t="s">
        <v>254</v>
      </c>
      <c r="D970" t="s">
        <v>95</v>
      </c>
      <c r="E970">
        <v>200</v>
      </c>
      <c r="F970" t="s">
        <v>348</v>
      </c>
      <c r="G970" t="s">
        <v>419</v>
      </c>
    </row>
    <row r="971" spans="1:7">
      <c r="A971">
        <v>36</v>
      </c>
      <c r="B971">
        <v>934</v>
      </c>
      <c r="C971" t="s">
        <v>254</v>
      </c>
      <c r="D971" t="s">
        <v>95</v>
      </c>
      <c r="E971">
        <v>200</v>
      </c>
      <c r="F971" t="s">
        <v>358</v>
      </c>
      <c r="G971" t="s">
        <v>419</v>
      </c>
    </row>
    <row r="972" spans="1:7">
      <c r="A972">
        <v>36</v>
      </c>
      <c r="B972">
        <v>935</v>
      </c>
      <c r="C972" t="s">
        <v>254</v>
      </c>
      <c r="D972" t="s">
        <v>95</v>
      </c>
      <c r="E972">
        <v>200</v>
      </c>
      <c r="F972" t="s">
        <v>358</v>
      </c>
      <c r="G972" t="s">
        <v>419</v>
      </c>
    </row>
    <row r="973" spans="1:7">
      <c r="A973">
        <v>36</v>
      </c>
      <c r="B973">
        <v>936</v>
      </c>
      <c r="C973" t="s">
        <v>254</v>
      </c>
      <c r="D973" t="s">
        <v>95</v>
      </c>
      <c r="E973">
        <v>200</v>
      </c>
      <c r="F973" t="s">
        <v>358</v>
      </c>
      <c r="G973" t="s">
        <v>419</v>
      </c>
    </row>
    <row r="974" spans="1:7">
      <c r="A974">
        <v>36</v>
      </c>
      <c r="B974">
        <v>937</v>
      </c>
      <c r="C974" t="s">
        <v>256</v>
      </c>
      <c r="D974" t="s">
        <v>95</v>
      </c>
      <c r="E974">
        <v>300</v>
      </c>
      <c r="F974" t="s">
        <v>335</v>
      </c>
      <c r="G974" t="s">
        <v>419</v>
      </c>
    </row>
    <row r="975" spans="1:7">
      <c r="A975">
        <v>36</v>
      </c>
      <c r="B975">
        <v>938</v>
      </c>
      <c r="C975" t="s">
        <v>323</v>
      </c>
      <c r="D975" t="s">
        <v>95</v>
      </c>
      <c r="E975">
        <v>1000</v>
      </c>
      <c r="F975" t="s">
        <v>374</v>
      </c>
      <c r="G975" t="s">
        <v>419</v>
      </c>
    </row>
    <row r="976" spans="1:7">
      <c r="A976">
        <v>36</v>
      </c>
      <c r="B976">
        <v>939</v>
      </c>
      <c r="C976" t="s">
        <v>379</v>
      </c>
      <c r="D976" t="s">
        <v>95</v>
      </c>
      <c r="E976">
        <v>250</v>
      </c>
      <c r="F976" t="s">
        <v>358</v>
      </c>
      <c r="G976" t="s">
        <v>419</v>
      </c>
    </row>
    <row r="977" spans="1:7">
      <c r="A977">
        <v>36</v>
      </c>
      <c r="B977">
        <v>940</v>
      </c>
      <c r="C977" t="s">
        <v>319</v>
      </c>
      <c r="D977" t="s">
        <v>95</v>
      </c>
      <c r="E977">
        <v>100</v>
      </c>
      <c r="F977" t="s">
        <v>307</v>
      </c>
      <c r="G977" t="s">
        <v>419</v>
      </c>
    </row>
    <row r="978" spans="1:7">
      <c r="A978">
        <v>36</v>
      </c>
      <c r="B978">
        <v>941</v>
      </c>
      <c r="C978" t="s">
        <v>380</v>
      </c>
      <c r="D978" t="s">
        <v>95</v>
      </c>
      <c r="E978">
        <v>500</v>
      </c>
      <c r="F978" t="s">
        <v>304</v>
      </c>
      <c r="G978" t="s">
        <v>426</v>
      </c>
    </row>
    <row r="979" spans="1:7">
      <c r="A979">
        <v>36</v>
      </c>
      <c r="B979">
        <v>942</v>
      </c>
      <c r="C979" t="s">
        <v>380</v>
      </c>
      <c r="D979" t="s">
        <v>95</v>
      </c>
      <c r="E979">
        <v>500</v>
      </c>
      <c r="F979" t="s">
        <v>307</v>
      </c>
      <c r="G979" t="s">
        <v>426</v>
      </c>
    </row>
    <row r="980" spans="1:7">
      <c r="A980">
        <v>36</v>
      </c>
      <c r="B980">
        <v>943</v>
      </c>
      <c r="C980" t="s">
        <v>289</v>
      </c>
      <c r="D980" t="s">
        <v>95</v>
      </c>
      <c r="E980">
        <v>1500</v>
      </c>
      <c r="F980" t="s">
        <v>304</v>
      </c>
      <c r="G980" t="s">
        <v>419</v>
      </c>
    </row>
    <row r="981" spans="1:7">
      <c r="A981">
        <v>36</v>
      </c>
      <c r="B981">
        <v>944</v>
      </c>
      <c r="C981" t="s">
        <v>381</v>
      </c>
      <c r="D981" t="s">
        <v>382</v>
      </c>
      <c r="E981">
        <v>276</v>
      </c>
      <c r="F981" t="s">
        <v>358</v>
      </c>
      <c r="G981" t="s">
        <v>419</v>
      </c>
    </row>
    <row r="982" spans="1:7">
      <c r="A982">
        <v>36</v>
      </c>
      <c r="B982">
        <v>945</v>
      </c>
      <c r="C982" t="s">
        <v>381</v>
      </c>
      <c r="D982" t="s">
        <v>382</v>
      </c>
      <c r="E982">
        <v>224</v>
      </c>
      <c r="F982" t="s">
        <v>358</v>
      </c>
      <c r="G982" t="s">
        <v>419</v>
      </c>
    </row>
    <row r="983" spans="1:7">
      <c r="A983">
        <v>36</v>
      </c>
      <c r="B983">
        <v>946</v>
      </c>
      <c r="C983" t="s">
        <v>260</v>
      </c>
      <c r="D983" t="s">
        <v>95</v>
      </c>
      <c r="E983">
        <v>150</v>
      </c>
      <c r="F983" t="s">
        <v>374</v>
      </c>
      <c r="G983" t="s">
        <v>419</v>
      </c>
    </row>
    <row r="984" spans="1:7">
      <c r="A984">
        <v>36</v>
      </c>
      <c r="B984">
        <v>947</v>
      </c>
      <c r="C984" t="s">
        <v>260</v>
      </c>
      <c r="D984" t="s">
        <v>95</v>
      </c>
      <c r="E984">
        <v>100</v>
      </c>
      <c r="F984" t="s">
        <v>374</v>
      </c>
      <c r="G984" t="s">
        <v>419</v>
      </c>
    </row>
    <row r="985" spans="1:7">
      <c r="A985">
        <v>36</v>
      </c>
      <c r="B985">
        <v>948</v>
      </c>
      <c r="C985" t="s">
        <v>235</v>
      </c>
      <c r="D985" t="s">
        <v>96</v>
      </c>
      <c r="E985">
        <v>1000</v>
      </c>
      <c r="F985" t="s">
        <v>358</v>
      </c>
      <c r="G985" t="s">
        <v>419</v>
      </c>
    </row>
    <row r="986" spans="1:7">
      <c r="A986">
        <v>36</v>
      </c>
      <c r="B986">
        <v>949</v>
      </c>
      <c r="C986" t="s">
        <v>235</v>
      </c>
      <c r="D986" t="s">
        <v>96</v>
      </c>
      <c r="E986">
        <v>1000</v>
      </c>
      <c r="F986" t="s">
        <v>335</v>
      </c>
      <c r="G986" t="s">
        <v>419</v>
      </c>
    </row>
    <row r="987" spans="1:7">
      <c r="A987">
        <v>36</v>
      </c>
      <c r="B987">
        <v>950</v>
      </c>
      <c r="C987" t="s">
        <v>324</v>
      </c>
      <c r="D987" t="s">
        <v>95</v>
      </c>
      <c r="E987">
        <v>1000</v>
      </c>
      <c r="F987" t="s">
        <v>304</v>
      </c>
      <c r="G987" t="s">
        <v>419</v>
      </c>
    </row>
    <row r="988" spans="1:7">
      <c r="A988" t="s">
        <v>36</v>
      </c>
      <c r="B988" t="s">
        <v>45</v>
      </c>
      <c r="C988" t="s">
        <v>86</v>
      </c>
      <c r="D988" t="s">
        <v>87</v>
      </c>
      <c r="E988" t="s">
        <v>88</v>
      </c>
      <c r="F988" t="s">
        <v>89</v>
      </c>
    </row>
    <row r="989" spans="1:7">
      <c r="A989">
        <v>37</v>
      </c>
      <c r="B989">
        <v>951</v>
      </c>
      <c r="C989" t="s">
        <v>157</v>
      </c>
      <c r="D989" t="s">
        <v>138</v>
      </c>
      <c r="E989">
        <v>120</v>
      </c>
      <c r="F989" t="s">
        <v>374</v>
      </c>
      <c r="G989" t="s">
        <v>419</v>
      </c>
    </row>
    <row r="990" spans="1:7">
      <c r="A990">
        <v>37</v>
      </c>
      <c r="B990">
        <v>952</v>
      </c>
      <c r="C990" t="s">
        <v>157</v>
      </c>
      <c r="D990" t="s">
        <v>138</v>
      </c>
      <c r="E990">
        <v>120</v>
      </c>
      <c r="F990" t="s">
        <v>358</v>
      </c>
      <c r="G990" t="s">
        <v>419</v>
      </c>
    </row>
    <row r="991" spans="1:7">
      <c r="A991">
        <v>37</v>
      </c>
      <c r="B991">
        <v>953</v>
      </c>
      <c r="C991" t="s">
        <v>157</v>
      </c>
      <c r="D991" t="s">
        <v>138</v>
      </c>
      <c r="E991">
        <v>120</v>
      </c>
      <c r="F991" t="s">
        <v>374</v>
      </c>
      <c r="G991" t="s">
        <v>419</v>
      </c>
    </row>
    <row r="992" spans="1:7">
      <c r="A992">
        <v>37</v>
      </c>
      <c r="B992">
        <v>954</v>
      </c>
      <c r="C992" t="s">
        <v>157</v>
      </c>
      <c r="D992" t="s">
        <v>138</v>
      </c>
      <c r="E992">
        <v>120</v>
      </c>
      <c r="F992" t="s">
        <v>374</v>
      </c>
      <c r="G992" t="s">
        <v>419</v>
      </c>
    </row>
    <row r="993" spans="1:7">
      <c r="A993">
        <v>37</v>
      </c>
      <c r="B993">
        <v>955</v>
      </c>
      <c r="C993" t="s">
        <v>157</v>
      </c>
      <c r="D993" t="s">
        <v>138</v>
      </c>
      <c r="E993">
        <v>120</v>
      </c>
      <c r="F993" t="s">
        <v>358</v>
      </c>
      <c r="G993" t="s">
        <v>419</v>
      </c>
    </row>
    <row r="994" spans="1:7">
      <c r="A994">
        <v>37</v>
      </c>
      <c r="B994">
        <v>956</v>
      </c>
      <c r="C994" t="s">
        <v>157</v>
      </c>
      <c r="D994" t="s">
        <v>138</v>
      </c>
      <c r="E994">
        <v>120</v>
      </c>
      <c r="F994" t="s">
        <v>358</v>
      </c>
      <c r="G994" t="s">
        <v>419</v>
      </c>
    </row>
    <row r="995" spans="1:7">
      <c r="A995">
        <v>37</v>
      </c>
      <c r="B995">
        <v>957</v>
      </c>
      <c r="C995" t="s">
        <v>157</v>
      </c>
      <c r="D995" t="s">
        <v>138</v>
      </c>
      <c r="E995">
        <v>120</v>
      </c>
      <c r="F995" t="s">
        <v>348</v>
      </c>
      <c r="G995" t="s">
        <v>419</v>
      </c>
    </row>
    <row r="996" spans="1:7">
      <c r="A996">
        <v>37</v>
      </c>
      <c r="B996">
        <v>958</v>
      </c>
      <c r="C996" t="s">
        <v>157</v>
      </c>
      <c r="D996" t="s">
        <v>138</v>
      </c>
      <c r="E996">
        <v>120</v>
      </c>
      <c r="F996" t="s">
        <v>374</v>
      </c>
      <c r="G996" t="s">
        <v>419</v>
      </c>
    </row>
    <row r="997" spans="1:7">
      <c r="A997">
        <v>37</v>
      </c>
      <c r="B997">
        <v>959</v>
      </c>
      <c r="C997" t="s">
        <v>157</v>
      </c>
      <c r="D997" t="s">
        <v>138</v>
      </c>
      <c r="E997">
        <v>120</v>
      </c>
      <c r="F997" t="s">
        <v>348</v>
      </c>
      <c r="G997" t="s">
        <v>419</v>
      </c>
    </row>
    <row r="998" spans="1:7">
      <c r="A998">
        <v>37</v>
      </c>
      <c r="B998">
        <v>960</v>
      </c>
      <c r="C998" t="s">
        <v>157</v>
      </c>
      <c r="D998" t="s">
        <v>138</v>
      </c>
      <c r="E998">
        <v>120</v>
      </c>
      <c r="F998" t="s">
        <v>358</v>
      </c>
      <c r="G998" t="s">
        <v>419</v>
      </c>
    </row>
    <row r="999" spans="1:7">
      <c r="A999">
        <v>37</v>
      </c>
      <c r="B999">
        <v>961</v>
      </c>
      <c r="C999" t="s">
        <v>157</v>
      </c>
      <c r="D999" t="s">
        <v>138</v>
      </c>
      <c r="E999">
        <v>120</v>
      </c>
      <c r="F999" t="s">
        <v>358</v>
      </c>
      <c r="G999" t="s">
        <v>419</v>
      </c>
    </row>
    <row r="1000" spans="1:7">
      <c r="A1000">
        <v>37</v>
      </c>
      <c r="B1000">
        <v>962</v>
      </c>
      <c r="C1000" t="s">
        <v>157</v>
      </c>
      <c r="D1000" t="s">
        <v>138</v>
      </c>
      <c r="E1000">
        <v>120</v>
      </c>
      <c r="F1000" t="s">
        <v>358</v>
      </c>
      <c r="G1000" t="s">
        <v>419</v>
      </c>
    </row>
    <row r="1001" spans="1:7">
      <c r="A1001">
        <v>37</v>
      </c>
      <c r="B1001">
        <v>963</v>
      </c>
      <c r="C1001" t="s">
        <v>157</v>
      </c>
      <c r="D1001" t="s">
        <v>138</v>
      </c>
      <c r="E1001">
        <v>120</v>
      </c>
      <c r="F1001" t="s">
        <v>358</v>
      </c>
      <c r="G1001" t="s">
        <v>419</v>
      </c>
    </row>
    <row r="1002" spans="1:7">
      <c r="A1002">
        <v>37</v>
      </c>
      <c r="B1002">
        <v>964</v>
      </c>
      <c r="C1002" t="s">
        <v>157</v>
      </c>
      <c r="D1002" t="s">
        <v>138</v>
      </c>
      <c r="E1002">
        <v>120</v>
      </c>
      <c r="F1002" t="s">
        <v>374</v>
      </c>
      <c r="G1002" t="s">
        <v>419</v>
      </c>
    </row>
    <row r="1003" spans="1:7">
      <c r="A1003">
        <v>37</v>
      </c>
      <c r="B1003">
        <v>965</v>
      </c>
      <c r="C1003" t="s">
        <v>157</v>
      </c>
      <c r="D1003" t="s">
        <v>138</v>
      </c>
      <c r="E1003">
        <v>120</v>
      </c>
      <c r="F1003" t="s">
        <v>374</v>
      </c>
      <c r="G1003" t="s">
        <v>419</v>
      </c>
    </row>
    <row r="1004" spans="1:7">
      <c r="A1004">
        <v>37</v>
      </c>
      <c r="B1004">
        <v>966</v>
      </c>
      <c r="C1004" t="s">
        <v>362</v>
      </c>
      <c r="D1004" t="s">
        <v>138</v>
      </c>
      <c r="E1004">
        <v>120</v>
      </c>
      <c r="F1004" t="s">
        <v>335</v>
      </c>
      <c r="G1004" t="s">
        <v>423</v>
      </c>
    </row>
    <row r="1005" spans="1:7">
      <c r="A1005">
        <v>37</v>
      </c>
      <c r="B1005">
        <v>967</v>
      </c>
      <c r="C1005" t="s">
        <v>362</v>
      </c>
      <c r="D1005" t="s">
        <v>138</v>
      </c>
      <c r="E1005">
        <v>120</v>
      </c>
      <c r="F1005" t="s">
        <v>358</v>
      </c>
      <c r="G1005" t="s">
        <v>423</v>
      </c>
    </row>
    <row r="1006" spans="1:7">
      <c r="A1006">
        <v>37</v>
      </c>
      <c r="B1006">
        <v>968</v>
      </c>
      <c r="C1006" t="s">
        <v>362</v>
      </c>
      <c r="D1006" t="s">
        <v>138</v>
      </c>
      <c r="E1006">
        <v>120</v>
      </c>
      <c r="F1006" t="s">
        <v>358</v>
      </c>
      <c r="G1006" t="s">
        <v>423</v>
      </c>
    </row>
    <row r="1007" spans="1:7">
      <c r="A1007">
        <v>37</v>
      </c>
      <c r="B1007">
        <v>969</v>
      </c>
      <c r="C1007" t="s">
        <v>362</v>
      </c>
      <c r="D1007" t="s">
        <v>138</v>
      </c>
      <c r="E1007">
        <v>120</v>
      </c>
      <c r="F1007" t="s">
        <v>335</v>
      </c>
      <c r="G1007" t="s">
        <v>423</v>
      </c>
    </row>
    <row r="1008" spans="1:7">
      <c r="A1008">
        <v>37</v>
      </c>
      <c r="B1008">
        <v>970</v>
      </c>
      <c r="C1008" t="s">
        <v>362</v>
      </c>
      <c r="D1008" t="s">
        <v>138</v>
      </c>
      <c r="E1008">
        <v>120</v>
      </c>
      <c r="F1008" t="s">
        <v>358</v>
      </c>
      <c r="G1008" t="s">
        <v>423</v>
      </c>
    </row>
    <row r="1009" spans="1:7">
      <c r="A1009">
        <v>37</v>
      </c>
      <c r="B1009">
        <v>971</v>
      </c>
      <c r="C1009" t="s">
        <v>362</v>
      </c>
      <c r="D1009" t="s">
        <v>138</v>
      </c>
      <c r="E1009">
        <v>120</v>
      </c>
      <c r="F1009" t="s">
        <v>358</v>
      </c>
      <c r="G1009" t="s">
        <v>423</v>
      </c>
    </row>
    <row r="1010" spans="1:7">
      <c r="A1010">
        <v>37</v>
      </c>
      <c r="B1010">
        <v>972</v>
      </c>
      <c r="C1010" t="s">
        <v>362</v>
      </c>
      <c r="D1010" t="s">
        <v>138</v>
      </c>
      <c r="E1010">
        <v>120</v>
      </c>
      <c r="F1010" t="s">
        <v>348</v>
      </c>
      <c r="G1010" t="s">
        <v>423</v>
      </c>
    </row>
    <row r="1011" spans="1:7">
      <c r="A1011">
        <v>37</v>
      </c>
      <c r="B1011">
        <v>973</v>
      </c>
      <c r="C1011" t="s">
        <v>362</v>
      </c>
      <c r="D1011" t="s">
        <v>138</v>
      </c>
      <c r="E1011">
        <v>120</v>
      </c>
      <c r="F1011" t="s">
        <v>335</v>
      </c>
      <c r="G1011" t="s">
        <v>423</v>
      </c>
    </row>
    <row r="1012" spans="1:7">
      <c r="A1012">
        <v>37</v>
      </c>
      <c r="B1012">
        <v>974</v>
      </c>
      <c r="C1012" t="s">
        <v>362</v>
      </c>
      <c r="D1012" t="s">
        <v>138</v>
      </c>
      <c r="E1012">
        <v>120</v>
      </c>
      <c r="F1012" t="s">
        <v>348</v>
      </c>
      <c r="G1012" t="s">
        <v>423</v>
      </c>
    </row>
    <row r="1013" spans="1:7">
      <c r="A1013" t="s">
        <v>36</v>
      </c>
      <c r="B1013" t="s">
        <v>45</v>
      </c>
      <c r="C1013" t="s">
        <v>86</v>
      </c>
      <c r="D1013" t="s">
        <v>87</v>
      </c>
      <c r="E1013" t="s">
        <v>88</v>
      </c>
      <c r="F1013" t="s">
        <v>89</v>
      </c>
    </row>
    <row r="1014" spans="1:7">
      <c r="A1014">
        <v>39</v>
      </c>
      <c r="B1014">
        <v>975</v>
      </c>
      <c r="C1014" t="s">
        <v>278</v>
      </c>
      <c r="D1014" t="s">
        <v>93</v>
      </c>
      <c r="E1014">
        <v>40</v>
      </c>
      <c r="F1014" t="s">
        <v>363</v>
      </c>
      <c r="G1014" t="s">
        <v>419</v>
      </c>
    </row>
    <row r="1015" spans="1:7">
      <c r="A1015">
        <v>39</v>
      </c>
      <c r="B1015">
        <v>976</v>
      </c>
      <c r="C1015" t="s">
        <v>278</v>
      </c>
      <c r="D1015" t="s">
        <v>93</v>
      </c>
      <c r="E1015">
        <v>40</v>
      </c>
      <c r="F1015" t="s">
        <v>363</v>
      </c>
      <c r="G1015" t="s">
        <v>419</v>
      </c>
    </row>
    <row r="1016" spans="1:7">
      <c r="A1016">
        <v>39</v>
      </c>
      <c r="B1016">
        <v>977</v>
      </c>
      <c r="C1016" t="s">
        <v>278</v>
      </c>
      <c r="D1016" t="s">
        <v>93</v>
      </c>
      <c r="E1016">
        <v>40</v>
      </c>
      <c r="F1016" t="s">
        <v>363</v>
      </c>
      <c r="G1016" t="s">
        <v>419</v>
      </c>
    </row>
    <row r="1017" spans="1:7">
      <c r="A1017">
        <v>39</v>
      </c>
      <c r="B1017">
        <v>978</v>
      </c>
      <c r="C1017" t="s">
        <v>278</v>
      </c>
      <c r="D1017" t="s">
        <v>93</v>
      </c>
      <c r="E1017">
        <v>40</v>
      </c>
      <c r="F1017" t="s">
        <v>363</v>
      </c>
      <c r="G1017" t="s">
        <v>419</v>
      </c>
    </row>
    <row r="1018" spans="1:7">
      <c r="A1018">
        <v>39</v>
      </c>
      <c r="B1018">
        <v>979</v>
      </c>
      <c r="C1018" t="s">
        <v>278</v>
      </c>
      <c r="D1018" t="s">
        <v>93</v>
      </c>
      <c r="E1018">
        <v>40</v>
      </c>
      <c r="F1018" t="s">
        <v>363</v>
      </c>
      <c r="G1018" t="s">
        <v>419</v>
      </c>
    </row>
    <row r="1019" spans="1:7">
      <c r="A1019">
        <v>39</v>
      </c>
      <c r="B1019">
        <v>980</v>
      </c>
      <c r="C1019" t="s">
        <v>278</v>
      </c>
      <c r="D1019" t="s">
        <v>93</v>
      </c>
      <c r="E1019">
        <v>40</v>
      </c>
      <c r="F1019" t="s">
        <v>363</v>
      </c>
      <c r="G1019" t="s">
        <v>419</v>
      </c>
    </row>
    <row r="1020" spans="1:7">
      <c r="A1020">
        <v>39</v>
      </c>
      <c r="B1020">
        <v>981</v>
      </c>
      <c r="C1020" t="s">
        <v>278</v>
      </c>
      <c r="D1020" t="s">
        <v>93</v>
      </c>
      <c r="E1020">
        <v>40</v>
      </c>
      <c r="F1020" t="s">
        <v>363</v>
      </c>
      <c r="G1020" t="s">
        <v>419</v>
      </c>
    </row>
    <row r="1021" spans="1:7">
      <c r="A1021">
        <v>39</v>
      </c>
      <c r="B1021">
        <v>982</v>
      </c>
      <c r="C1021" t="s">
        <v>278</v>
      </c>
      <c r="D1021" t="s">
        <v>93</v>
      </c>
      <c r="E1021">
        <v>40</v>
      </c>
      <c r="F1021" t="s">
        <v>347</v>
      </c>
      <c r="G1021" t="s">
        <v>419</v>
      </c>
    </row>
    <row r="1022" spans="1:7">
      <c r="A1022">
        <v>39</v>
      </c>
      <c r="B1022">
        <v>983</v>
      </c>
      <c r="C1022" t="s">
        <v>278</v>
      </c>
      <c r="D1022" t="s">
        <v>93</v>
      </c>
      <c r="E1022">
        <v>40</v>
      </c>
      <c r="F1022" t="s">
        <v>363</v>
      </c>
      <c r="G1022" t="s">
        <v>419</v>
      </c>
    </row>
    <row r="1023" spans="1:7">
      <c r="A1023">
        <v>39</v>
      </c>
      <c r="B1023">
        <v>984</v>
      </c>
      <c r="C1023" t="s">
        <v>278</v>
      </c>
      <c r="D1023" t="s">
        <v>93</v>
      </c>
      <c r="E1023">
        <v>40</v>
      </c>
      <c r="F1023" t="s">
        <v>363</v>
      </c>
      <c r="G1023" t="s">
        <v>419</v>
      </c>
    </row>
    <row r="1024" spans="1:7">
      <c r="A1024">
        <v>39</v>
      </c>
      <c r="B1024">
        <v>985</v>
      </c>
      <c r="C1024" t="s">
        <v>278</v>
      </c>
      <c r="D1024" t="s">
        <v>93</v>
      </c>
      <c r="E1024">
        <v>40</v>
      </c>
      <c r="F1024" t="s">
        <v>363</v>
      </c>
      <c r="G1024" t="s">
        <v>419</v>
      </c>
    </row>
    <row r="1025" spans="1:7">
      <c r="A1025">
        <v>39</v>
      </c>
      <c r="B1025">
        <v>986</v>
      </c>
      <c r="C1025" t="s">
        <v>278</v>
      </c>
      <c r="D1025" t="s">
        <v>93</v>
      </c>
      <c r="E1025">
        <v>40</v>
      </c>
      <c r="F1025" t="s">
        <v>363</v>
      </c>
      <c r="G1025" t="s">
        <v>419</v>
      </c>
    </row>
    <row r="1026" spans="1:7">
      <c r="A1026">
        <v>39</v>
      </c>
      <c r="B1026">
        <v>987</v>
      </c>
      <c r="C1026" t="s">
        <v>278</v>
      </c>
      <c r="D1026" t="s">
        <v>93</v>
      </c>
      <c r="E1026">
        <v>40</v>
      </c>
      <c r="F1026" t="s">
        <v>363</v>
      </c>
      <c r="G1026" t="s">
        <v>419</v>
      </c>
    </row>
    <row r="1027" spans="1:7">
      <c r="A1027">
        <v>39</v>
      </c>
      <c r="B1027">
        <v>988</v>
      </c>
      <c r="C1027" t="s">
        <v>278</v>
      </c>
      <c r="D1027" t="s">
        <v>93</v>
      </c>
      <c r="E1027">
        <v>40</v>
      </c>
      <c r="F1027" t="s">
        <v>363</v>
      </c>
      <c r="G1027" t="s">
        <v>419</v>
      </c>
    </row>
    <row r="1028" spans="1:7">
      <c r="A1028">
        <v>39</v>
      </c>
      <c r="B1028">
        <v>989</v>
      </c>
      <c r="C1028" t="s">
        <v>278</v>
      </c>
      <c r="D1028" t="s">
        <v>93</v>
      </c>
      <c r="E1028">
        <v>40</v>
      </c>
      <c r="F1028" t="s">
        <v>363</v>
      </c>
      <c r="G1028" t="s">
        <v>419</v>
      </c>
    </row>
    <row r="1029" spans="1:7">
      <c r="A1029">
        <v>39</v>
      </c>
      <c r="B1029">
        <v>990</v>
      </c>
      <c r="C1029" t="s">
        <v>278</v>
      </c>
      <c r="D1029" t="s">
        <v>93</v>
      </c>
      <c r="E1029">
        <v>40</v>
      </c>
      <c r="F1029" t="s">
        <v>363</v>
      </c>
      <c r="G1029" t="s">
        <v>419</v>
      </c>
    </row>
    <row r="1030" spans="1:7">
      <c r="A1030">
        <v>39</v>
      </c>
      <c r="B1030">
        <v>991</v>
      </c>
      <c r="C1030" t="s">
        <v>278</v>
      </c>
      <c r="D1030" t="s">
        <v>93</v>
      </c>
      <c r="E1030">
        <v>40</v>
      </c>
      <c r="F1030" t="s">
        <v>363</v>
      </c>
      <c r="G1030" t="s">
        <v>419</v>
      </c>
    </row>
    <row r="1031" spans="1:7">
      <c r="A1031">
        <v>39</v>
      </c>
      <c r="B1031">
        <v>992</v>
      </c>
      <c r="C1031" t="s">
        <v>278</v>
      </c>
      <c r="D1031" t="s">
        <v>93</v>
      </c>
      <c r="E1031">
        <v>40</v>
      </c>
      <c r="F1031" t="s">
        <v>363</v>
      </c>
      <c r="G1031" t="s">
        <v>419</v>
      </c>
    </row>
    <row r="1032" spans="1:7">
      <c r="A1032">
        <v>39</v>
      </c>
      <c r="B1032">
        <v>993</v>
      </c>
      <c r="C1032" t="s">
        <v>278</v>
      </c>
      <c r="D1032" t="s">
        <v>93</v>
      </c>
      <c r="E1032">
        <v>40</v>
      </c>
      <c r="F1032" t="s">
        <v>363</v>
      </c>
      <c r="G1032" t="s">
        <v>419</v>
      </c>
    </row>
    <row r="1033" spans="1:7">
      <c r="A1033">
        <v>39</v>
      </c>
      <c r="B1033">
        <v>994</v>
      </c>
      <c r="C1033" t="s">
        <v>278</v>
      </c>
      <c r="D1033" t="s">
        <v>93</v>
      </c>
      <c r="E1033">
        <v>40</v>
      </c>
      <c r="F1033" t="s">
        <v>363</v>
      </c>
      <c r="G1033" t="s">
        <v>419</v>
      </c>
    </row>
    <row r="1034" spans="1:7">
      <c r="A1034">
        <v>39</v>
      </c>
      <c r="B1034">
        <v>995</v>
      </c>
      <c r="C1034" t="s">
        <v>278</v>
      </c>
      <c r="D1034" t="s">
        <v>93</v>
      </c>
      <c r="E1034">
        <v>40</v>
      </c>
      <c r="F1034" t="s">
        <v>363</v>
      </c>
      <c r="G1034" t="s">
        <v>419</v>
      </c>
    </row>
    <row r="1035" spans="1:7">
      <c r="A1035">
        <v>39</v>
      </c>
      <c r="B1035">
        <v>996</v>
      </c>
      <c r="C1035" t="s">
        <v>278</v>
      </c>
      <c r="D1035" t="s">
        <v>93</v>
      </c>
      <c r="E1035">
        <v>40</v>
      </c>
      <c r="F1035" t="s">
        <v>363</v>
      </c>
      <c r="G1035" t="s">
        <v>419</v>
      </c>
    </row>
    <row r="1036" spans="1:7">
      <c r="A1036">
        <v>39</v>
      </c>
      <c r="B1036">
        <v>997</v>
      </c>
      <c r="C1036" t="s">
        <v>278</v>
      </c>
      <c r="D1036" t="s">
        <v>93</v>
      </c>
      <c r="E1036">
        <v>40</v>
      </c>
      <c r="F1036" t="s">
        <v>363</v>
      </c>
      <c r="G1036" t="s">
        <v>419</v>
      </c>
    </row>
    <row r="1037" spans="1:7">
      <c r="A1037">
        <v>39</v>
      </c>
      <c r="B1037">
        <v>998</v>
      </c>
      <c r="C1037" t="s">
        <v>278</v>
      </c>
      <c r="D1037" t="s">
        <v>93</v>
      </c>
      <c r="E1037">
        <v>40</v>
      </c>
      <c r="F1037" t="s">
        <v>363</v>
      </c>
      <c r="G1037" t="s">
        <v>419</v>
      </c>
    </row>
    <row r="1038" spans="1:7">
      <c r="A1038" t="s">
        <v>36</v>
      </c>
      <c r="B1038" t="s">
        <v>45</v>
      </c>
      <c r="C1038" t="s">
        <v>86</v>
      </c>
      <c r="D1038" t="s">
        <v>87</v>
      </c>
      <c r="E1038" t="s">
        <v>88</v>
      </c>
      <c r="F1038" t="s">
        <v>89</v>
      </c>
    </row>
    <row r="1039" spans="1:7">
      <c r="A1039">
        <v>40</v>
      </c>
      <c r="B1039">
        <v>999</v>
      </c>
      <c r="C1039" t="s">
        <v>267</v>
      </c>
      <c r="D1039" t="s">
        <v>182</v>
      </c>
      <c r="E1039">
        <v>1</v>
      </c>
      <c r="F1039" t="s">
        <v>358</v>
      </c>
      <c r="G1039" t="s">
        <v>419</v>
      </c>
    </row>
    <row r="1040" spans="1:7">
      <c r="A1040">
        <v>40</v>
      </c>
      <c r="B1040">
        <v>1000</v>
      </c>
      <c r="C1040" t="s">
        <v>267</v>
      </c>
      <c r="D1040" t="s">
        <v>182</v>
      </c>
      <c r="E1040">
        <v>1</v>
      </c>
      <c r="F1040" t="s">
        <v>358</v>
      </c>
      <c r="G1040" t="s">
        <v>419</v>
      </c>
    </row>
    <row r="1041" spans="1:17">
      <c r="A1041">
        <v>40</v>
      </c>
      <c r="B1041">
        <v>1001</v>
      </c>
      <c r="C1041" t="s">
        <v>267</v>
      </c>
      <c r="D1041" t="s">
        <v>182</v>
      </c>
      <c r="E1041">
        <v>1</v>
      </c>
      <c r="F1041" t="s">
        <v>358</v>
      </c>
      <c r="G1041" t="s">
        <v>419</v>
      </c>
    </row>
    <row r="1042" spans="1:17">
      <c r="A1042">
        <v>40</v>
      </c>
      <c r="B1042">
        <v>1002</v>
      </c>
      <c r="C1042" t="s">
        <v>266</v>
      </c>
      <c r="D1042" t="s">
        <v>182</v>
      </c>
      <c r="E1042">
        <v>2</v>
      </c>
      <c r="F1042" t="s">
        <v>358</v>
      </c>
      <c r="G1042" t="s">
        <v>427</v>
      </c>
    </row>
    <row r="1043" spans="1:17">
      <c r="A1043">
        <v>40</v>
      </c>
      <c r="B1043">
        <v>1003</v>
      </c>
      <c r="C1043" t="s">
        <v>266</v>
      </c>
      <c r="D1043" t="s">
        <v>182</v>
      </c>
      <c r="E1043">
        <v>2</v>
      </c>
      <c r="F1043" t="s">
        <v>358</v>
      </c>
      <c r="G1043" t="s">
        <v>427</v>
      </c>
    </row>
    <row r="1044" spans="1:17">
      <c r="A1044">
        <v>40</v>
      </c>
      <c r="B1044">
        <v>1004</v>
      </c>
      <c r="C1044" t="s">
        <v>266</v>
      </c>
      <c r="D1044" t="s">
        <v>182</v>
      </c>
      <c r="E1044">
        <v>2</v>
      </c>
      <c r="F1044" t="s">
        <v>358</v>
      </c>
      <c r="G1044" t="s">
        <v>427</v>
      </c>
    </row>
    <row r="1045" spans="1:17">
      <c r="A1045">
        <v>40</v>
      </c>
      <c r="B1045">
        <v>1005</v>
      </c>
      <c r="C1045" t="s">
        <v>266</v>
      </c>
      <c r="D1045" t="s">
        <v>182</v>
      </c>
      <c r="E1045">
        <v>2</v>
      </c>
      <c r="F1045" t="s">
        <v>358</v>
      </c>
      <c r="G1045" t="s">
        <v>427</v>
      </c>
    </row>
    <row r="1046" spans="1:17">
      <c r="A1046">
        <v>40</v>
      </c>
      <c r="B1046">
        <v>1006</v>
      </c>
      <c r="C1046" t="s">
        <v>266</v>
      </c>
      <c r="D1046" t="s">
        <v>182</v>
      </c>
      <c r="E1046">
        <v>2</v>
      </c>
      <c r="F1046" t="s">
        <v>358</v>
      </c>
      <c r="G1046" t="s">
        <v>427</v>
      </c>
    </row>
    <row r="1047" spans="1:17">
      <c r="A1047">
        <v>40</v>
      </c>
      <c r="B1047">
        <v>1007</v>
      </c>
      <c r="C1047" t="s">
        <v>293</v>
      </c>
      <c r="D1047" t="s">
        <v>182</v>
      </c>
      <c r="E1047">
        <v>2</v>
      </c>
      <c r="F1047" t="s">
        <v>304</v>
      </c>
      <c r="G1047" t="s">
        <v>428</v>
      </c>
    </row>
    <row r="1048" spans="1:17">
      <c r="A1048">
        <v>40</v>
      </c>
      <c r="B1048">
        <v>1008</v>
      </c>
      <c r="C1048" t="s">
        <v>293</v>
      </c>
      <c r="D1048" t="s">
        <v>182</v>
      </c>
      <c r="E1048">
        <v>2</v>
      </c>
      <c r="F1048" t="s">
        <v>304</v>
      </c>
      <c r="G1048" t="s">
        <v>428</v>
      </c>
    </row>
    <row r="1049" spans="1:17">
      <c r="A1049">
        <v>40</v>
      </c>
      <c r="B1049">
        <v>1009</v>
      </c>
      <c r="C1049" t="s">
        <v>293</v>
      </c>
      <c r="D1049" t="s">
        <v>182</v>
      </c>
      <c r="E1049">
        <v>2</v>
      </c>
      <c r="F1049" t="s">
        <v>304</v>
      </c>
      <c r="G1049" t="s">
        <v>428</v>
      </c>
    </row>
    <row r="1050" spans="1:17">
      <c r="A1050">
        <v>40</v>
      </c>
      <c r="B1050">
        <v>1010</v>
      </c>
      <c r="C1050" t="s">
        <v>293</v>
      </c>
      <c r="D1050" t="s">
        <v>182</v>
      </c>
      <c r="E1050">
        <v>2</v>
      </c>
      <c r="F1050" t="s">
        <v>304</v>
      </c>
      <c r="G1050" t="s">
        <v>428</v>
      </c>
    </row>
    <row r="1051" spans="1:17">
      <c r="A1051">
        <v>40</v>
      </c>
      <c r="B1051">
        <v>1011</v>
      </c>
      <c r="C1051" t="s">
        <v>293</v>
      </c>
      <c r="D1051" t="s">
        <v>182</v>
      </c>
      <c r="E1051">
        <v>2</v>
      </c>
      <c r="F1051" t="s">
        <v>304</v>
      </c>
      <c r="G1051" t="s">
        <v>428</v>
      </c>
    </row>
    <row r="1052" spans="1:17">
      <c r="A1052">
        <v>40</v>
      </c>
      <c r="B1052">
        <v>1012</v>
      </c>
      <c r="C1052" t="s">
        <v>293</v>
      </c>
      <c r="D1052" t="s">
        <v>182</v>
      </c>
      <c r="E1052">
        <v>1</v>
      </c>
      <c r="F1052" t="s">
        <v>304</v>
      </c>
      <c r="G1052" t="s">
        <v>428</v>
      </c>
    </row>
    <row r="1053" spans="1:17">
      <c r="A1053">
        <v>40</v>
      </c>
      <c r="B1053">
        <v>1013</v>
      </c>
      <c r="C1053" t="s">
        <v>294</v>
      </c>
      <c r="D1053" t="s">
        <v>182</v>
      </c>
      <c r="E1053">
        <v>1</v>
      </c>
      <c r="F1053" t="s">
        <v>358</v>
      </c>
      <c r="G1053" t="s">
        <v>427</v>
      </c>
    </row>
    <row r="1054" spans="1:17">
      <c r="A1054" t="s">
        <v>429</v>
      </c>
      <c r="B1054" t="s">
        <v>45</v>
      </c>
      <c r="C1054" t="s">
        <v>88</v>
      </c>
      <c r="D1054" t="s">
        <v>71</v>
      </c>
      <c r="E1054">
        <v>175545</v>
      </c>
      <c r="F1054" t="s">
        <v>66</v>
      </c>
      <c r="O1054" t="s">
        <v>92</v>
      </c>
      <c r="P1054" t="s">
        <v>430</v>
      </c>
      <c r="Q1054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07F0-EFC7-4706-9252-0A7FB6425A46}">
  <sheetPr codeName="Sheet2"/>
  <dimension ref="A1:Z302"/>
  <sheetViews>
    <sheetView topLeftCell="A5" zoomScaleNormal="100" zoomScaleSheetLayoutView="120" workbookViewId="0">
      <pane ySplit="7" topLeftCell="A177" activePane="bottomLeft" state="frozen"/>
      <selection activeCell="A5" sqref="A5"/>
      <selection pane="bottomLeft" activeCell="C184" sqref="C184"/>
    </sheetView>
  </sheetViews>
  <sheetFormatPr defaultColWidth="9.109375" defaultRowHeight="13.35" customHeight="1"/>
  <cols>
    <col min="1" max="1" width="17" style="83" customWidth="1"/>
    <col min="2" max="2" width="21.109375" style="57" customWidth="1"/>
    <col min="3" max="3" width="12.5546875" style="92" customWidth="1"/>
    <col min="4" max="4" width="6.109375" style="150" customWidth="1"/>
    <col min="5" max="5" width="11.88671875" style="62" customWidth="1"/>
    <col min="6" max="6" width="18.88671875" style="75" customWidth="1"/>
    <col min="7" max="7" width="9.33203125" style="258" customWidth="1"/>
    <col min="8" max="8" width="6" style="301" customWidth="1"/>
    <col min="9" max="9" width="11.88671875" style="126" customWidth="1"/>
    <col min="10" max="10" width="9.88671875" style="126" customWidth="1"/>
    <col min="11" max="11" width="12" style="128" bestFit="1" customWidth="1"/>
    <col min="12" max="12" width="9.88671875" style="75" bestFit="1" customWidth="1"/>
    <col min="13" max="13" width="11.88671875" style="83" customWidth="1"/>
    <col min="14" max="14" width="13.109375" style="302" customWidth="1"/>
    <col min="15" max="15" width="13.109375" style="62" customWidth="1"/>
    <col min="16" max="16" width="12.5546875" style="62" customWidth="1"/>
    <col min="17" max="17" width="6.88671875" style="67" customWidth="1"/>
    <col min="18" max="18" width="7" style="62" customWidth="1"/>
    <col min="19" max="19" width="12.109375" style="303" customWidth="1"/>
    <col min="20" max="21" width="7.109375" style="303" customWidth="1"/>
    <col min="22" max="24" width="9.109375" style="303" customWidth="1"/>
    <col min="25" max="25" width="9.109375" style="303"/>
    <col min="26" max="26" width="12.109375" style="303" bestFit="1" customWidth="1"/>
    <col min="27" max="16384" width="9.109375" style="303"/>
  </cols>
  <sheetData>
    <row r="1" spans="1:26" ht="14.4">
      <c r="A1" s="98" t="s">
        <v>60</v>
      </c>
      <c r="B1" s="375" t="s">
        <v>15</v>
      </c>
      <c r="D1" s="147"/>
    </row>
    <row r="2" spans="1:26" ht="13.35" customHeight="1">
      <c r="A2" s="98"/>
      <c r="B2" s="55" t="s">
        <v>127</v>
      </c>
      <c r="C2" s="93"/>
      <c r="D2" s="148"/>
      <c r="E2" s="71"/>
    </row>
    <row r="3" spans="1:26" ht="13.35" customHeight="1">
      <c r="A3" s="98"/>
      <c r="B3" s="56" t="s">
        <v>41</v>
      </c>
      <c r="C3" s="93"/>
      <c r="D3" s="56" t="s">
        <v>44</v>
      </c>
      <c r="E3" s="71"/>
    </row>
    <row r="4" spans="1:26" ht="13.35" customHeight="1">
      <c r="A4" s="98"/>
      <c r="B4" s="56" t="s">
        <v>42</v>
      </c>
      <c r="C4" s="93"/>
      <c r="D4" s="56" t="s">
        <v>43</v>
      </c>
      <c r="E4" s="71"/>
      <c r="F4" s="79"/>
    </row>
    <row r="5" spans="1:26" ht="13.35" customHeight="1">
      <c r="A5" s="98"/>
      <c r="B5" s="9" t="s">
        <v>47</v>
      </c>
      <c r="C5" s="93"/>
      <c r="D5" s="148"/>
      <c r="E5" s="71"/>
      <c r="F5" s="303"/>
      <c r="Z5" s="304"/>
    </row>
    <row r="6" spans="1:26" ht="13.35" customHeight="1">
      <c r="A6" s="98"/>
      <c r="B6" s="9"/>
      <c r="C6" s="93"/>
      <c r="D6" s="148"/>
      <c r="E6" s="151" t="s">
        <v>72</v>
      </c>
      <c r="F6" s="152">
        <f>'S.I.front# 41026'!F7:G7</f>
        <v>45777</v>
      </c>
      <c r="Z6" s="304"/>
    </row>
    <row r="7" spans="1:26" ht="13.35" hidden="1" customHeight="1">
      <c r="A7" s="98"/>
      <c r="B7" s="9"/>
      <c r="C7" s="93"/>
      <c r="D7" s="148"/>
      <c r="E7" s="151"/>
      <c r="F7" s="152"/>
      <c r="Z7" s="304"/>
    </row>
    <row r="8" spans="1:26" ht="20.399999999999999">
      <c r="A8" s="571" t="s">
        <v>40</v>
      </c>
      <c r="B8" s="571"/>
      <c r="C8" s="571"/>
      <c r="D8" s="571"/>
      <c r="E8" s="72" t="str">
        <f>'S.I.front# 41026'!F6</f>
        <v>NO. 41026</v>
      </c>
      <c r="F8" s="79"/>
      <c r="Z8" s="305"/>
    </row>
    <row r="9" spans="1:26" ht="13.35" customHeight="1">
      <c r="A9" s="572" t="s">
        <v>16</v>
      </c>
      <c r="B9" s="572"/>
      <c r="C9" s="572"/>
      <c r="D9" s="572"/>
      <c r="E9" s="572"/>
      <c r="F9" s="572"/>
      <c r="Z9" s="304"/>
    </row>
    <row r="10" spans="1:26" ht="18" customHeight="1">
      <c r="A10" s="376" t="s">
        <v>17</v>
      </c>
      <c r="B10" s="59" t="s">
        <v>18</v>
      </c>
      <c r="C10" s="91" t="s">
        <v>74</v>
      </c>
      <c r="D10" s="149" t="s">
        <v>19</v>
      </c>
      <c r="E10" s="73" t="s">
        <v>20</v>
      </c>
      <c r="F10" s="59" t="s">
        <v>21</v>
      </c>
      <c r="N10" s="306"/>
      <c r="Q10" s="62"/>
      <c r="Z10" s="304"/>
    </row>
    <row r="11" spans="1:26" ht="15.75" customHeight="1">
      <c r="A11" s="377" t="s">
        <v>22</v>
      </c>
      <c r="B11" s="60"/>
      <c r="C11" s="94" t="s">
        <v>23</v>
      </c>
      <c r="D11" s="378"/>
      <c r="E11" s="74"/>
      <c r="F11" s="80"/>
      <c r="G11" s="261"/>
      <c r="I11" s="262"/>
      <c r="J11" s="262"/>
      <c r="K11" s="263"/>
      <c r="N11" s="306"/>
      <c r="O11" s="264"/>
      <c r="P11" s="264"/>
      <c r="Q11" s="264"/>
      <c r="R11" s="264"/>
      <c r="Z11" s="304"/>
    </row>
    <row r="12" spans="1:26" ht="13.8">
      <c r="A12" s="568" t="s">
        <v>216</v>
      </c>
      <c r="B12" s="569"/>
      <c r="C12" s="569"/>
      <c r="D12" s="569"/>
      <c r="E12" s="569"/>
      <c r="F12" s="570"/>
      <c r="G12" s="316"/>
      <c r="I12" s="262"/>
      <c r="J12" s="262"/>
      <c r="K12" s="263"/>
      <c r="O12" s="264"/>
      <c r="P12" s="264"/>
      <c r="R12" s="264"/>
    </row>
    <row r="13" spans="1:26" ht="13.8">
      <c r="A13" s="379" t="s">
        <v>821</v>
      </c>
      <c r="B13" s="46" t="s">
        <v>215</v>
      </c>
      <c r="C13" s="249">
        <v>13500</v>
      </c>
      <c r="D13" s="380" t="s">
        <v>61</v>
      </c>
      <c r="E13" s="68">
        <v>69.959999999999994</v>
      </c>
      <c r="F13" s="81">
        <f>INT(E13*C13)</f>
        <v>944460</v>
      </c>
      <c r="G13" s="371">
        <v>69.959999999999994</v>
      </c>
      <c r="H13" s="301" t="b">
        <f>G13=E13</f>
        <v>1</v>
      </c>
      <c r="I13" s="262">
        <f>INT(G13*C13)</f>
        <v>944460</v>
      </c>
      <c r="J13" s="262" t="b">
        <f>I13=F13</f>
        <v>1</v>
      </c>
      <c r="K13" s="263"/>
      <c r="O13" s="264"/>
      <c r="P13" s="264"/>
      <c r="R13" s="264"/>
    </row>
    <row r="14" spans="1:26" ht="14.25" customHeight="1">
      <c r="A14" s="69"/>
      <c r="B14" s="381" t="s">
        <v>62</v>
      </c>
      <c r="C14" s="250">
        <f>SUM(C13)</f>
        <v>13500</v>
      </c>
      <c r="D14" s="382" t="s">
        <v>63</v>
      </c>
      <c r="E14" s="45"/>
      <c r="F14" s="82">
        <f>SUM(F13)</f>
        <v>944460</v>
      </c>
      <c r="G14" s="316"/>
      <c r="I14" s="262"/>
      <c r="J14" s="262"/>
      <c r="K14" s="263"/>
      <c r="O14" s="264"/>
      <c r="P14" s="264"/>
      <c r="R14" s="264"/>
    </row>
    <row r="15" spans="1:26" ht="13.8">
      <c r="A15" s="568" t="s">
        <v>439</v>
      </c>
      <c r="B15" s="569"/>
      <c r="C15" s="569"/>
      <c r="D15" s="569"/>
      <c r="E15" s="569"/>
      <c r="F15" s="570"/>
      <c r="G15" s="316"/>
      <c r="I15" s="262"/>
      <c r="J15" s="262"/>
      <c r="K15" s="263"/>
      <c r="O15" s="264"/>
      <c r="P15" s="264"/>
      <c r="R15" s="264"/>
    </row>
    <row r="16" spans="1:26" ht="13.8">
      <c r="A16" s="379" t="s">
        <v>822</v>
      </c>
      <c r="B16" s="46" t="s">
        <v>707</v>
      </c>
      <c r="C16" s="560">
        <v>1768</v>
      </c>
      <c r="D16" s="380" t="s">
        <v>61</v>
      </c>
      <c r="E16" s="68">
        <v>42.85</v>
      </c>
      <c r="F16" s="81">
        <f t="shared" ref="F16:F21" si="0">INT(E16*C16)</f>
        <v>75758</v>
      </c>
      <c r="G16" s="562">
        <f>VLOOKUP(B16,[1]FG!$A$7:$B$3540,2,0)</f>
        <v>42.85</v>
      </c>
      <c r="H16" s="301" t="b">
        <f t="shared" ref="H16:H21" si="1">G16=E16</f>
        <v>1</v>
      </c>
      <c r="I16" s="262">
        <f t="shared" ref="I16:I21" si="2">INT(G16*C16)</f>
        <v>75758</v>
      </c>
      <c r="J16" s="262" t="b">
        <f t="shared" ref="J16:J21" si="3">I16=F16</f>
        <v>1</v>
      </c>
      <c r="K16" s="263"/>
      <c r="O16" s="264"/>
      <c r="P16" s="264"/>
      <c r="R16" s="264"/>
    </row>
    <row r="17" spans="1:18" ht="13.8">
      <c r="A17" s="379" t="s">
        <v>823</v>
      </c>
      <c r="B17" s="46" t="s">
        <v>707</v>
      </c>
      <c r="C17" s="560">
        <v>32</v>
      </c>
      <c r="D17" s="380" t="s">
        <v>61</v>
      </c>
      <c r="E17" s="68">
        <v>42.85</v>
      </c>
      <c r="F17" s="81">
        <f t="shared" si="0"/>
        <v>1371</v>
      </c>
      <c r="G17" s="562">
        <f>VLOOKUP(B17,[1]FG!$A$7:$B$3540,2,0)</f>
        <v>42.85</v>
      </c>
      <c r="H17" s="301" t="b">
        <f t="shared" si="1"/>
        <v>1</v>
      </c>
      <c r="I17" s="262">
        <f t="shared" si="2"/>
        <v>1371</v>
      </c>
      <c r="J17" s="262" t="b">
        <f t="shared" si="3"/>
        <v>1</v>
      </c>
      <c r="K17" s="263"/>
      <c r="O17" s="264"/>
      <c r="P17" s="264"/>
      <c r="R17" s="264"/>
    </row>
    <row r="18" spans="1:18" ht="13.8">
      <c r="A18" s="379" t="s">
        <v>824</v>
      </c>
      <c r="B18" s="46" t="s">
        <v>708</v>
      </c>
      <c r="C18" s="249">
        <v>4000</v>
      </c>
      <c r="D18" s="380" t="s">
        <v>61</v>
      </c>
      <c r="E18" s="68">
        <v>90.5</v>
      </c>
      <c r="F18" s="81">
        <f t="shared" si="0"/>
        <v>362000</v>
      </c>
      <c r="G18" s="562">
        <f>VLOOKUP(B18,[1]FG!$A$7:$B$3540,2,0)</f>
        <v>90.5</v>
      </c>
      <c r="H18" s="301" t="b">
        <f t="shared" si="1"/>
        <v>1</v>
      </c>
      <c r="I18" s="262">
        <f t="shared" si="2"/>
        <v>362000</v>
      </c>
      <c r="J18" s="262" t="b">
        <f t="shared" si="3"/>
        <v>1</v>
      </c>
      <c r="K18" s="263"/>
      <c r="O18" s="264"/>
      <c r="P18" s="264"/>
      <c r="R18" s="264"/>
    </row>
    <row r="19" spans="1:18" ht="13.8">
      <c r="A19" s="379" t="s">
        <v>825</v>
      </c>
      <c r="B19" s="46" t="s">
        <v>709</v>
      </c>
      <c r="C19" s="560">
        <v>550</v>
      </c>
      <c r="D19" s="380" t="s">
        <v>61</v>
      </c>
      <c r="E19" s="68">
        <v>67.14</v>
      </c>
      <c r="F19" s="81">
        <f t="shared" si="0"/>
        <v>36927</v>
      </c>
      <c r="G19" s="562">
        <f>VLOOKUP(B19,[1]FG!$A$7:$B$3540,2,0)</f>
        <v>67.14</v>
      </c>
      <c r="H19" s="301" t="b">
        <f t="shared" si="1"/>
        <v>1</v>
      </c>
      <c r="I19" s="262">
        <f t="shared" si="2"/>
        <v>36927</v>
      </c>
      <c r="J19" s="262" t="b">
        <f t="shared" si="3"/>
        <v>1</v>
      </c>
      <c r="K19" s="263"/>
      <c r="O19" s="264"/>
      <c r="P19" s="264"/>
      <c r="R19" s="264"/>
    </row>
    <row r="20" spans="1:18" ht="13.8">
      <c r="A20" s="379" t="s">
        <v>826</v>
      </c>
      <c r="B20" s="46" t="s">
        <v>709</v>
      </c>
      <c r="C20" s="560">
        <v>3450</v>
      </c>
      <c r="D20" s="380" t="s">
        <v>61</v>
      </c>
      <c r="E20" s="68">
        <v>67.14</v>
      </c>
      <c r="F20" s="81">
        <f t="shared" si="0"/>
        <v>231633</v>
      </c>
      <c r="G20" s="562">
        <f>VLOOKUP(B20,[1]FG!$A$7:$B$3540,2,0)</f>
        <v>67.14</v>
      </c>
      <c r="H20" s="301" t="b">
        <f t="shared" si="1"/>
        <v>1</v>
      </c>
      <c r="I20" s="262">
        <f t="shared" si="2"/>
        <v>231633</v>
      </c>
      <c r="J20" s="262" t="b">
        <f t="shared" si="3"/>
        <v>1</v>
      </c>
      <c r="K20" s="263"/>
      <c r="O20" s="264"/>
      <c r="P20" s="264"/>
      <c r="R20" s="264"/>
    </row>
    <row r="21" spans="1:18" ht="13.8">
      <c r="A21" s="379" t="s">
        <v>827</v>
      </c>
      <c r="B21" s="46" t="s">
        <v>710</v>
      </c>
      <c r="C21" s="249">
        <v>1000</v>
      </c>
      <c r="D21" s="380" t="s">
        <v>61</v>
      </c>
      <c r="E21" s="68">
        <v>54.15</v>
      </c>
      <c r="F21" s="81">
        <f t="shared" si="0"/>
        <v>54150</v>
      </c>
      <c r="G21" s="562">
        <f>VLOOKUP(B21,[1]FG!$A$7:$B$3540,2,0)</f>
        <v>54.15</v>
      </c>
      <c r="H21" s="301" t="b">
        <f t="shared" si="1"/>
        <v>1</v>
      </c>
      <c r="I21" s="262">
        <f t="shared" si="2"/>
        <v>54150</v>
      </c>
      <c r="J21" s="262" t="b">
        <f t="shared" si="3"/>
        <v>1</v>
      </c>
      <c r="K21" s="263"/>
      <c r="O21" s="264"/>
      <c r="P21" s="264"/>
      <c r="R21" s="264"/>
    </row>
    <row r="22" spans="1:18" ht="13.8">
      <c r="A22" s="69"/>
      <c r="B22" s="381" t="s">
        <v>62</v>
      </c>
      <c r="C22" s="250">
        <f>SUM(C16:C21)</f>
        <v>10800</v>
      </c>
      <c r="D22" s="382" t="s">
        <v>63</v>
      </c>
      <c r="E22" s="45"/>
      <c r="F22" s="82">
        <f>SUM(F16:F21)</f>
        <v>761839</v>
      </c>
      <c r="G22" s="316"/>
      <c r="I22" s="262"/>
      <c r="J22" s="262"/>
      <c r="K22" s="263"/>
      <c r="O22" s="264"/>
      <c r="P22" s="264"/>
      <c r="R22" s="264"/>
    </row>
    <row r="23" spans="1:18" ht="13.8">
      <c r="A23" s="568" t="s">
        <v>225</v>
      </c>
      <c r="B23" s="569"/>
      <c r="C23" s="569"/>
      <c r="D23" s="569"/>
      <c r="E23" s="569"/>
      <c r="F23" s="570"/>
      <c r="G23" s="316"/>
      <c r="I23" s="262"/>
      <c r="J23" s="262"/>
      <c r="K23" s="263"/>
      <c r="O23" s="264"/>
      <c r="P23" s="264"/>
      <c r="R23" s="264"/>
    </row>
    <row r="24" spans="1:18" ht="13.8">
      <c r="A24" s="379" t="s">
        <v>828</v>
      </c>
      <c r="B24" s="46" t="s">
        <v>226</v>
      </c>
      <c r="C24" s="560">
        <v>2467</v>
      </c>
      <c r="D24" s="380" t="s">
        <v>61</v>
      </c>
      <c r="E24" s="68">
        <v>89.02</v>
      </c>
      <c r="F24" s="81">
        <f>INT(E24*C24)</f>
        <v>219612</v>
      </c>
      <c r="G24" s="562">
        <f>VLOOKUP(B24,[1]FG!$A$7:$B$3540,2,0)</f>
        <v>89.02</v>
      </c>
      <c r="H24" s="301" t="b">
        <f>G24=E24</f>
        <v>1</v>
      </c>
      <c r="I24" s="262">
        <f>INT(G24*C24)</f>
        <v>219612</v>
      </c>
      <c r="J24" s="262" t="b">
        <f>I24=F24</f>
        <v>1</v>
      </c>
      <c r="K24" s="263"/>
      <c r="O24" s="264"/>
      <c r="P24" s="264"/>
      <c r="R24" s="264"/>
    </row>
    <row r="25" spans="1:18" ht="13.8">
      <c r="A25" s="379" t="s">
        <v>829</v>
      </c>
      <c r="B25" s="46" t="s">
        <v>226</v>
      </c>
      <c r="C25" s="560">
        <v>1733</v>
      </c>
      <c r="D25" s="380" t="s">
        <v>61</v>
      </c>
      <c r="E25" s="68">
        <v>89.02</v>
      </c>
      <c r="F25" s="81">
        <f>INT(E25*C25)</f>
        <v>154271</v>
      </c>
      <c r="G25" s="562">
        <f>VLOOKUP(B25,[1]FG!$A$7:$B$3540,2,0)</f>
        <v>89.02</v>
      </c>
      <c r="H25" s="301" t="b">
        <f>G25=E25</f>
        <v>1</v>
      </c>
      <c r="I25" s="262">
        <f>INT(G25*C25)</f>
        <v>154271</v>
      </c>
      <c r="J25" s="262" t="b">
        <f>I25=F25</f>
        <v>1</v>
      </c>
      <c r="K25" s="263"/>
      <c r="O25" s="264"/>
      <c r="P25" s="264"/>
      <c r="R25" s="264"/>
    </row>
    <row r="26" spans="1:18" ht="13.8">
      <c r="A26" s="69"/>
      <c r="B26" s="381" t="s">
        <v>62</v>
      </c>
      <c r="C26" s="250">
        <f>SUM(C24:C25)</f>
        <v>4200</v>
      </c>
      <c r="D26" s="382" t="s">
        <v>63</v>
      </c>
      <c r="E26" s="45"/>
      <c r="F26" s="82">
        <f>SUM(F24:F25)</f>
        <v>373883</v>
      </c>
      <c r="G26" s="316"/>
      <c r="I26" s="262"/>
      <c r="J26" s="262"/>
      <c r="K26" s="263"/>
      <c r="O26" s="264"/>
      <c r="P26" s="264"/>
      <c r="R26" s="264"/>
    </row>
    <row r="27" spans="1:18" ht="13.8">
      <c r="A27" s="568" t="s">
        <v>222</v>
      </c>
      <c r="B27" s="569"/>
      <c r="C27" s="569"/>
      <c r="D27" s="569"/>
      <c r="E27" s="569"/>
      <c r="F27" s="570"/>
      <c r="G27" s="316"/>
      <c r="I27" s="262"/>
      <c r="J27" s="262"/>
      <c r="K27" s="263"/>
      <c r="O27" s="264"/>
      <c r="P27" s="264"/>
      <c r="R27" s="264"/>
    </row>
    <row r="28" spans="1:18" ht="13.8">
      <c r="A28" s="379" t="s">
        <v>830</v>
      </c>
      <c r="B28" s="46" t="s">
        <v>711</v>
      </c>
      <c r="C28" s="560">
        <v>1080</v>
      </c>
      <c r="D28" s="380" t="s">
        <v>61</v>
      </c>
      <c r="E28" s="68">
        <v>181.18</v>
      </c>
      <c r="F28" s="81">
        <f t="shared" ref="F28:F38" si="4">INT(E28*C28)</f>
        <v>195674</v>
      </c>
      <c r="G28" s="562">
        <f>VLOOKUP(B28,[1]FG!$A$7:$B$3540,2,0)</f>
        <v>181.18</v>
      </c>
      <c r="H28" s="301" t="b">
        <f t="shared" ref="H28:H38" si="5">G28=E28</f>
        <v>1</v>
      </c>
      <c r="I28" s="262">
        <f t="shared" ref="I28:I38" si="6">INT(G28*C28)</f>
        <v>195674</v>
      </c>
      <c r="J28" s="262" t="b">
        <f t="shared" ref="J28:J38" si="7">I28=F28</f>
        <v>1</v>
      </c>
      <c r="K28" s="263"/>
      <c r="O28" s="264"/>
      <c r="P28" s="264"/>
      <c r="R28" s="264"/>
    </row>
    <row r="29" spans="1:18" ht="13.8">
      <c r="A29" s="379" t="s">
        <v>831</v>
      </c>
      <c r="B29" s="46" t="s">
        <v>711</v>
      </c>
      <c r="C29" s="560">
        <v>120</v>
      </c>
      <c r="D29" s="380" t="s">
        <v>61</v>
      </c>
      <c r="E29" s="68">
        <v>181.18</v>
      </c>
      <c r="F29" s="81">
        <f t="shared" si="4"/>
        <v>21741</v>
      </c>
      <c r="G29" s="562">
        <f>VLOOKUP(B29,[1]FG!$A$7:$B$3540,2,0)</f>
        <v>181.18</v>
      </c>
      <c r="H29" s="301" t="b">
        <f t="shared" si="5"/>
        <v>1</v>
      </c>
      <c r="I29" s="262">
        <f t="shared" si="6"/>
        <v>21741</v>
      </c>
      <c r="J29" s="262" t="b">
        <f t="shared" si="7"/>
        <v>1</v>
      </c>
      <c r="K29" s="263"/>
      <c r="O29" s="264"/>
      <c r="P29" s="264"/>
      <c r="R29" s="264"/>
    </row>
    <row r="30" spans="1:18" ht="13.8">
      <c r="A30" s="379" t="s">
        <v>832</v>
      </c>
      <c r="B30" s="46" t="s">
        <v>712</v>
      </c>
      <c r="C30" s="560">
        <v>423</v>
      </c>
      <c r="D30" s="380" t="s">
        <v>61</v>
      </c>
      <c r="E30" s="68">
        <v>274.99</v>
      </c>
      <c r="F30" s="81">
        <f>INT(E30*C30)</f>
        <v>116320</v>
      </c>
      <c r="G30" s="562">
        <f>VLOOKUP(B30,[1]FG!$A$7:$B$3540,2,0)</f>
        <v>274.99</v>
      </c>
      <c r="H30" s="301" t="b">
        <f>G30=E30</f>
        <v>1</v>
      </c>
      <c r="I30" s="262">
        <f>INT(G30*C30)</f>
        <v>116320</v>
      </c>
      <c r="J30" s="262" t="b">
        <f>I30=F30</f>
        <v>1</v>
      </c>
      <c r="K30" s="263"/>
      <c r="O30" s="264"/>
      <c r="P30" s="264"/>
      <c r="R30" s="264"/>
    </row>
    <row r="31" spans="1:18" ht="13.8">
      <c r="A31" s="379" t="s">
        <v>833</v>
      </c>
      <c r="B31" s="46" t="s">
        <v>712</v>
      </c>
      <c r="C31" s="560">
        <v>477</v>
      </c>
      <c r="D31" s="380" t="s">
        <v>61</v>
      </c>
      <c r="E31" s="68">
        <v>274.99</v>
      </c>
      <c r="F31" s="81">
        <f t="shared" si="4"/>
        <v>131170</v>
      </c>
      <c r="G31" s="562">
        <f>VLOOKUP(B31,[1]FG!$A$7:$B$3540,2,0)</f>
        <v>274.99</v>
      </c>
      <c r="H31" s="301" t="b">
        <f t="shared" si="5"/>
        <v>1</v>
      </c>
      <c r="I31" s="262">
        <f t="shared" si="6"/>
        <v>131170</v>
      </c>
      <c r="J31" s="262" t="b">
        <f t="shared" si="7"/>
        <v>1</v>
      </c>
      <c r="K31" s="263"/>
      <c r="O31" s="264"/>
      <c r="P31" s="264"/>
      <c r="R31" s="264"/>
    </row>
    <row r="32" spans="1:18" ht="13.8">
      <c r="A32" s="379" t="s">
        <v>834</v>
      </c>
      <c r="B32" s="46" t="s">
        <v>713</v>
      </c>
      <c r="C32" s="249">
        <v>70</v>
      </c>
      <c r="D32" s="380" t="s">
        <v>61</v>
      </c>
      <c r="E32" s="68">
        <v>300.72000000000003</v>
      </c>
      <c r="F32" s="81">
        <f>INT(E32*C32)</f>
        <v>21050</v>
      </c>
      <c r="G32" s="562">
        <f>VLOOKUP(B32,[1]FG!$A$7:$B$3540,2,0)</f>
        <v>300.72000000000003</v>
      </c>
      <c r="H32" s="301" t="b">
        <f>G32=E32</f>
        <v>1</v>
      </c>
      <c r="I32" s="262">
        <f>INT(G32*C32)</f>
        <v>21050</v>
      </c>
      <c r="J32" s="262" t="b">
        <f>I32=F32</f>
        <v>1</v>
      </c>
      <c r="K32" s="263"/>
      <c r="O32" s="264"/>
      <c r="P32" s="264"/>
      <c r="R32" s="264"/>
    </row>
    <row r="33" spans="1:18" ht="13.8">
      <c r="A33" s="379" t="s">
        <v>835</v>
      </c>
      <c r="B33" s="46" t="s">
        <v>383</v>
      </c>
      <c r="C33" s="560">
        <v>513</v>
      </c>
      <c r="D33" s="380" t="s">
        <v>61</v>
      </c>
      <c r="E33" s="68">
        <v>505.87</v>
      </c>
      <c r="F33" s="81">
        <f>INT(E33*C33)</f>
        <v>259511</v>
      </c>
      <c r="G33" s="562">
        <f>VLOOKUP(B33,[1]FG!$A$7:$B$3540,2,0)</f>
        <v>505.87</v>
      </c>
      <c r="H33" s="301" t="b">
        <f>G33=E33</f>
        <v>1</v>
      </c>
      <c r="I33" s="262">
        <f>INT(G33*C33)</f>
        <v>259511</v>
      </c>
      <c r="J33" s="262" t="b">
        <f>I33=F33</f>
        <v>1</v>
      </c>
      <c r="K33" s="263"/>
      <c r="O33" s="264"/>
      <c r="P33" s="264"/>
      <c r="R33" s="264"/>
    </row>
    <row r="34" spans="1:18" ht="13.8">
      <c r="A34" s="379" t="s">
        <v>836</v>
      </c>
      <c r="B34" s="46" t="s">
        <v>383</v>
      </c>
      <c r="C34" s="560">
        <v>487</v>
      </c>
      <c r="D34" s="380" t="s">
        <v>61</v>
      </c>
      <c r="E34" s="68">
        <v>505.87</v>
      </c>
      <c r="F34" s="81">
        <f>INT(E34*C34)</f>
        <v>246358</v>
      </c>
      <c r="G34" s="562">
        <f>VLOOKUP(B34,[1]FG!$A$7:$B$3540,2,0)</f>
        <v>505.87</v>
      </c>
      <c r="H34" s="301" t="b">
        <f>G34=E34</f>
        <v>1</v>
      </c>
      <c r="I34" s="262">
        <f>INT(G34*C34)</f>
        <v>246358</v>
      </c>
      <c r="J34" s="262" t="b">
        <f>I34=F34</f>
        <v>1</v>
      </c>
      <c r="K34" s="263"/>
      <c r="O34" s="264"/>
      <c r="P34" s="264"/>
      <c r="R34" s="264"/>
    </row>
    <row r="35" spans="1:18" ht="13.8">
      <c r="A35" s="379" t="s">
        <v>837</v>
      </c>
      <c r="B35" s="46" t="s">
        <v>384</v>
      </c>
      <c r="C35" s="249">
        <v>99</v>
      </c>
      <c r="D35" s="380" t="s">
        <v>61</v>
      </c>
      <c r="E35" s="68">
        <v>877.12</v>
      </c>
      <c r="F35" s="81">
        <f t="shared" si="4"/>
        <v>86834</v>
      </c>
      <c r="G35" s="562">
        <f>VLOOKUP(B35,[1]FG!$A$7:$B$3540,2,0)</f>
        <v>877.12</v>
      </c>
      <c r="H35" s="301" t="b">
        <f t="shared" si="5"/>
        <v>1</v>
      </c>
      <c r="I35" s="262">
        <f t="shared" si="6"/>
        <v>86834</v>
      </c>
      <c r="J35" s="262" t="b">
        <f t="shared" si="7"/>
        <v>1</v>
      </c>
      <c r="K35" s="263"/>
      <c r="O35" s="264"/>
      <c r="P35" s="264"/>
      <c r="R35" s="264"/>
    </row>
    <row r="36" spans="1:18" ht="13.8">
      <c r="A36" s="379" t="s">
        <v>838</v>
      </c>
      <c r="B36" s="46" t="s">
        <v>239</v>
      </c>
      <c r="C36" s="249">
        <v>200</v>
      </c>
      <c r="D36" s="380" t="s">
        <v>61</v>
      </c>
      <c r="E36" s="68">
        <v>269.89</v>
      </c>
      <c r="F36" s="81">
        <f t="shared" si="4"/>
        <v>53978</v>
      </c>
      <c r="G36" s="562">
        <f>VLOOKUP(B36,[1]FG!$A$7:$B$3540,2,0)</f>
        <v>269.89</v>
      </c>
      <c r="H36" s="301" t="b">
        <f t="shared" si="5"/>
        <v>1</v>
      </c>
      <c r="I36" s="262">
        <f t="shared" si="6"/>
        <v>53978</v>
      </c>
      <c r="J36" s="262" t="b">
        <f t="shared" si="7"/>
        <v>1</v>
      </c>
      <c r="K36" s="263"/>
      <c r="O36" s="264"/>
      <c r="P36" s="264"/>
      <c r="R36" s="264"/>
    </row>
    <row r="37" spans="1:18" ht="13.8">
      <c r="A37" s="379" t="s">
        <v>839</v>
      </c>
      <c r="B37" s="46" t="s">
        <v>714</v>
      </c>
      <c r="C37" s="560">
        <v>195</v>
      </c>
      <c r="D37" s="380" t="s">
        <v>61</v>
      </c>
      <c r="E37" s="68">
        <v>319.56</v>
      </c>
      <c r="F37" s="81">
        <f>INT(E37*C37)</f>
        <v>62314</v>
      </c>
      <c r="G37" s="562">
        <f>VLOOKUP(B37,[1]FG!$A$7:$B$3540,2,0)</f>
        <v>319.56</v>
      </c>
      <c r="H37" s="301" t="b">
        <f>G37=E37</f>
        <v>1</v>
      </c>
      <c r="I37" s="262">
        <f>INT(G37*C37)</f>
        <v>62314</v>
      </c>
      <c r="J37" s="262" t="b">
        <f>I37=F37</f>
        <v>1</v>
      </c>
      <c r="K37" s="263"/>
      <c r="O37" s="264"/>
      <c r="P37" s="264"/>
      <c r="R37" s="264"/>
    </row>
    <row r="38" spans="1:18" ht="13.8">
      <c r="A38" s="379" t="s">
        <v>840</v>
      </c>
      <c r="B38" s="46" t="s">
        <v>714</v>
      </c>
      <c r="C38" s="560">
        <v>205</v>
      </c>
      <c r="D38" s="380" t="s">
        <v>61</v>
      </c>
      <c r="E38" s="68">
        <v>319.56</v>
      </c>
      <c r="F38" s="81">
        <f t="shared" si="4"/>
        <v>65509</v>
      </c>
      <c r="G38" s="562">
        <f>VLOOKUP(B38,[1]FG!$A$7:$B$3540,2,0)</f>
        <v>319.56</v>
      </c>
      <c r="H38" s="301" t="b">
        <f t="shared" si="5"/>
        <v>1</v>
      </c>
      <c r="I38" s="262">
        <f t="shared" si="6"/>
        <v>65509</v>
      </c>
      <c r="J38" s="262" t="b">
        <f t="shared" si="7"/>
        <v>1</v>
      </c>
      <c r="K38" s="263"/>
      <c r="O38" s="264"/>
      <c r="P38" s="264"/>
      <c r="R38" s="264"/>
    </row>
    <row r="39" spans="1:18" ht="13.8">
      <c r="A39" s="69"/>
      <c r="B39" s="381" t="s">
        <v>62</v>
      </c>
      <c r="C39" s="250">
        <f>SUM(C28:C38)</f>
        <v>3869</v>
      </c>
      <c r="D39" s="382" t="s">
        <v>63</v>
      </c>
      <c r="E39" s="45"/>
      <c r="F39" s="82">
        <f>SUM(F28:F38)</f>
        <v>1260459</v>
      </c>
      <c r="G39" s="316"/>
      <c r="I39" s="262"/>
      <c r="J39" s="262"/>
      <c r="K39" s="263"/>
      <c r="O39" s="264"/>
      <c r="P39" s="264"/>
      <c r="R39" s="264"/>
    </row>
    <row r="40" spans="1:18" ht="13.8">
      <c r="A40" s="568" t="s">
        <v>718</v>
      </c>
      <c r="B40" s="569"/>
      <c r="C40" s="569"/>
      <c r="D40" s="569"/>
      <c r="E40" s="569"/>
      <c r="F40" s="570"/>
      <c r="G40" s="316"/>
      <c r="I40" s="262"/>
      <c r="J40" s="262"/>
      <c r="K40" s="263"/>
      <c r="O40" s="264"/>
      <c r="P40" s="264"/>
      <c r="R40" s="264"/>
    </row>
    <row r="41" spans="1:18" ht="13.8">
      <c r="A41" s="379" t="s">
        <v>841</v>
      </c>
      <c r="B41" s="46" t="s">
        <v>715</v>
      </c>
      <c r="C41" s="249">
        <v>300</v>
      </c>
      <c r="D41" s="380" t="s">
        <v>61</v>
      </c>
      <c r="E41" s="68">
        <v>17.86</v>
      </c>
      <c r="F41" s="81">
        <f>INT(E41*C41)</f>
        <v>5358</v>
      </c>
      <c r="G41" s="562">
        <f>VLOOKUP(B41,[1]FG!$A$7:$B$3540,2,0)</f>
        <v>17.86</v>
      </c>
      <c r="H41" s="301" t="b">
        <f>G41=E41</f>
        <v>1</v>
      </c>
      <c r="I41" s="262">
        <f>INT(G41*C41)</f>
        <v>5358</v>
      </c>
      <c r="J41" s="262" t="b">
        <f>I41=F41</f>
        <v>1</v>
      </c>
      <c r="K41" s="263"/>
      <c r="O41" s="264"/>
      <c r="P41" s="264"/>
      <c r="R41" s="264"/>
    </row>
    <row r="42" spans="1:18" ht="13.8">
      <c r="A42" s="379" t="s">
        <v>842</v>
      </c>
      <c r="B42" s="46" t="s">
        <v>716</v>
      </c>
      <c r="C42" s="560">
        <v>100</v>
      </c>
      <c r="D42" s="380" t="s">
        <v>61</v>
      </c>
      <c r="E42" s="68">
        <v>21.43</v>
      </c>
      <c r="F42" s="81">
        <f>INT(E42*C42)</f>
        <v>2143</v>
      </c>
      <c r="G42" s="562">
        <f>VLOOKUP(B42,[1]FG!$A$7:$B$3540,2,0)</f>
        <v>21.43</v>
      </c>
      <c r="H42" s="301" t="b">
        <f>G42=E42</f>
        <v>1</v>
      </c>
      <c r="I42" s="262">
        <f>INT(G42*C42)</f>
        <v>2143</v>
      </c>
      <c r="J42" s="262" t="b">
        <f>I42=F42</f>
        <v>1</v>
      </c>
      <c r="K42" s="263"/>
      <c r="O42" s="264"/>
      <c r="P42" s="264"/>
      <c r="R42" s="264"/>
    </row>
    <row r="43" spans="1:18" ht="13.8">
      <c r="A43" s="379" t="s">
        <v>843</v>
      </c>
      <c r="B43" s="46" t="s">
        <v>716</v>
      </c>
      <c r="C43" s="560">
        <v>3500</v>
      </c>
      <c r="D43" s="380" t="s">
        <v>61</v>
      </c>
      <c r="E43" s="68">
        <v>21.43</v>
      </c>
      <c r="F43" s="81">
        <f>INT(E43*C43)</f>
        <v>75005</v>
      </c>
      <c r="G43" s="562">
        <f>VLOOKUP(B43,[1]FG!$A$7:$B$3540,2,0)</f>
        <v>21.43</v>
      </c>
      <c r="H43" s="301" t="b">
        <f>G43=E43</f>
        <v>1</v>
      </c>
      <c r="I43" s="262">
        <f>INT(G43*C43)</f>
        <v>75005</v>
      </c>
      <c r="J43" s="262" t="b">
        <f>I43=F43</f>
        <v>1</v>
      </c>
      <c r="K43" s="263"/>
      <c r="O43" s="264"/>
      <c r="P43" s="264"/>
      <c r="R43" s="264"/>
    </row>
    <row r="44" spans="1:18" ht="13.8">
      <c r="A44" s="379" t="s">
        <v>844</v>
      </c>
      <c r="B44" s="46" t="s">
        <v>716</v>
      </c>
      <c r="C44" s="560">
        <v>1400</v>
      </c>
      <c r="D44" s="380" t="s">
        <v>61</v>
      </c>
      <c r="E44" s="68">
        <v>21.43</v>
      </c>
      <c r="F44" s="81">
        <f>INT(E44*C44)</f>
        <v>30002</v>
      </c>
      <c r="G44" s="562">
        <f>VLOOKUP(B44,[1]FG!$A$7:$B$3540,2,0)</f>
        <v>21.43</v>
      </c>
      <c r="H44" s="301" t="b">
        <f>G44=E44</f>
        <v>1</v>
      </c>
      <c r="I44" s="262">
        <f>INT(G44*C44)</f>
        <v>30002</v>
      </c>
      <c r="J44" s="262" t="b">
        <f>I44=F44</f>
        <v>1</v>
      </c>
      <c r="K44" s="263"/>
      <c r="O44" s="264"/>
      <c r="P44" s="264"/>
      <c r="R44" s="264"/>
    </row>
    <row r="45" spans="1:18" ht="13.8">
      <c r="A45" s="379" t="s">
        <v>845</v>
      </c>
      <c r="B45" s="46" t="s">
        <v>717</v>
      </c>
      <c r="C45" s="249">
        <v>700</v>
      </c>
      <c r="D45" s="380" t="s">
        <v>61</v>
      </c>
      <c r="E45" s="68">
        <v>26.49</v>
      </c>
      <c r="F45" s="81">
        <f>INT(E45*C45)</f>
        <v>18543</v>
      </c>
      <c r="G45" s="562">
        <f>VLOOKUP(B45,[1]FG!$A$7:$B$3540,2,0)</f>
        <v>26.49</v>
      </c>
      <c r="H45" s="301" t="b">
        <f>G45=E45</f>
        <v>1</v>
      </c>
      <c r="I45" s="262">
        <f>INT(G45*C45)</f>
        <v>18543</v>
      </c>
      <c r="J45" s="262" t="b">
        <f>I45=F45</f>
        <v>1</v>
      </c>
      <c r="K45" s="263"/>
      <c r="O45" s="264"/>
      <c r="P45" s="264"/>
      <c r="R45" s="264"/>
    </row>
    <row r="46" spans="1:18" ht="13.8">
      <c r="A46" s="69"/>
      <c r="B46" s="381" t="s">
        <v>62</v>
      </c>
      <c r="C46" s="250">
        <f>SUM(C41:C45)</f>
        <v>6000</v>
      </c>
      <c r="D46" s="382" t="s">
        <v>63</v>
      </c>
      <c r="E46" s="45"/>
      <c r="F46" s="82">
        <f>SUM(F41:F45)</f>
        <v>131051</v>
      </c>
      <c r="G46" s="316"/>
      <c r="I46" s="262"/>
      <c r="J46" s="262"/>
      <c r="K46" s="263"/>
      <c r="O46" s="264"/>
      <c r="P46" s="264"/>
      <c r="R46" s="264"/>
    </row>
    <row r="47" spans="1:18" ht="13.8">
      <c r="A47" s="568" t="s">
        <v>180</v>
      </c>
      <c r="B47" s="569"/>
      <c r="C47" s="569"/>
      <c r="D47" s="569"/>
      <c r="E47" s="569"/>
      <c r="F47" s="570"/>
      <c r="G47" s="316"/>
      <c r="I47" s="262"/>
      <c r="J47" s="262"/>
      <c r="K47" s="263"/>
      <c r="O47" s="264"/>
      <c r="P47" s="264"/>
      <c r="R47" s="264"/>
    </row>
    <row r="48" spans="1:18" ht="13.8">
      <c r="A48" s="379" t="s">
        <v>846</v>
      </c>
      <c r="B48" s="46" t="s">
        <v>385</v>
      </c>
      <c r="C48" s="560">
        <v>22</v>
      </c>
      <c r="D48" s="380" t="s">
        <v>61</v>
      </c>
      <c r="E48" s="68">
        <v>448.2</v>
      </c>
      <c r="F48" s="81">
        <f>INT(E48*C48)</f>
        <v>9860</v>
      </c>
      <c r="G48" s="562">
        <f>VLOOKUP(B48,[1]FG!$A$7:$B$3540,2,0)</f>
        <v>448.2</v>
      </c>
      <c r="H48" s="301" t="b">
        <f>G48=E48</f>
        <v>1</v>
      </c>
      <c r="I48" s="262">
        <f>INT(G48*C48)</f>
        <v>9860</v>
      </c>
      <c r="J48" s="262" t="b">
        <f>I48=F48</f>
        <v>1</v>
      </c>
      <c r="K48" s="263"/>
      <c r="O48" s="264"/>
      <c r="P48" s="264"/>
      <c r="R48" s="264"/>
    </row>
    <row r="49" spans="1:18" ht="13.8">
      <c r="A49" s="379" t="s">
        <v>847</v>
      </c>
      <c r="B49" s="46" t="s">
        <v>385</v>
      </c>
      <c r="C49" s="560">
        <v>278</v>
      </c>
      <c r="D49" s="380" t="s">
        <v>61</v>
      </c>
      <c r="E49" s="68">
        <v>448.2</v>
      </c>
      <c r="F49" s="81">
        <f t="shared" ref="F49:F78" si="8">INT(E49*C49)</f>
        <v>124599</v>
      </c>
      <c r="G49" s="562">
        <f>VLOOKUP(B49,[1]FG!$A$7:$B$3540,2,0)</f>
        <v>448.2</v>
      </c>
      <c r="H49" s="301" t="b">
        <f t="shared" ref="H49:H78" si="9">G49=E49</f>
        <v>1</v>
      </c>
      <c r="I49" s="262">
        <f t="shared" ref="I49:I78" si="10">INT(G49*C49)</f>
        <v>124599</v>
      </c>
      <c r="J49" s="262" t="b">
        <f t="shared" ref="J49:J78" si="11">I49=F49</f>
        <v>1</v>
      </c>
      <c r="K49" s="263"/>
      <c r="O49" s="264"/>
      <c r="P49" s="264"/>
      <c r="R49" s="264"/>
    </row>
    <row r="50" spans="1:18" ht="13.8">
      <c r="A50" s="379" t="s">
        <v>848</v>
      </c>
      <c r="B50" s="46" t="s">
        <v>719</v>
      </c>
      <c r="C50" s="249">
        <v>40</v>
      </c>
      <c r="D50" s="380" t="s">
        <v>61</v>
      </c>
      <c r="E50" s="68">
        <v>418.49</v>
      </c>
      <c r="F50" s="81">
        <f t="shared" si="8"/>
        <v>16739</v>
      </c>
      <c r="G50" s="562">
        <f>VLOOKUP(B50,[1]FG!$A$7:$B$3540,2,0)</f>
        <v>418.49</v>
      </c>
      <c r="H50" s="301" t="b">
        <f t="shared" si="9"/>
        <v>1</v>
      </c>
      <c r="I50" s="262">
        <f t="shared" si="10"/>
        <v>16739</v>
      </c>
      <c r="J50" s="262" t="b">
        <f t="shared" si="11"/>
        <v>1</v>
      </c>
      <c r="K50" s="263"/>
      <c r="O50" s="264"/>
      <c r="P50" s="264"/>
      <c r="R50" s="264"/>
    </row>
    <row r="51" spans="1:18" ht="13.8">
      <c r="A51" s="379" t="s">
        <v>849</v>
      </c>
      <c r="B51" s="46" t="s">
        <v>720</v>
      </c>
      <c r="C51" s="560">
        <v>47</v>
      </c>
      <c r="D51" s="380" t="s">
        <v>61</v>
      </c>
      <c r="E51" s="68">
        <v>179.79</v>
      </c>
      <c r="F51" s="81">
        <f t="shared" si="8"/>
        <v>8450</v>
      </c>
      <c r="G51" s="562">
        <f>VLOOKUP(B51,[1]FG!$A$7:$B$3540,2,0)</f>
        <v>179.79</v>
      </c>
      <c r="H51" s="301" t="b">
        <f t="shared" si="9"/>
        <v>1</v>
      </c>
      <c r="I51" s="262">
        <f t="shared" si="10"/>
        <v>8450</v>
      </c>
      <c r="J51" s="262" t="b">
        <f t="shared" si="11"/>
        <v>1</v>
      </c>
      <c r="K51" s="263"/>
      <c r="O51" s="264"/>
      <c r="P51" s="264"/>
      <c r="R51" s="264"/>
    </row>
    <row r="52" spans="1:18" ht="13.8">
      <c r="A52" s="379" t="s">
        <v>850</v>
      </c>
      <c r="B52" s="46" t="s">
        <v>720</v>
      </c>
      <c r="C52" s="560">
        <v>286</v>
      </c>
      <c r="D52" s="380" t="s">
        <v>61</v>
      </c>
      <c r="E52" s="68">
        <v>179.79</v>
      </c>
      <c r="F52" s="81">
        <f t="shared" si="8"/>
        <v>51419</v>
      </c>
      <c r="G52" s="562">
        <f>VLOOKUP(B52,[1]FG!$A$7:$B$3540,2,0)</f>
        <v>179.79</v>
      </c>
      <c r="H52" s="301" t="b">
        <f t="shared" si="9"/>
        <v>1</v>
      </c>
      <c r="I52" s="262">
        <f t="shared" si="10"/>
        <v>51419</v>
      </c>
      <c r="J52" s="262" t="b">
        <f t="shared" si="11"/>
        <v>1</v>
      </c>
      <c r="K52" s="263"/>
      <c r="O52" s="264"/>
      <c r="P52" s="264"/>
      <c r="R52" s="264"/>
    </row>
    <row r="53" spans="1:18" ht="13.8">
      <c r="A53" s="379" t="s">
        <v>851</v>
      </c>
      <c r="B53" s="46" t="s">
        <v>720</v>
      </c>
      <c r="C53" s="560">
        <v>767</v>
      </c>
      <c r="D53" s="380" t="s">
        <v>61</v>
      </c>
      <c r="E53" s="68">
        <v>179.79</v>
      </c>
      <c r="F53" s="81">
        <f t="shared" si="8"/>
        <v>137898</v>
      </c>
      <c r="G53" s="562">
        <f>VLOOKUP(B53,[1]FG!$A$7:$B$3540,2,0)</f>
        <v>179.79</v>
      </c>
      <c r="H53" s="301" t="b">
        <f t="shared" si="9"/>
        <v>1</v>
      </c>
      <c r="I53" s="262">
        <f t="shared" si="10"/>
        <v>137898</v>
      </c>
      <c r="J53" s="262" t="b">
        <f t="shared" si="11"/>
        <v>1</v>
      </c>
      <c r="K53" s="263"/>
      <c r="O53" s="264"/>
      <c r="P53" s="264"/>
      <c r="R53" s="264"/>
    </row>
    <row r="54" spans="1:18" ht="13.8">
      <c r="A54" s="379" t="s">
        <v>852</v>
      </c>
      <c r="B54" s="46" t="s">
        <v>721</v>
      </c>
      <c r="C54" s="249">
        <v>100</v>
      </c>
      <c r="D54" s="380" t="s">
        <v>61</v>
      </c>
      <c r="E54" s="68">
        <v>685.23</v>
      </c>
      <c r="F54" s="81">
        <f t="shared" si="8"/>
        <v>68523</v>
      </c>
      <c r="G54" s="562">
        <f>VLOOKUP(B54,[1]FG!$A$7:$B$3540,2,0)</f>
        <v>685.23</v>
      </c>
      <c r="H54" s="301" t="b">
        <f t="shared" si="9"/>
        <v>1</v>
      </c>
      <c r="I54" s="262">
        <f t="shared" si="10"/>
        <v>68523</v>
      </c>
      <c r="J54" s="262" t="b">
        <f t="shared" si="11"/>
        <v>1</v>
      </c>
      <c r="K54" s="263"/>
      <c r="O54" s="264"/>
      <c r="P54" s="264"/>
      <c r="R54" s="264"/>
    </row>
    <row r="55" spans="1:18" ht="13.8">
      <c r="A55" s="379" t="s">
        <v>853</v>
      </c>
      <c r="B55" s="46" t="s">
        <v>722</v>
      </c>
      <c r="C55" s="249">
        <v>44</v>
      </c>
      <c r="D55" s="380" t="s">
        <v>61</v>
      </c>
      <c r="E55" s="68">
        <v>357.99</v>
      </c>
      <c r="F55" s="81">
        <f t="shared" si="8"/>
        <v>15751</v>
      </c>
      <c r="G55" s="562">
        <f>VLOOKUP(B55,[1]FG!$A$7:$B$3540,2,0)</f>
        <v>357.99</v>
      </c>
      <c r="H55" s="301" t="b">
        <f t="shared" si="9"/>
        <v>1</v>
      </c>
      <c r="I55" s="262">
        <f t="shared" si="10"/>
        <v>15751</v>
      </c>
      <c r="J55" s="262" t="b">
        <f t="shared" si="11"/>
        <v>1</v>
      </c>
      <c r="K55" s="263"/>
      <c r="O55" s="264"/>
      <c r="P55" s="264"/>
      <c r="R55" s="264"/>
    </row>
    <row r="56" spans="1:18" ht="13.8">
      <c r="A56" s="379" t="s">
        <v>854</v>
      </c>
      <c r="B56" s="46" t="s">
        <v>722</v>
      </c>
      <c r="C56" s="249">
        <v>50</v>
      </c>
      <c r="D56" s="380" t="s">
        <v>61</v>
      </c>
      <c r="E56" s="68">
        <v>357.99</v>
      </c>
      <c r="F56" s="81">
        <f t="shared" si="8"/>
        <v>17899</v>
      </c>
      <c r="G56" s="562">
        <f>VLOOKUP(B56,[1]FG!$A$7:$B$3540,2,0)</f>
        <v>357.99</v>
      </c>
      <c r="H56" s="301" t="b">
        <f t="shared" si="9"/>
        <v>1</v>
      </c>
      <c r="I56" s="262">
        <f t="shared" si="10"/>
        <v>17899</v>
      </c>
      <c r="J56" s="262" t="b">
        <f t="shared" si="11"/>
        <v>1</v>
      </c>
      <c r="K56" s="263"/>
      <c r="O56" s="264"/>
      <c r="P56" s="264"/>
      <c r="R56" s="264"/>
    </row>
    <row r="57" spans="1:18" ht="13.8">
      <c r="A57" s="379" t="s">
        <v>855</v>
      </c>
      <c r="B57" s="46" t="s">
        <v>240</v>
      </c>
      <c r="C57" s="249">
        <v>800</v>
      </c>
      <c r="D57" s="380" t="s">
        <v>61</v>
      </c>
      <c r="E57" s="68">
        <v>685.82</v>
      </c>
      <c r="F57" s="81">
        <f t="shared" si="8"/>
        <v>548656</v>
      </c>
      <c r="G57" s="371">
        <v>685.82</v>
      </c>
      <c r="H57" s="301" t="b">
        <f t="shared" si="9"/>
        <v>1</v>
      </c>
      <c r="I57" s="262">
        <f t="shared" si="10"/>
        <v>548656</v>
      </c>
      <c r="J57" s="262" t="b">
        <f t="shared" si="11"/>
        <v>1</v>
      </c>
      <c r="K57" s="263"/>
      <c r="O57" s="264"/>
      <c r="P57" s="264"/>
      <c r="R57" s="264"/>
    </row>
    <row r="58" spans="1:18" ht="13.8">
      <c r="A58" s="379" t="s">
        <v>856</v>
      </c>
      <c r="B58" s="46" t="s">
        <v>386</v>
      </c>
      <c r="C58" s="249">
        <v>100</v>
      </c>
      <c r="D58" s="380" t="s">
        <v>61</v>
      </c>
      <c r="E58" s="68">
        <v>739.47</v>
      </c>
      <c r="F58" s="81">
        <f t="shared" si="8"/>
        <v>73947</v>
      </c>
      <c r="G58" s="562">
        <f>VLOOKUP(B58,[1]FG!$A$7:$B$3540,2,0)</f>
        <v>739.47</v>
      </c>
      <c r="H58" s="301" t="b">
        <f t="shared" si="9"/>
        <v>1</v>
      </c>
      <c r="I58" s="262">
        <f t="shared" si="10"/>
        <v>73947</v>
      </c>
      <c r="J58" s="262" t="b">
        <f t="shared" si="11"/>
        <v>1</v>
      </c>
      <c r="K58" s="263"/>
      <c r="O58" s="264"/>
      <c r="P58" s="264"/>
      <c r="R58" s="264"/>
    </row>
    <row r="59" spans="1:18" ht="13.8">
      <c r="A59" s="379" t="s">
        <v>857</v>
      </c>
      <c r="B59" s="46" t="s">
        <v>723</v>
      </c>
      <c r="C59" s="249">
        <v>200</v>
      </c>
      <c r="D59" s="380" t="s">
        <v>61</v>
      </c>
      <c r="E59" s="68">
        <v>895.01</v>
      </c>
      <c r="F59" s="81">
        <f t="shared" si="8"/>
        <v>179002</v>
      </c>
      <c r="G59" s="562">
        <f>VLOOKUP(B59,[1]FG!$A$7:$B$3540,2,0)</f>
        <v>895.01</v>
      </c>
      <c r="H59" s="301" t="b">
        <f t="shared" si="9"/>
        <v>1</v>
      </c>
      <c r="I59" s="262">
        <f t="shared" si="10"/>
        <v>179002</v>
      </c>
      <c r="J59" s="262" t="b">
        <f t="shared" si="11"/>
        <v>1</v>
      </c>
      <c r="K59" s="263"/>
      <c r="O59" s="264"/>
      <c r="P59" s="264"/>
      <c r="R59" s="264"/>
    </row>
    <row r="60" spans="1:18" ht="13.8">
      <c r="A60" s="379" t="s">
        <v>858</v>
      </c>
      <c r="B60" s="46" t="s">
        <v>724</v>
      </c>
      <c r="C60" s="249">
        <v>300</v>
      </c>
      <c r="D60" s="380" t="s">
        <v>61</v>
      </c>
      <c r="E60" s="68">
        <v>369.76</v>
      </c>
      <c r="F60" s="81">
        <f t="shared" si="8"/>
        <v>110928</v>
      </c>
      <c r="G60" s="562">
        <f>VLOOKUP(B60,[1]FG!$A$7:$B$3540,2,0)</f>
        <v>369.76</v>
      </c>
      <c r="H60" s="301" t="b">
        <f t="shared" si="9"/>
        <v>1</v>
      </c>
      <c r="I60" s="262">
        <f t="shared" si="10"/>
        <v>110928</v>
      </c>
      <c r="J60" s="262" t="b">
        <f t="shared" si="11"/>
        <v>1</v>
      </c>
      <c r="K60" s="263"/>
      <c r="O60" s="264"/>
      <c r="P60" s="264"/>
      <c r="R60" s="264"/>
    </row>
    <row r="61" spans="1:18" ht="13.8">
      <c r="A61" s="379" t="s">
        <v>859</v>
      </c>
      <c r="B61" s="46" t="s">
        <v>725</v>
      </c>
      <c r="C61" s="560">
        <v>50</v>
      </c>
      <c r="D61" s="380" t="s">
        <v>61</v>
      </c>
      <c r="E61" s="68">
        <v>528.48</v>
      </c>
      <c r="F61" s="81">
        <f>INT(E61*C61)</f>
        <v>26424</v>
      </c>
      <c r="G61" s="562">
        <f>VLOOKUP(B61,[1]FG!$A$7:$B$3540,2,0)</f>
        <v>528.48</v>
      </c>
      <c r="H61" s="301" t="b">
        <f>G61=E61</f>
        <v>1</v>
      </c>
      <c r="I61" s="262">
        <f>INT(G61*C61)</f>
        <v>26424</v>
      </c>
      <c r="J61" s="262" t="b">
        <f>I61=F61</f>
        <v>1</v>
      </c>
      <c r="K61" s="263"/>
      <c r="O61" s="264"/>
      <c r="P61" s="264"/>
      <c r="R61" s="264"/>
    </row>
    <row r="62" spans="1:18" ht="13.8">
      <c r="A62" s="379" t="s">
        <v>860</v>
      </c>
      <c r="B62" s="46" t="s">
        <v>725</v>
      </c>
      <c r="C62" s="560">
        <v>150</v>
      </c>
      <c r="D62" s="380" t="s">
        <v>61</v>
      </c>
      <c r="E62" s="68">
        <v>528.48</v>
      </c>
      <c r="F62" s="81">
        <f t="shared" si="8"/>
        <v>79272</v>
      </c>
      <c r="G62" s="562">
        <f>VLOOKUP(B62,[1]FG!$A$7:$B$3540,2,0)</f>
        <v>528.48</v>
      </c>
      <c r="H62" s="301" t="b">
        <f t="shared" si="9"/>
        <v>1</v>
      </c>
      <c r="I62" s="262">
        <f t="shared" si="10"/>
        <v>79272</v>
      </c>
      <c r="J62" s="262" t="b">
        <f t="shared" si="11"/>
        <v>1</v>
      </c>
      <c r="K62" s="263"/>
      <c r="O62" s="264"/>
      <c r="P62" s="264"/>
      <c r="R62" s="264"/>
    </row>
    <row r="63" spans="1:18" ht="13.8">
      <c r="A63" s="379" t="s">
        <v>861</v>
      </c>
      <c r="B63" s="46" t="s">
        <v>726</v>
      </c>
      <c r="C63" s="560">
        <v>335</v>
      </c>
      <c r="D63" s="380" t="s">
        <v>61</v>
      </c>
      <c r="E63" s="68">
        <v>262.49</v>
      </c>
      <c r="F63" s="81">
        <f>INT(E63*C63)</f>
        <v>87934</v>
      </c>
      <c r="G63" s="562">
        <f>VLOOKUP(B63,[1]FG!$A$7:$B$3540,2,0)</f>
        <v>262.49</v>
      </c>
      <c r="H63" s="301" t="b">
        <f>G63=E63</f>
        <v>1</v>
      </c>
      <c r="I63" s="262">
        <f>INT(G63*C63)</f>
        <v>87934</v>
      </c>
      <c r="J63" s="262" t="b">
        <f>I63=F63</f>
        <v>1</v>
      </c>
      <c r="K63" s="263"/>
      <c r="O63" s="264"/>
      <c r="P63" s="264"/>
      <c r="R63" s="264"/>
    </row>
    <row r="64" spans="1:18" ht="13.8">
      <c r="A64" s="379" t="s">
        <v>862</v>
      </c>
      <c r="B64" s="46" t="s">
        <v>726</v>
      </c>
      <c r="C64" s="560">
        <v>265</v>
      </c>
      <c r="D64" s="380" t="s">
        <v>61</v>
      </c>
      <c r="E64" s="68">
        <v>262.49</v>
      </c>
      <c r="F64" s="81">
        <f t="shared" si="8"/>
        <v>69559</v>
      </c>
      <c r="G64" s="562">
        <f>VLOOKUP(B64,[1]FG!$A$7:$B$3540,2,0)</f>
        <v>262.49</v>
      </c>
      <c r="H64" s="301" t="b">
        <f t="shared" si="9"/>
        <v>1</v>
      </c>
      <c r="I64" s="262">
        <f t="shared" si="10"/>
        <v>69559</v>
      </c>
      <c r="J64" s="262" t="b">
        <f t="shared" si="11"/>
        <v>1</v>
      </c>
      <c r="K64" s="263"/>
      <c r="O64" s="264"/>
      <c r="P64" s="264"/>
      <c r="R64" s="264"/>
    </row>
    <row r="65" spans="1:18" ht="13.8">
      <c r="A65" s="379" t="s">
        <v>863</v>
      </c>
      <c r="B65" s="46" t="s">
        <v>387</v>
      </c>
      <c r="C65" s="249">
        <v>500</v>
      </c>
      <c r="D65" s="380" t="s">
        <v>61</v>
      </c>
      <c r="E65" s="68">
        <v>484.66</v>
      </c>
      <c r="F65" s="81">
        <f t="shared" si="8"/>
        <v>242330</v>
      </c>
      <c r="G65" s="562">
        <f>VLOOKUP(B65,[1]FG!$A$7:$B$3540,2,0)</f>
        <v>484.66</v>
      </c>
      <c r="H65" s="301" t="b">
        <f t="shared" si="9"/>
        <v>1</v>
      </c>
      <c r="I65" s="262">
        <f t="shared" si="10"/>
        <v>242330</v>
      </c>
      <c r="J65" s="262" t="b">
        <f t="shared" si="11"/>
        <v>1</v>
      </c>
      <c r="K65" s="263"/>
      <c r="O65" s="264"/>
      <c r="P65" s="264"/>
      <c r="R65" s="264"/>
    </row>
    <row r="66" spans="1:18" ht="13.8">
      <c r="A66" s="379" t="s">
        <v>864</v>
      </c>
      <c r="B66" s="46" t="s">
        <v>388</v>
      </c>
      <c r="C66" s="560">
        <v>67</v>
      </c>
      <c r="D66" s="380" t="s">
        <v>61</v>
      </c>
      <c r="E66" s="68">
        <v>361.77</v>
      </c>
      <c r="F66" s="81">
        <f t="shared" si="8"/>
        <v>24238</v>
      </c>
      <c r="G66" s="562">
        <f>VLOOKUP(B66,[1]FG!$A$7:$B$3540,2,0)</f>
        <v>361.77</v>
      </c>
      <c r="H66" s="301" t="b">
        <f t="shared" si="9"/>
        <v>1</v>
      </c>
      <c r="I66" s="262">
        <f t="shared" si="10"/>
        <v>24238</v>
      </c>
      <c r="J66" s="262" t="b">
        <f t="shared" si="11"/>
        <v>1</v>
      </c>
      <c r="K66" s="263"/>
      <c r="O66" s="264"/>
      <c r="P66" s="264"/>
      <c r="R66" s="264"/>
    </row>
    <row r="67" spans="1:18" ht="13.8">
      <c r="A67" s="379" t="s">
        <v>865</v>
      </c>
      <c r="B67" s="46" t="s">
        <v>388</v>
      </c>
      <c r="C67" s="560">
        <v>500</v>
      </c>
      <c r="D67" s="380" t="s">
        <v>61</v>
      </c>
      <c r="E67" s="68">
        <v>361.77</v>
      </c>
      <c r="F67" s="81">
        <f>INT(E67*C67)</f>
        <v>180885</v>
      </c>
      <c r="G67" s="562">
        <f>VLOOKUP(B67,[1]FG!$A$7:$B$3540,2,0)</f>
        <v>361.77</v>
      </c>
      <c r="H67" s="301" t="b">
        <f>G67=E67</f>
        <v>1</v>
      </c>
      <c r="I67" s="262">
        <f>INT(G67*C67)</f>
        <v>180885</v>
      </c>
      <c r="J67" s="262" t="b">
        <f>I67=F67</f>
        <v>1</v>
      </c>
      <c r="K67" s="263"/>
      <c r="O67" s="264"/>
      <c r="P67" s="264"/>
      <c r="R67" s="264"/>
    </row>
    <row r="68" spans="1:18" ht="13.8">
      <c r="A68" s="379" t="s">
        <v>866</v>
      </c>
      <c r="B68" s="46" t="s">
        <v>388</v>
      </c>
      <c r="C68" s="560">
        <v>33</v>
      </c>
      <c r="D68" s="380" t="s">
        <v>61</v>
      </c>
      <c r="E68" s="68">
        <v>361.77</v>
      </c>
      <c r="F68" s="81">
        <f t="shared" si="8"/>
        <v>11938</v>
      </c>
      <c r="G68" s="562">
        <f>VLOOKUP(B68,[1]FG!$A$7:$B$3540,2,0)</f>
        <v>361.77</v>
      </c>
      <c r="H68" s="301" t="b">
        <f t="shared" si="9"/>
        <v>1</v>
      </c>
      <c r="I68" s="262">
        <f t="shared" si="10"/>
        <v>11938</v>
      </c>
      <c r="J68" s="262" t="b">
        <f t="shared" si="11"/>
        <v>1</v>
      </c>
      <c r="K68" s="263"/>
      <c r="O68" s="264"/>
      <c r="P68" s="264"/>
      <c r="R68" s="264"/>
    </row>
    <row r="69" spans="1:18" ht="13.8">
      <c r="A69" s="379" t="s">
        <v>867</v>
      </c>
      <c r="B69" s="46" t="s">
        <v>389</v>
      </c>
      <c r="C69" s="249">
        <v>400</v>
      </c>
      <c r="D69" s="380" t="s">
        <v>61</v>
      </c>
      <c r="E69" s="68">
        <v>229.93</v>
      </c>
      <c r="F69" s="81">
        <f t="shared" si="8"/>
        <v>91972</v>
      </c>
      <c r="G69" s="371">
        <v>229.93</v>
      </c>
      <c r="H69" s="301" t="b">
        <f t="shared" si="9"/>
        <v>1</v>
      </c>
      <c r="I69" s="262">
        <f t="shared" si="10"/>
        <v>91972</v>
      </c>
      <c r="J69" s="262" t="b">
        <f t="shared" si="11"/>
        <v>1</v>
      </c>
      <c r="K69" s="263"/>
      <c r="O69" s="264"/>
      <c r="P69" s="264"/>
      <c r="R69" s="264"/>
    </row>
    <row r="70" spans="1:18" ht="13.8">
      <c r="A70" s="379" t="s">
        <v>868</v>
      </c>
      <c r="B70" s="46" t="s">
        <v>390</v>
      </c>
      <c r="C70" s="560">
        <v>333</v>
      </c>
      <c r="D70" s="380" t="s">
        <v>61</v>
      </c>
      <c r="E70" s="68">
        <v>659.95</v>
      </c>
      <c r="F70" s="81">
        <f t="shared" si="8"/>
        <v>219763</v>
      </c>
      <c r="G70" s="562">
        <f>VLOOKUP(B70,[1]FG!$A$7:$B$3540,2,0)</f>
        <v>659.95</v>
      </c>
      <c r="H70" s="301" t="b">
        <f t="shared" si="9"/>
        <v>1</v>
      </c>
      <c r="I70" s="262">
        <f t="shared" si="10"/>
        <v>219763</v>
      </c>
      <c r="J70" s="262" t="b">
        <f t="shared" si="11"/>
        <v>1</v>
      </c>
      <c r="K70" s="263"/>
      <c r="O70" s="264"/>
      <c r="P70" s="264"/>
      <c r="R70" s="264"/>
    </row>
    <row r="71" spans="1:18" ht="13.8">
      <c r="A71" s="379" t="s">
        <v>869</v>
      </c>
      <c r="B71" s="46" t="s">
        <v>390</v>
      </c>
      <c r="C71" s="560">
        <v>1000</v>
      </c>
      <c r="D71" s="380" t="s">
        <v>61</v>
      </c>
      <c r="E71" s="68">
        <v>659.95</v>
      </c>
      <c r="F71" s="81">
        <f t="shared" si="8"/>
        <v>659950</v>
      </c>
      <c r="G71" s="562">
        <f>VLOOKUP(B71,[1]FG!$A$7:$B$3540,2,0)</f>
        <v>659.95</v>
      </c>
      <c r="H71" s="301" t="b">
        <f t="shared" si="9"/>
        <v>1</v>
      </c>
      <c r="I71" s="262">
        <f t="shared" si="10"/>
        <v>659950</v>
      </c>
      <c r="J71" s="262" t="b">
        <f t="shared" si="11"/>
        <v>1</v>
      </c>
      <c r="K71" s="263"/>
      <c r="O71" s="264"/>
      <c r="P71" s="264"/>
      <c r="R71" s="264"/>
    </row>
    <row r="72" spans="1:18" ht="13.8">
      <c r="A72" s="379" t="s">
        <v>870</v>
      </c>
      <c r="B72" s="46" t="s">
        <v>390</v>
      </c>
      <c r="C72" s="560">
        <v>367</v>
      </c>
      <c r="D72" s="380" t="s">
        <v>61</v>
      </c>
      <c r="E72" s="68">
        <v>659.95</v>
      </c>
      <c r="F72" s="81">
        <f t="shared" si="8"/>
        <v>242201</v>
      </c>
      <c r="G72" s="562">
        <f>VLOOKUP(B72,[1]FG!$A$7:$B$3540,2,0)</f>
        <v>659.95</v>
      </c>
      <c r="H72" s="301" t="b">
        <f t="shared" si="9"/>
        <v>1</v>
      </c>
      <c r="I72" s="262">
        <f t="shared" si="10"/>
        <v>242201</v>
      </c>
      <c r="J72" s="262" t="b">
        <f t="shared" si="11"/>
        <v>1</v>
      </c>
      <c r="K72" s="263"/>
      <c r="O72" s="264"/>
      <c r="P72" s="264"/>
      <c r="R72" s="264"/>
    </row>
    <row r="73" spans="1:18" ht="13.8">
      <c r="A73" s="379" t="s">
        <v>871</v>
      </c>
      <c r="B73" s="46" t="s">
        <v>391</v>
      </c>
      <c r="C73" s="560">
        <v>15</v>
      </c>
      <c r="D73" s="380" t="s">
        <v>61</v>
      </c>
      <c r="E73" s="68">
        <v>501.1</v>
      </c>
      <c r="F73" s="81">
        <f t="shared" si="8"/>
        <v>7516</v>
      </c>
      <c r="G73" s="562">
        <f>VLOOKUP(B73,[1]FG!$A$7:$B$3540,2,0)</f>
        <v>501.1</v>
      </c>
      <c r="H73" s="301" t="b">
        <f t="shared" si="9"/>
        <v>1</v>
      </c>
      <c r="I73" s="262">
        <f t="shared" si="10"/>
        <v>7516</v>
      </c>
      <c r="J73" s="262" t="b">
        <f t="shared" si="11"/>
        <v>1</v>
      </c>
      <c r="K73" s="263"/>
      <c r="O73" s="264"/>
      <c r="P73" s="264"/>
      <c r="R73" s="264"/>
    </row>
    <row r="74" spans="1:18" ht="13.8">
      <c r="A74" s="379" t="s">
        <v>872</v>
      </c>
      <c r="B74" s="46" t="s">
        <v>391</v>
      </c>
      <c r="C74" s="560">
        <v>130</v>
      </c>
      <c r="D74" s="380" t="s">
        <v>61</v>
      </c>
      <c r="E74" s="68">
        <v>501.1</v>
      </c>
      <c r="F74" s="81">
        <f t="shared" si="8"/>
        <v>65143</v>
      </c>
      <c r="G74" s="562">
        <f>VLOOKUP(B74,[1]FG!$A$7:$B$3540,2,0)</f>
        <v>501.1</v>
      </c>
      <c r="H74" s="301" t="b">
        <f t="shared" si="9"/>
        <v>1</v>
      </c>
      <c r="I74" s="262">
        <f t="shared" si="10"/>
        <v>65143</v>
      </c>
      <c r="J74" s="262" t="b">
        <f t="shared" si="11"/>
        <v>1</v>
      </c>
      <c r="K74" s="263"/>
      <c r="O74" s="264"/>
      <c r="P74" s="264"/>
      <c r="R74" s="264"/>
    </row>
    <row r="75" spans="1:18" ht="13.8">
      <c r="A75" s="379" t="s">
        <v>873</v>
      </c>
      <c r="B75" s="46" t="s">
        <v>392</v>
      </c>
      <c r="C75" s="560">
        <v>160</v>
      </c>
      <c r="D75" s="380" t="s">
        <v>61</v>
      </c>
      <c r="E75" s="68">
        <v>583.16</v>
      </c>
      <c r="F75" s="81">
        <f t="shared" si="8"/>
        <v>93305</v>
      </c>
      <c r="G75" s="562">
        <f>VLOOKUP(B75,[1]FG!$A$7:$B$3540,2,0)</f>
        <v>583.16</v>
      </c>
      <c r="H75" s="301" t="b">
        <f t="shared" si="9"/>
        <v>1</v>
      </c>
      <c r="I75" s="262">
        <f t="shared" si="10"/>
        <v>93305</v>
      </c>
      <c r="J75" s="262" t="b">
        <f t="shared" si="11"/>
        <v>1</v>
      </c>
      <c r="K75" s="263"/>
      <c r="O75" s="264"/>
      <c r="P75" s="264"/>
      <c r="R75" s="264"/>
    </row>
    <row r="76" spans="1:18" ht="13.8">
      <c r="A76" s="379" t="s">
        <v>874</v>
      </c>
      <c r="B76" s="46" t="s">
        <v>392</v>
      </c>
      <c r="C76" s="560">
        <v>170</v>
      </c>
      <c r="D76" s="380" t="s">
        <v>61</v>
      </c>
      <c r="E76" s="68">
        <v>583.16</v>
      </c>
      <c r="F76" s="81">
        <f t="shared" si="8"/>
        <v>99137</v>
      </c>
      <c r="G76" s="562">
        <f>VLOOKUP(B76,[1]FG!$A$7:$B$3540,2,0)</f>
        <v>583.16</v>
      </c>
      <c r="H76" s="301" t="b">
        <f t="shared" si="9"/>
        <v>1</v>
      </c>
      <c r="I76" s="262">
        <f t="shared" si="10"/>
        <v>99137</v>
      </c>
      <c r="J76" s="262" t="b">
        <f t="shared" si="11"/>
        <v>1</v>
      </c>
      <c r="K76" s="263"/>
      <c r="O76" s="264"/>
      <c r="P76" s="264"/>
      <c r="R76" s="264"/>
    </row>
    <row r="77" spans="1:18" ht="13.8">
      <c r="A77" s="379" t="s">
        <v>875</v>
      </c>
      <c r="B77" s="46" t="s">
        <v>727</v>
      </c>
      <c r="C77" s="249">
        <v>100</v>
      </c>
      <c r="D77" s="380" t="s">
        <v>61</v>
      </c>
      <c r="E77" s="68">
        <v>523.04999999999995</v>
      </c>
      <c r="F77" s="81">
        <f t="shared" si="8"/>
        <v>52305</v>
      </c>
      <c r="G77" s="562">
        <f>VLOOKUP(B77,[1]FG!$A$7:$B$3540,2,0)</f>
        <v>523.04999999999995</v>
      </c>
      <c r="H77" s="301" t="b">
        <f t="shared" si="9"/>
        <v>1</v>
      </c>
      <c r="I77" s="262">
        <f t="shared" si="10"/>
        <v>52305</v>
      </c>
      <c r="J77" s="262" t="b">
        <f t="shared" si="11"/>
        <v>1</v>
      </c>
      <c r="K77" s="263"/>
      <c r="O77" s="264"/>
      <c r="P77" s="264"/>
      <c r="R77" s="264"/>
    </row>
    <row r="78" spans="1:18" ht="13.8">
      <c r="A78" s="379" t="s">
        <v>876</v>
      </c>
      <c r="B78" s="46" t="s">
        <v>728</v>
      </c>
      <c r="C78" s="249">
        <v>400</v>
      </c>
      <c r="D78" s="380" t="s">
        <v>61</v>
      </c>
      <c r="E78" s="68">
        <v>499.63</v>
      </c>
      <c r="F78" s="81">
        <f t="shared" si="8"/>
        <v>199852</v>
      </c>
      <c r="G78" s="562">
        <f>VLOOKUP(B78,[1]FG!$A$7:$B$3540,2,0)</f>
        <v>499.63</v>
      </c>
      <c r="H78" s="301" t="b">
        <f t="shared" si="9"/>
        <v>1</v>
      </c>
      <c r="I78" s="262">
        <f t="shared" si="10"/>
        <v>199852</v>
      </c>
      <c r="J78" s="262" t="b">
        <f t="shared" si="11"/>
        <v>1</v>
      </c>
      <c r="K78" s="263"/>
      <c r="O78" s="264"/>
      <c r="P78" s="264"/>
      <c r="R78" s="264"/>
    </row>
    <row r="79" spans="1:18" ht="13.8">
      <c r="A79" s="379" t="s">
        <v>877</v>
      </c>
      <c r="B79" s="46" t="s">
        <v>241</v>
      </c>
      <c r="C79" s="249">
        <v>150</v>
      </c>
      <c r="D79" s="380" t="s">
        <v>61</v>
      </c>
      <c r="E79" s="68">
        <v>657.06</v>
      </c>
      <c r="F79" s="81">
        <f t="shared" ref="F79:F111" si="12">INT(E79*C79)</f>
        <v>98559</v>
      </c>
      <c r="G79" s="562">
        <f>VLOOKUP(B79,[1]FG!$A$7:$B$3540,2,0)</f>
        <v>657.06</v>
      </c>
      <c r="H79" s="301" t="b">
        <f t="shared" ref="H79:H111" si="13">G79=E79</f>
        <v>1</v>
      </c>
      <c r="I79" s="262">
        <f t="shared" ref="I79:I111" si="14">INT(G79*C79)</f>
        <v>98559</v>
      </c>
      <c r="J79" s="262" t="b">
        <f t="shared" ref="J79:J111" si="15">I79=F79</f>
        <v>1</v>
      </c>
      <c r="K79" s="263"/>
      <c r="O79" s="264"/>
      <c r="P79" s="264"/>
      <c r="R79" s="264"/>
    </row>
    <row r="80" spans="1:18" ht="13.8">
      <c r="A80" s="379" t="s">
        <v>878</v>
      </c>
      <c r="B80" s="46" t="s">
        <v>393</v>
      </c>
      <c r="C80" s="560">
        <v>490</v>
      </c>
      <c r="D80" s="380" t="s">
        <v>61</v>
      </c>
      <c r="E80" s="68">
        <v>87.23</v>
      </c>
      <c r="F80" s="81">
        <f>INT(E80*C80)</f>
        <v>42742</v>
      </c>
      <c r="G80" s="562">
        <f>VLOOKUP(B80,[1]FG!$A$7:$B$3540,2,0)</f>
        <v>87.23</v>
      </c>
      <c r="H80" s="301" t="b">
        <f>G80=E80</f>
        <v>1</v>
      </c>
      <c r="I80" s="262">
        <f>INT(G80*C80)</f>
        <v>42742</v>
      </c>
      <c r="J80" s="262" t="b">
        <f>I80=F80</f>
        <v>1</v>
      </c>
      <c r="K80" s="263"/>
      <c r="O80" s="264"/>
      <c r="P80" s="264"/>
      <c r="R80" s="264"/>
    </row>
    <row r="81" spans="1:18" ht="13.8">
      <c r="A81" s="379" t="s">
        <v>879</v>
      </c>
      <c r="B81" s="46" t="s">
        <v>393</v>
      </c>
      <c r="C81" s="560">
        <v>10</v>
      </c>
      <c r="D81" s="380" t="s">
        <v>61</v>
      </c>
      <c r="E81" s="68">
        <v>87.23</v>
      </c>
      <c r="F81" s="81">
        <f t="shared" si="12"/>
        <v>872</v>
      </c>
      <c r="G81" s="562">
        <f>VLOOKUP(B81,[1]FG!$A$7:$B$3540,2,0)</f>
        <v>87.23</v>
      </c>
      <c r="H81" s="301" t="b">
        <f t="shared" si="13"/>
        <v>1</v>
      </c>
      <c r="I81" s="262">
        <f t="shared" si="14"/>
        <v>872</v>
      </c>
      <c r="J81" s="262" t="b">
        <f t="shared" si="15"/>
        <v>1</v>
      </c>
      <c r="K81" s="263"/>
      <c r="O81" s="264"/>
      <c r="P81" s="264"/>
      <c r="R81" s="264"/>
    </row>
    <row r="82" spans="1:18" ht="13.8">
      <c r="A82" s="379" t="s">
        <v>880</v>
      </c>
      <c r="B82" s="46" t="s">
        <v>729</v>
      </c>
      <c r="C82" s="249">
        <v>100</v>
      </c>
      <c r="D82" s="380" t="s">
        <v>61</v>
      </c>
      <c r="E82" s="68">
        <v>217.88</v>
      </c>
      <c r="F82" s="81">
        <f t="shared" si="12"/>
        <v>21788</v>
      </c>
      <c r="G82" s="562">
        <f>VLOOKUP(B82,[1]FG!$A$7:$B$3540,2,0)</f>
        <v>217.88</v>
      </c>
      <c r="H82" s="301" t="b">
        <f t="shared" si="13"/>
        <v>1</v>
      </c>
      <c r="I82" s="262">
        <f t="shared" si="14"/>
        <v>21788</v>
      </c>
      <c r="J82" s="262" t="b">
        <f t="shared" si="15"/>
        <v>1</v>
      </c>
      <c r="K82" s="263"/>
      <c r="O82" s="264"/>
      <c r="P82" s="264"/>
      <c r="R82" s="264"/>
    </row>
    <row r="83" spans="1:18" ht="13.8">
      <c r="A83" s="379" t="s">
        <v>881</v>
      </c>
      <c r="B83" s="46" t="s">
        <v>729</v>
      </c>
      <c r="C83" s="249">
        <v>20</v>
      </c>
      <c r="D83" s="380" t="s">
        <v>61</v>
      </c>
      <c r="E83" s="68">
        <v>217.88</v>
      </c>
      <c r="F83" s="81">
        <f t="shared" si="12"/>
        <v>4357</v>
      </c>
      <c r="G83" s="562">
        <f>VLOOKUP(B83,[1]FG!$A$7:$B$3540,2,0)</f>
        <v>217.88</v>
      </c>
      <c r="H83" s="301" t="b">
        <f t="shared" si="13"/>
        <v>1</v>
      </c>
      <c r="I83" s="262">
        <f t="shared" si="14"/>
        <v>4357</v>
      </c>
      <c r="J83" s="262" t="b">
        <f t="shared" si="15"/>
        <v>1</v>
      </c>
      <c r="K83" s="263"/>
      <c r="O83" s="264"/>
      <c r="P83" s="264"/>
      <c r="R83" s="264"/>
    </row>
    <row r="84" spans="1:18" ht="13.8">
      <c r="A84" s="379" t="s">
        <v>882</v>
      </c>
      <c r="B84" s="46" t="s">
        <v>730</v>
      </c>
      <c r="C84" s="249">
        <v>800</v>
      </c>
      <c r="D84" s="380" t="s">
        <v>61</v>
      </c>
      <c r="E84" s="68">
        <v>420.49</v>
      </c>
      <c r="F84" s="81">
        <f t="shared" si="12"/>
        <v>336392</v>
      </c>
      <c r="G84" s="562">
        <f>VLOOKUP(B84,[1]FG!$A$7:$B$3540,2,0)</f>
        <v>420.49</v>
      </c>
      <c r="H84" s="301" t="b">
        <f t="shared" si="13"/>
        <v>1</v>
      </c>
      <c r="I84" s="262">
        <f t="shared" si="14"/>
        <v>336392</v>
      </c>
      <c r="J84" s="262" t="b">
        <f t="shared" si="15"/>
        <v>1</v>
      </c>
      <c r="K84" s="263"/>
      <c r="O84" s="264"/>
      <c r="P84" s="264"/>
      <c r="R84" s="264"/>
    </row>
    <row r="85" spans="1:18" ht="13.8">
      <c r="A85" s="379" t="s">
        <v>883</v>
      </c>
      <c r="B85" s="46" t="s">
        <v>242</v>
      </c>
      <c r="C85" s="560">
        <v>1091</v>
      </c>
      <c r="D85" s="380" t="s">
        <v>61</v>
      </c>
      <c r="E85" s="68">
        <v>581.17999999999995</v>
      </c>
      <c r="F85" s="81">
        <f t="shared" si="12"/>
        <v>634067</v>
      </c>
      <c r="G85" s="562">
        <f>VLOOKUP(B85,[1]FG!$A$7:$B$3540,2,0)</f>
        <v>581.17999999999995</v>
      </c>
      <c r="H85" s="301" t="b">
        <f t="shared" si="13"/>
        <v>1</v>
      </c>
      <c r="I85" s="262">
        <f t="shared" si="14"/>
        <v>634067</v>
      </c>
      <c r="J85" s="262" t="b">
        <f t="shared" si="15"/>
        <v>1</v>
      </c>
      <c r="K85" s="263"/>
      <c r="O85" s="264"/>
      <c r="P85" s="264"/>
      <c r="R85" s="264"/>
    </row>
    <row r="86" spans="1:18" ht="13.8">
      <c r="A86" s="379" t="s">
        <v>884</v>
      </c>
      <c r="B86" s="46" t="s">
        <v>242</v>
      </c>
      <c r="C86" s="560">
        <v>659</v>
      </c>
      <c r="D86" s="380" t="s">
        <v>61</v>
      </c>
      <c r="E86" s="68">
        <v>581.17999999999995</v>
      </c>
      <c r="F86" s="81">
        <f t="shared" si="12"/>
        <v>382997</v>
      </c>
      <c r="G86" s="562">
        <f>VLOOKUP(B86,[1]FG!$A$7:$B$3540,2,0)</f>
        <v>581.17999999999995</v>
      </c>
      <c r="H86" s="301" t="b">
        <f t="shared" si="13"/>
        <v>1</v>
      </c>
      <c r="I86" s="262">
        <f t="shared" si="14"/>
        <v>382997</v>
      </c>
      <c r="J86" s="262" t="b">
        <f t="shared" si="15"/>
        <v>1</v>
      </c>
      <c r="K86" s="263"/>
      <c r="O86" s="264"/>
      <c r="P86" s="264"/>
      <c r="R86" s="264"/>
    </row>
    <row r="87" spans="1:18" ht="13.8">
      <c r="A87" s="379" t="s">
        <v>885</v>
      </c>
      <c r="B87" s="46" t="s">
        <v>731</v>
      </c>
      <c r="C87" s="560">
        <v>1</v>
      </c>
      <c r="D87" s="380" t="s">
        <v>61</v>
      </c>
      <c r="E87" s="68">
        <v>280.08999999999997</v>
      </c>
      <c r="F87" s="81">
        <f>INT(E87*C87)</f>
        <v>280</v>
      </c>
      <c r="G87" s="371">
        <v>280.08999999999997</v>
      </c>
      <c r="H87" s="301" t="b">
        <f>G87=E87</f>
        <v>1</v>
      </c>
      <c r="I87" s="262">
        <f>INT(G87*C87)</f>
        <v>280</v>
      </c>
      <c r="J87" s="262" t="b">
        <f>I87=F87</f>
        <v>1</v>
      </c>
      <c r="K87" s="263"/>
      <c r="O87" s="264"/>
      <c r="P87" s="264"/>
      <c r="R87" s="264"/>
    </row>
    <row r="88" spans="1:18" ht="13.8">
      <c r="A88" s="379" t="s">
        <v>886</v>
      </c>
      <c r="B88" s="46" t="s">
        <v>731</v>
      </c>
      <c r="C88" s="560">
        <v>140</v>
      </c>
      <c r="D88" s="380" t="s">
        <v>61</v>
      </c>
      <c r="E88" s="68">
        <v>280.08999999999997</v>
      </c>
      <c r="F88" s="81">
        <f>INT(E88*C88)</f>
        <v>39212</v>
      </c>
      <c r="G88" s="371">
        <v>280.08999999999997</v>
      </c>
      <c r="H88" s="301" t="b">
        <f>G88=E88</f>
        <v>1</v>
      </c>
      <c r="I88" s="262">
        <f>INT(G88*C88)</f>
        <v>39212</v>
      </c>
      <c r="J88" s="262" t="b">
        <f>I88=F88</f>
        <v>1</v>
      </c>
      <c r="K88" s="263"/>
      <c r="O88" s="264"/>
      <c r="P88" s="264"/>
      <c r="R88" s="264"/>
    </row>
    <row r="89" spans="1:18" ht="13.8">
      <c r="A89" s="379" t="s">
        <v>887</v>
      </c>
      <c r="B89" s="46" t="s">
        <v>731</v>
      </c>
      <c r="C89" s="560">
        <v>29</v>
      </c>
      <c r="D89" s="380" t="s">
        <v>61</v>
      </c>
      <c r="E89" s="68">
        <v>280.08999999999997</v>
      </c>
      <c r="F89" s="81">
        <f t="shared" si="12"/>
        <v>8122</v>
      </c>
      <c r="G89" s="371">
        <v>280.08999999999997</v>
      </c>
      <c r="H89" s="301" t="b">
        <f t="shared" si="13"/>
        <v>1</v>
      </c>
      <c r="I89" s="262">
        <f t="shared" si="14"/>
        <v>8122</v>
      </c>
      <c r="J89" s="262" t="b">
        <f t="shared" si="15"/>
        <v>1</v>
      </c>
      <c r="K89" s="263"/>
      <c r="O89" s="264"/>
      <c r="P89" s="264"/>
      <c r="R89" s="264"/>
    </row>
    <row r="90" spans="1:18" ht="13.8">
      <c r="A90" s="379" t="s">
        <v>888</v>
      </c>
      <c r="B90" s="46" t="s">
        <v>243</v>
      </c>
      <c r="C90" s="249">
        <v>2400</v>
      </c>
      <c r="D90" s="380" t="s">
        <v>61</v>
      </c>
      <c r="E90" s="68">
        <v>267.54000000000002</v>
      </c>
      <c r="F90" s="81">
        <f t="shared" si="12"/>
        <v>642096</v>
      </c>
      <c r="G90" s="562">
        <f>VLOOKUP(B90,[1]FG!$A$7:$B$3540,2,0)</f>
        <v>267.54000000000002</v>
      </c>
      <c r="H90" s="301" t="b">
        <f t="shared" si="13"/>
        <v>1</v>
      </c>
      <c r="I90" s="262">
        <f t="shared" si="14"/>
        <v>642096</v>
      </c>
      <c r="J90" s="262" t="b">
        <f t="shared" si="15"/>
        <v>1</v>
      </c>
      <c r="K90" s="263"/>
      <c r="O90" s="264"/>
      <c r="P90" s="264"/>
      <c r="R90" s="264"/>
    </row>
    <row r="91" spans="1:18" ht="13.8">
      <c r="A91" s="379" t="s">
        <v>889</v>
      </c>
      <c r="B91" s="46" t="s">
        <v>732</v>
      </c>
      <c r="C91" s="249">
        <v>600</v>
      </c>
      <c r="D91" s="380" t="s">
        <v>61</v>
      </c>
      <c r="E91" s="68">
        <v>290.62</v>
      </c>
      <c r="F91" s="81">
        <f t="shared" si="12"/>
        <v>174372</v>
      </c>
      <c r="G91" s="562">
        <f>VLOOKUP(B91,[1]FG!$A$7:$B$3540,2,0)</f>
        <v>290.62</v>
      </c>
      <c r="H91" s="301" t="b">
        <f t="shared" si="13"/>
        <v>1</v>
      </c>
      <c r="I91" s="262">
        <f t="shared" si="14"/>
        <v>174372</v>
      </c>
      <c r="J91" s="262" t="b">
        <f t="shared" si="15"/>
        <v>1</v>
      </c>
      <c r="K91" s="263"/>
      <c r="O91" s="264"/>
      <c r="P91" s="264"/>
      <c r="R91" s="264"/>
    </row>
    <row r="92" spans="1:18" ht="13.8">
      <c r="A92" s="379" t="s">
        <v>890</v>
      </c>
      <c r="B92" s="46" t="s">
        <v>733</v>
      </c>
      <c r="C92" s="249">
        <v>300</v>
      </c>
      <c r="D92" s="380" t="s">
        <v>61</v>
      </c>
      <c r="E92" s="68">
        <v>274.17</v>
      </c>
      <c r="F92" s="81">
        <f t="shared" si="12"/>
        <v>82251</v>
      </c>
      <c r="G92" s="562">
        <f>VLOOKUP(B92,[1]FG!$A$7:$B$3540,2,0)</f>
        <v>274.17</v>
      </c>
      <c r="H92" s="301" t="b">
        <f t="shared" si="13"/>
        <v>1</v>
      </c>
      <c r="I92" s="262">
        <f t="shared" si="14"/>
        <v>82251</v>
      </c>
      <c r="J92" s="262" t="b">
        <f t="shared" si="15"/>
        <v>1</v>
      </c>
      <c r="K92" s="263"/>
      <c r="O92" s="264"/>
      <c r="P92" s="264"/>
      <c r="R92" s="264"/>
    </row>
    <row r="93" spans="1:18" ht="13.8">
      <c r="A93" s="379" t="s">
        <v>891</v>
      </c>
      <c r="B93" s="46" t="s">
        <v>734</v>
      </c>
      <c r="C93" s="560">
        <v>480</v>
      </c>
      <c r="D93" s="380" t="s">
        <v>61</v>
      </c>
      <c r="E93" s="68">
        <v>317.57</v>
      </c>
      <c r="F93" s="81">
        <f>INT(E93*C93)</f>
        <v>152433</v>
      </c>
      <c r="G93" s="562">
        <f>VLOOKUP(B93,[1]FG!$A$7:$B$3540,2,0)</f>
        <v>317.57</v>
      </c>
      <c r="H93" s="301" t="b">
        <f>G93=E93</f>
        <v>1</v>
      </c>
      <c r="I93" s="262">
        <f>INT(G93*C93)</f>
        <v>152433</v>
      </c>
      <c r="J93" s="262" t="b">
        <f>I93=F93</f>
        <v>1</v>
      </c>
      <c r="K93" s="263"/>
      <c r="O93" s="264"/>
      <c r="P93" s="264"/>
      <c r="R93" s="264"/>
    </row>
    <row r="94" spans="1:18" ht="13.8">
      <c r="A94" s="379" t="s">
        <v>892</v>
      </c>
      <c r="B94" s="46" t="s">
        <v>734</v>
      </c>
      <c r="C94" s="560">
        <v>120</v>
      </c>
      <c r="D94" s="380" t="s">
        <v>61</v>
      </c>
      <c r="E94" s="68">
        <v>317.57</v>
      </c>
      <c r="F94" s="81">
        <f t="shared" si="12"/>
        <v>38108</v>
      </c>
      <c r="G94" s="562">
        <f>VLOOKUP(B94,[1]FG!$A$7:$B$3540,2,0)</f>
        <v>317.57</v>
      </c>
      <c r="H94" s="301" t="b">
        <f t="shared" si="13"/>
        <v>1</v>
      </c>
      <c r="I94" s="262">
        <f t="shared" si="14"/>
        <v>38108</v>
      </c>
      <c r="J94" s="262" t="b">
        <f t="shared" si="15"/>
        <v>1</v>
      </c>
      <c r="K94" s="263"/>
      <c r="O94" s="264"/>
      <c r="P94" s="264"/>
      <c r="R94" s="264"/>
    </row>
    <row r="95" spans="1:18" ht="13.8">
      <c r="A95" s="561" t="s">
        <v>893</v>
      </c>
      <c r="B95" s="46" t="s">
        <v>735</v>
      </c>
      <c r="C95" s="560">
        <v>150</v>
      </c>
      <c r="D95" s="380" t="s">
        <v>61</v>
      </c>
      <c r="E95" s="68">
        <v>694.02</v>
      </c>
      <c r="F95" s="81">
        <f>INT(E95*C95)</f>
        <v>104103</v>
      </c>
      <c r="G95" s="562">
        <f>VLOOKUP(B95,[1]FG!$A$7:$B$3540,2,0)</f>
        <v>694.02</v>
      </c>
      <c r="H95" s="301" t="b">
        <f>G95=E95</f>
        <v>1</v>
      </c>
      <c r="I95" s="262">
        <f>INT(G95*C95)</f>
        <v>104103</v>
      </c>
      <c r="J95" s="262" t="b">
        <f>I95=F95</f>
        <v>1</v>
      </c>
      <c r="K95" s="263"/>
      <c r="O95" s="264"/>
      <c r="P95" s="264"/>
      <c r="R95" s="264"/>
    </row>
    <row r="96" spans="1:18" ht="13.8">
      <c r="A96" s="561" t="s">
        <v>894</v>
      </c>
      <c r="B96" s="46" t="s">
        <v>735</v>
      </c>
      <c r="C96" s="560">
        <v>300</v>
      </c>
      <c r="D96" s="380" t="s">
        <v>61</v>
      </c>
      <c r="E96" s="68">
        <v>694.02</v>
      </c>
      <c r="F96" s="81">
        <f t="shared" si="12"/>
        <v>208206</v>
      </c>
      <c r="G96" s="562">
        <f>VLOOKUP(B96,[1]FG!$A$7:$B$3540,2,0)</f>
        <v>694.02</v>
      </c>
      <c r="H96" s="301" t="b">
        <f t="shared" si="13"/>
        <v>1</v>
      </c>
      <c r="I96" s="262">
        <f t="shared" si="14"/>
        <v>208206</v>
      </c>
      <c r="J96" s="262" t="b">
        <f t="shared" si="15"/>
        <v>1</v>
      </c>
      <c r="K96" s="263"/>
      <c r="O96" s="264"/>
      <c r="P96" s="264"/>
      <c r="R96" s="264"/>
    </row>
    <row r="97" spans="1:18" ht="13.8">
      <c r="A97" s="379" t="s">
        <v>895</v>
      </c>
      <c r="B97" s="46" t="s">
        <v>736</v>
      </c>
      <c r="C97" s="249">
        <v>200</v>
      </c>
      <c r="D97" s="380" t="s">
        <v>61</v>
      </c>
      <c r="E97" s="68">
        <v>576.12</v>
      </c>
      <c r="F97" s="81">
        <f t="shared" si="12"/>
        <v>115224</v>
      </c>
      <c r="G97" s="562">
        <f>VLOOKUP(B97,[1]FG!$A$7:$B$3540,2,0)</f>
        <v>576.12</v>
      </c>
      <c r="H97" s="301" t="b">
        <f t="shared" si="13"/>
        <v>1</v>
      </c>
      <c r="I97" s="262">
        <f t="shared" si="14"/>
        <v>115224</v>
      </c>
      <c r="J97" s="262" t="b">
        <f t="shared" si="15"/>
        <v>1</v>
      </c>
      <c r="K97" s="263"/>
      <c r="O97" s="264"/>
      <c r="P97" s="264"/>
      <c r="R97" s="264"/>
    </row>
    <row r="98" spans="1:18" ht="13.8">
      <c r="A98" s="379" t="s">
        <v>896</v>
      </c>
      <c r="B98" s="46" t="s">
        <v>737</v>
      </c>
      <c r="C98" s="560">
        <v>200</v>
      </c>
      <c r="D98" s="380" t="s">
        <v>61</v>
      </c>
      <c r="E98" s="68">
        <v>281.55</v>
      </c>
      <c r="F98" s="81">
        <f t="shared" si="12"/>
        <v>56310</v>
      </c>
      <c r="G98" s="562">
        <f>VLOOKUP(B98,[1]FG!$A$7:$B$3540,2,0)</f>
        <v>281.55</v>
      </c>
      <c r="H98" s="301" t="b">
        <f t="shared" si="13"/>
        <v>1</v>
      </c>
      <c r="I98" s="262">
        <f t="shared" si="14"/>
        <v>56310</v>
      </c>
      <c r="J98" s="262" t="b">
        <f t="shared" si="15"/>
        <v>1</v>
      </c>
      <c r="K98" s="263"/>
      <c r="O98" s="264"/>
      <c r="P98" s="264"/>
      <c r="R98" s="264"/>
    </row>
    <row r="99" spans="1:18" ht="13.8">
      <c r="A99" s="379" t="s">
        <v>897</v>
      </c>
      <c r="B99" s="46" t="s">
        <v>737</v>
      </c>
      <c r="C99" s="560">
        <v>300</v>
      </c>
      <c r="D99" s="380" t="s">
        <v>61</v>
      </c>
      <c r="E99" s="68">
        <v>281.55</v>
      </c>
      <c r="F99" s="81">
        <f t="shared" si="12"/>
        <v>84465</v>
      </c>
      <c r="G99" s="562">
        <f>VLOOKUP(B99,[1]FG!$A$7:$B$3540,2,0)</f>
        <v>281.55</v>
      </c>
      <c r="H99" s="301" t="b">
        <f t="shared" si="13"/>
        <v>1</v>
      </c>
      <c r="I99" s="262">
        <f t="shared" si="14"/>
        <v>84465</v>
      </c>
      <c r="J99" s="262" t="b">
        <f t="shared" si="15"/>
        <v>1</v>
      </c>
      <c r="K99" s="263"/>
      <c r="O99" s="264"/>
      <c r="P99" s="264"/>
      <c r="R99" s="264"/>
    </row>
    <row r="100" spans="1:18" ht="13.8">
      <c r="A100" s="379" t="s">
        <v>898</v>
      </c>
      <c r="B100" s="46" t="s">
        <v>244</v>
      </c>
      <c r="C100" s="560">
        <v>700</v>
      </c>
      <c r="D100" s="380" t="s">
        <v>61</v>
      </c>
      <c r="E100" s="68">
        <v>235.67</v>
      </c>
      <c r="F100" s="81">
        <f>INT(E100*C100)</f>
        <v>164969</v>
      </c>
      <c r="G100" s="562">
        <f>VLOOKUP(B100,[1]FG!$A$7:$B$3540,2,0)</f>
        <v>235.67</v>
      </c>
      <c r="H100" s="301" t="b">
        <f>G100=E100</f>
        <v>1</v>
      </c>
      <c r="I100" s="262">
        <f>INT(G100*C100)</f>
        <v>164969</v>
      </c>
      <c r="J100" s="262" t="b">
        <f>I100=F100</f>
        <v>1</v>
      </c>
      <c r="K100" s="263"/>
      <c r="O100" s="264"/>
      <c r="P100" s="264"/>
      <c r="R100" s="264"/>
    </row>
    <row r="101" spans="1:18" ht="13.8">
      <c r="A101" s="379" t="s">
        <v>899</v>
      </c>
      <c r="B101" s="46" t="s">
        <v>244</v>
      </c>
      <c r="C101" s="560">
        <v>100</v>
      </c>
      <c r="D101" s="380" t="s">
        <v>61</v>
      </c>
      <c r="E101" s="68">
        <v>235.67</v>
      </c>
      <c r="F101" s="81">
        <f t="shared" si="12"/>
        <v>23567</v>
      </c>
      <c r="G101" s="562">
        <f>VLOOKUP(B101,[1]FG!$A$7:$B$3540,2,0)</f>
        <v>235.67</v>
      </c>
      <c r="H101" s="301" t="b">
        <f t="shared" si="13"/>
        <v>1</v>
      </c>
      <c r="I101" s="262">
        <f t="shared" si="14"/>
        <v>23567</v>
      </c>
      <c r="J101" s="262" t="b">
        <f t="shared" si="15"/>
        <v>1</v>
      </c>
      <c r="K101" s="263"/>
      <c r="O101" s="264"/>
      <c r="P101" s="264"/>
      <c r="R101" s="264"/>
    </row>
    <row r="102" spans="1:18" ht="13.8">
      <c r="A102" s="379" t="s">
        <v>900</v>
      </c>
      <c r="B102" s="46" t="s">
        <v>738</v>
      </c>
      <c r="C102" s="249">
        <v>800</v>
      </c>
      <c r="D102" s="380" t="s">
        <v>61</v>
      </c>
      <c r="E102" s="68">
        <v>193.62</v>
      </c>
      <c r="F102" s="81">
        <f t="shared" si="12"/>
        <v>154896</v>
      </c>
      <c r="G102" s="562">
        <f>VLOOKUP(B102,[1]FG!$A$7:$B$3540,2,0)</f>
        <v>193.62</v>
      </c>
      <c r="H102" s="301" t="b">
        <f t="shared" si="13"/>
        <v>1</v>
      </c>
      <c r="I102" s="262">
        <f t="shared" si="14"/>
        <v>154896</v>
      </c>
      <c r="J102" s="262" t="b">
        <f t="shared" si="15"/>
        <v>1</v>
      </c>
      <c r="K102" s="263"/>
      <c r="O102" s="264"/>
      <c r="P102" s="264"/>
      <c r="R102" s="264"/>
    </row>
    <row r="103" spans="1:18" ht="13.8">
      <c r="A103" s="379" t="s">
        <v>901</v>
      </c>
      <c r="B103" s="46" t="s">
        <v>739</v>
      </c>
      <c r="C103" s="249">
        <v>500</v>
      </c>
      <c r="D103" s="380" t="s">
        <v>61</v>
      </c>
      <c r="E103" s="68">
        <v>588.03</v>
      </c>
      <c r="F103" s="81">
        <f t="shared" si="12"/>
        <v>294015</v>
      </c>
      <c r="G103" s="562">
        <f>VLOOKUP(B103,[1]FG!$A$7:$B$3540,2,0)</f>
        <v>588.03</v>
      </c>
      <c r="H103" s="301" t="b">
        <f t="shared" si="13"/>
        <v>1</v>
      </c>
      <c r="I103" s="262">
        <f t="shared" si="14"/>
        <v>294015</v>
      </c>
      <c r="J103" s="262" t="b">
        <f t="shared" si="15"/>
        <v>1</v>
      </c>
      <c r="K103" s="263"/>
      <c r="O103" s="264"/>
      <c r="P103" s="264"/>
      <c r="R103" s="264"/>
    </row>
    <row r="104" spans="1:18" ht="13.8">
      <c r="A104" s="379" t="s">
        <v>902</v>
      </c>
      <c r="B104" s="46" t="s">
        <v>394</v>
      </c>
      <c r="C104" s="249">
        <v>2148</v>
      </c>
      <c r="D104" s="380" t="s">
        <v>61</v>
      </c>
      <c r="E104" s="68">
        <v>50.95</v>
      </c>
      <c r="F104" s="81">
        <f t="shared" si="12"/>
        <v>109440</v>
      </c>
      <c r="G104" s="562">
        <f>VLOOKUP(B104,[1]FG!$A$7:$B$3540,2,0)</f>
        <v>50.95</v>
      </c>
      <c r="H104" s="301" t="b">
        <f t="shared" si="13"/>
        <v>1</v>
      </c>
      <c r="I104" s="262">
        <f t="shared" si="14"/>
        <v>109440</v>
      </c>
      <c r="J104" s="262" t="b">
        <f t="shared" si="15"/>
        <v>1</v>
      </c>
      <c r="K104" s="263"/>
      <c r="O104" s="264"/>
      <c r="P104" s="264"/>
      <c r="R104" s="264"/>
    </row>
    <row r="105" spans="1:18" ht="13.8">
      <c r="A105" s="379" t="s">
        <v>903</v>
      </c>
      <c r="B105" s="46" t="s">
        <v>740</v>
      </c>
      <c r="C105" s="560">
        <v>1084</v>
      </c>
      <c r="D105" s="380" t="s">
        <v>61</v>
      </c>
      <c r="E105" s="68">
        <v>50.95</v>
      </c>
      <c r="F105" s="81">
        <f t="shared" si="12"/>
        <v>55229</v>
      </c>
      <c r="G105" s="562">
        <f>VLOOKUP(B105,[1]FG!$A$7:$B$3540,2,0)</f>
        <v>50.95</v>
      </c>
      <c r="H105" s="301" t="b">
        <f t="shared" si="13"/>
        <v>1</v>
      </c>
      <c r="I105" s="262">
        <f t="shared" si="14"/>
        <v>55229</v>
      </c>
      <c r="J105" s="262" t="b">
        <f t="shared" si="15"/>
        <v>1</v>
      </c>
      <c r="K105" s="263"/>
      <c r="O105" s="264"/>
      <c r="P105" s="264"/>
      <c r="R105" s="264"/>
    </row>
    <row r="106" spans="1:18" ht="13.8">
      <c r="A106" s="379" t="s">
        <v>904</v>
      </c>
      <c r="B106" s="46" t="s">
        <v>740</v>
      </c>
      <c r="C106" s="560">
        <v>700</v>
      </c>
      <c r="D106" s="380" t="s">
        <v>61</v>
      </c>
      <c r="E106" s="68">
        <v>50.95</v>
      </c>
      <c r="F106" s="81">
        <f t="shared" si="12"/>
        <v>35665</v>
      </c>
      <c r="G106" s="562">
        <f>VLOOKUP(B106,[1]FG!$A$7:$B$3540,2,0)</f>
        <v>50.95</v>
      </c>
      <c r="H106" s="301" t="b">
        <f t="shared" si="13"/>
        <v>1</v>
      </c>
      <c r="I106" s="262">
        <f t="shared" si="14"/>
        <v>35665</v>
      </c>
      <c r="J106" s="262" t="b">
        <f t="shared" si="15"/>
        <v>1</v>
      </c>
      <c r="K106" s="263"/>
      <c r="O106" s="264"/>
      <c r="P106" s="264"/>
      <c r="R106" s="264"/>
    </row>
    <row r="107" spans="1:18" ht="13.8">
      <c r="A107" s="379" t="s">
        <v>905</v>
      </c>
      <c r="B107" s="46" t="s">
        <v>395</v>
      </c>
      <c r="C107" s="249">
        <v>980</v>
      </c>
      <c r="D107" s="380" t="s">
        <v>61</v>
      </c>
      <c r="E107" s="68">
        <v>59.44</v>
      </c>
      <c r="F107" s="81">
        <f t="shared" si="12"/>
        <v>58251</v>
      </c>
      <c r="G107" s="562">
        <f>VLOOKUP(B107,[1]FG!$A$7:$B$3540,2,0)</f>
        <v>59.44</v>
      </c>
      <c r="H107" s="301" t="b">
        <f t="shared" si="13"/>
        <v>1</v>
      </c>
      <c r="I107" s="262">
        <f t="shared" si="14"/>
        <v>58251</v>
      </c>
      <c r="J107" s="262" t="b">
        <f t="shared" si="15"/>
        <v>1</v>
      </c>
      <c r="K107" s="263"/>
      <c r="O107" s="264"/>
      <c r="P107" s="264"/>
      <c r="R107" s="264"/>
    </row>
    <row r="108" spans="1:18" ht="13.8">
      <c r="A108" s="379" t="s">
        <v>906</v>
      </c>
      <c r="B108" s="46" t="s">
        <v>396</v>
      </c>
      <c r="C108" s="249">
        <v>3170</v>
      </c>
      <c r="D108" s="380" t="s">
        <v>61</v>
      </c>
      <c r="E108" s="68">
        <v>87</v>
      </c>
      <c r="F108" s="81">
        <f t="shared" si="12"/>
        <v>275790</v>
      </c>
      <c r="G108" s="562">
        <f>VLOOKUP(B108,[1]FG!$A$7:$B$3540,2,0)</f>
        <v>87</v>
      </c>
      <c r="H108" s="301" t="b">
        <f t="shared" si="13"/>
        <v>1</v>
      </c>
      <c r="I108" s="262">
        <f t="shared" si="14"/>
        <v>275790</v>
      </c>
      <c r="J108" s="262" t="b">
        <f t="shared" si="15"/>
        <v>1</v>
      </c>
      <c r="K108" s="263"/>
      <c r="O108" s="264"/>
      <c r="P108" s="264"/>
      <c r="R108" s="264"/>
    </row>
    <row r="109" spans="1:18" ht="13.8">
      <c r="A109" s="379" t="s">
        <v>907</v>
      </c>
      <c r="B109" s="46" t="s">
        <v>741</v>
      </c>
      <c r="C109" s="249">
        <v>300</v>
      </c>
      <c r="D109" s="380" t="s">
        <v>61</v>
      </c>
      <c r="E109" s="68">
        <v>126.31</v>
      </c>
      <c r="F109" s="81">
        <f t="shared" si="12"/>
        <v>37893</v>
      </c>
      <c r="G109" s="562">
        <f>VLOOKUP(B109,[1]FG!$A$7:$B$3540,2,0)</f>
        <v>126.31</v>
      </c>
      <c r="H109" s="301" t="b">
        <f t="shared" si="13"/>
        <v>1</v>
      </c>
      <c r="I109" s="262">
        <f t="shared" si="14"/>
        <v>37893</v>
      </c>
      <c r="J109" s="262" t="b">
        <f t="shared" si="15"/>
        <v>1</v>
      </c>
      <c r="K109" s="263"/>
      <c r="O109" s="264"/>
      <c r="P109" s="264"/>
      <c r="R109" s="264"/>
    </row>
    <row r="110" spans="1:18" ht="13.8">
      <c r="A110" s="379" t="s">
        <v>908</v>
      </c>
      <c r="B110" s="46" t="s">
        <v>742</v>
      </c>
      <c r="C110" s="249">
        <v>300</v>
      </c>
      <c r="D110" s="380" t="s">
        <v>61</v>
      </c>
      <c r="E110" s="68">
        <v>124.52</v>
      </c>
      <c r="F110" s="81">
        <f t="shared" si="12"/>
        <v>37356</v>
      </c>
      <c r="G110" s="562">
        <f>VLOOKUP(B110,[1]FG!$A$7:$B$3540,2,0)</f>
        <v>124.52</v>
      </c>
      <c r="H110" s="301" t="b">
        <f t="shared" si="13"/>
        <v>1</v>
      </c>
      <c r="I110" s="262">
        <f t="shared" si="14"/>
        <v>37356</v>
      </c>
      <c r="J110" s="262" t="b">
        <f t="shared" si="15"/>
        <v>1</v>
      </c>
      <c r="K110" s="263"/>
      <c r="O110" s="264"/>
      <c r="P110" s="264"/>
      <c r="R110" s="264"/>
    </row>
    <row r="111" spans="1:18" ht="13.8">
      <c r="A111" s="379" t="s">
        <v>909</v>
      </c>
      <c r="B111" s="46" t="s">
        <v>742</v>
      </c>
      <c r="C111" s="249">
        <v>200</v>
      </c>
      <c r="D111" s="380" t="s">
        <v>61</v>
      </c>
      <c r="E111" s="68">
        <v>124.52</v>
      </c>
      <c r="F111" s="81">
        <f t="shared" si="12"/>
        <v>24904</v>
      </c>
      <c r="G111" s="562">
        <f>VLOOKUP(B111,[1]FG!$A$7:$B$3540,2,0)</f>
        <v>124.52</v>
      </c>
      <c r="H111" s="301" t="b">
        <f t="shared" si="13"/>
        <v>1</v>
      </c>
      <c r="I111" s="262">
        <f t="shared" si="14"/>
        <v>24904</v>
      </c>
      <c r="J111" s="262" t="b">
        <f t="shared" si="15"/>
        <v>1</v>
      </c>
      <c r="K111" s="263"/>
      <c r="O111" s="264"/>
      <c r="P111" s="264"/>
      <c r="R111" s="264"/>
    </row>
    <row r="112" spans="1:18" ht="13.8">
      <c r="A112" s="69"/>
      <c r="B112" s="381" t="s">
        <v>62</v>
      </c>
      <c r="C112" s="250">
        <f>SUM(C48:C111)</f>
        <v>27531</v>
      </c>
      <c r="D112" s="382" t="s">
        <v>63</v>
      </c>
      <c r="E112" s="45"/>
      <c r="F112" s="82">
        <f>SUM(F48:F111)</f>
        <v>8316326</v>
      </c>
      <c r="G112" s="316"/>
      <c r="I112" s="262"/>
      <c r="J112" s="262"/>
      <c r="K112" s="263"/>
      <c r="O112" s="264"/>
      <c r="P112" s="264"/>
      <c r="R112" s="264"/>
    </row>
    <row r="113" spans="1:18" ht="13.8">
      <c r="A113" s="568" t="s">
        <v>227</v>
      </c>
      <c r="B113" s="569"/>
      <c r="C113" s="569"/>
      <c r="D113" s="569"/>
      <c r="E113" s="569"/>
      <c r="F113" s="570"/>
      <c r="G113" s="316"/>
      <c r="I113" s="262"/>
      <c r="J113" s="262"/>
      <c r="K113" s="263"/>
      <c r="O113" s="264"/>
      <c r="P113" s="264"/>
      <c r="R113" s="264"/>
    </row>
    <row r="114" spans="1:18" ht="13.8">
      <c r="A114" s="379" t="s">
        <v>910</v>
      </c>
      <c r="B114" s="46" t="s">
        <v>397</v>
      </c>
      <c r="C114" s="249">
        <v>5000</v>
      </c>
      <c r="D114" s="380" t="s">
        <v>61</v>
      </c>
      <c r="E114" s="68">
        <v>59.68</v>
      </c>
      <c r="F114" s="81">
        <f t="shared" ref="F114:F125" si="16">INT(E114*C114)</f>
        <v>298400</v>
      </c>
      <c r="G114" s="562">
        <f>VLOOKUP(B114,[1]FG!$A$7:$B$3540,2,0)</f>
        <v>59.68</v>
      </c>
      <c r="H114" s="301" t="b">
        <f t="shared" ref="H114:H125" si="17">G114=E114</f>
        <v>1</v>
      </c>
      <c r="I114" s="262">
        <f t="shared" ref="I114:I125" si="18">INT(G114*C114)</f>
        <v>298400</v>
      </c>
      <c r="J114" s="262" t="b">
        <f t="shared" ref="J114:J125" si="19">I114=F114</f>
        <v>1</v>
      </c>
      <c r="K114" s="263"/>
      <c r="O114" s="264"/>
      <c r="P114" s="264"/>
      <c r="R114" s="264"/>
    </row>
    <row r="115" spans="1:18" ht="13.8">
      <c r="A115" s="379" t="s">
        <v>911</v>
      </c>
      <c r="B115" s="46" t="s">
        <v>743</v>
      </c>
      <c r="C115" s="249">
        <v>1000</v>
      </c>
      <c r="D115" s="380" t="s">
        <v>61</v>
      </c>
      <c r="E115" s="68">
        <v>69.33</v>
      </c>
      <c r="F115" s="81">
        <f t="shared" si="16"/>
        <v>69330</v>
      </c>
      <c r="G115" s="562">
        <f>VLOOKUP(B115,[1]FG!$A$7:$B$3540,2,0)</f>
        <v>69.33</v>
      </c>
      <c r="H115" s="301" t="b">
        <f t="shared" si="17"/>
        <v>1</v>
      </c>
      <c r="I115" s="262">
        <f t="shared" si="18"/>
        <v>69330</v>
      </c>
      <c r="J115" s="262" t="b">
        <f t="shared" si="19"/>
        <v>1</v>
      </c>
      <c r="K115" s="263"/>
      <c r="O115" s="264"/>
      <c r="P115" s="264"/>
      <c r="R115" s="264"/>
    </row>
    <row r="116" spans="1:18" ht="13.8">
      <c r="A116" s="379" t="s">
        <v>912</v>
      </c>
      <c r="B116" s="46" t="s">
        <v>744</v>
      </c>
      <c r="C116" s="560">
        <v>2167</v>
      </c>
      <c r="D116" s="380" t="s">
        <v>61</v>
      </c>
      <c r="E116" s="68">
        <v>47.24</v>
      </c>
      <c r="F116" s="81">
        <f>INT(E116*C116)</f>
        <v>102369</v>
      </c>
      <c r="G116" s="562">
        <f>VLOOKUP(B116,[1]FG!$A$7:$B$3540,2,0)</f>
        <v>47.24</v>
      </c>
      <c r="H116" s="301" t="b">
        <f>G116=E116</f>
        <v>1</v>
      </c>
      <c r="I116" s="262">
        <f>INT(G116*C116)</f>
        <v>102369</v>
      </c>
      <c r="J116" s="262" t="b">
        <f>I116=F116</f>
        <v>1</v>
      </c>
      <c r="K116" s="263"/>
      <c r="O116" s="264"/>
      <c r="P116" s="264"/>
      <c r="R116" s="264"/>
    </row>
    <row r="117" spans="1:18" ht="13.8">
      <c r="A117" s="379" t="s">
        <v>913</v>
      </c>
      <c r="B117" s="46" t="s">
        <v>744</v>
      </c>
      <c r="C117" s="560">
        <v>3833</v>
      </c>
      <c r="D117" s="380" t="s">
        <v>61</v>
      </c>
      <c r="E117" s="68">
        <v>47.24</v>
      </c>
      <c r="F117" s="81">
        <f t="shared" si="16"/>
        <v>181070</v>
      </c>
      <c r="G117" s="562">
        <f>VLOOKUP(B117,[1]FG!$A$7:$B$3540,2,0)</f>
        <v>47.24</v>
      </c>
      <c r="H117" s="301" t="b">
        <f t="shared" si="17"/>
        <v>1</v>
      </c>
      <c r="I117" s="262">
        <f t="shared" si="18"/>
        <v>181070</v>
      </c>
      <c r="J117" s="262" t="b">
        <f t="shared" si="19"/>
        <v>1</v>
      </c>
      <c r="K117" s="263"/>
      <c r="O117" s="264"/>
      <c r="P117" s="264"/>
      <c r="R117" s="264"/>
    </row>
    <row r="118" spans="1:18" ht="13.8">
      <c r="A118" s="379" t="s">
        <v>914</v>
      </c>
      <c r="B118" s="46" t="s">
        <v>745</v>
      </c>
      <c r="C118" s="560">
        <v>4667</v>
      </c>
      <c r="D118" s="380" t="s">
        <v>61</v>
      </c>
      <c r="E118" s="68">
        <v>18.350000000000001</v>
      </c>
      <c r="F118" s="81">
        <f t="shared" si="16"/>
        <v>85639</v>
      </c>
      <c r="G118" s="562">
        <f>VLOOKUP(B118,[1]FG!$A$7:$B$3540,2,0)</f>
        <v>18.350000000000001</v>
      </c>
      <c r="H118" s="301" t="b">
        <f t="shared" si="17"/>
        <v>1</v>
      </c>
      <c r="I118" s="262">
        <f t="shared" si="18"/>
        <v>85639</v>
      </c>
      <c r="J118" s="262" t="b">
        <f t="shared" si="19"/>
        <v>1</v>
      </c>
      <c r="K118" s="263"/>
      <c r="O118" s="264"/>
      <c r="P118" s="264"/>
      <c r="R118" s="264"/>
    </row>
    <row r="119" spans="1:18" ht="13.8">
      <c r="A119" s="379" t="s">
        <v>915</v>
      </c>
      <c r="B119" s="46" t="s">
        <v>745</v>
      </c>
      <c r="C119" s="560">
        <v>3333</v>
      </c>
      <c r="D119" s="380" t="s">
        <v>61</v>
      </c>
      <c r="E119" s="68">
        <v>18.350000000000001</v>
      </c>
      <c r="F119" s="81">
        <f t="shared" si="16"/>
        <v>61160</v>
      </c>
      <c r="G119" s="562">
        <f>VLOOKUP(B119,[1]FG!$A$7:$B$3540,2,0)</f>
        <v>18.350000000000001</v>
      </c>
      <c r="H119" s="301" t="b">
        <f t="shared" si="17"/>
        <v>1</v>
      </c>
      <c r="I119" s="262">
        <f t="shared" si="18"/>
        <v>61160</v>
      </c>
      <c r="J119" s="262" t="b">
        <f t="shared" si="19"/>
        <v>1</v>
      </c>
      <c r="K119" s="263"/>
      <c r="O119" s="264"/>
      <c r="P119" s="264"/>
      <c r="R119" s="264"/>
    </row>
    <row r="120" spans="1:18" ht="13.8">
      <c r="A120" s="379" t="s">
        <v>916</v>
      </c>
      <c r="B120" s="46" t="s">
        <v>746</v>
      </c>
      <c r="C120" s="560">
        <v>1775</v>
      </c>
      <c r="D120" s="380" t="s">
        <v>61</v>
      </c>
      <c r="E120" s="68">
        <v>12.21</v>
      </c>
      <c r="F120" s="81">
        <f t="shared" si="16"/>
        <v>21672</v>
      </c>
      <c r="G120" s="562">
        <f>VLOOKUP(B120,[1]FG!$A$7:$B$3540,2,0)</f>
        <v>12.21</v>
      </c>
      <c r="H120" s="301" t="b">
        <f t="shared" si="17"/>
        <v>1</v>
      </c>
      <c r="I120" s="262">
        <f t="shared" si="18"/>
        <v>21672</v>
      </c>
      <c r="J120" s="262" t="b">
        <f t="shared" si="19"/>
        <v>1</v>
      </c>
      <c r="K120" s="263"/>
      <c r="O120" s="264"/>
      <c r="P120" s="264"/>
      <c r="R120" s="264"/>
    </row>
    <row r="121" spans="1:18" ht="13.8">
      <c r="A121" s="379" t="s">
        <v>917</v>
      </c>
      <c r="B121" s="46" t="s">
        <v>746</v>
      </c>
      <c r="C121" s="560">
        <v>1225</v>
      </c>
      <c r="D121" s="380" t="s">
        <v>61</v>
      </c>
      <c r="E121" s="68">
        <v>12.21</v>
      </c>
      <c r="F121" s="81">
        <f t="shared" si="16"/>
        <v>14957</v>
      </c>
      <c r="G121" s="562">
        <f>VLOOKUP(B121,[1]FG!$A$7:$B$3540,2,0)</f>
        <v>12.21</v>
      </c>
      <c r="H121" s="301" t="b">
        <f t="shared" si="17"/>
        <v>1</v>
      </c>
      <c r="I121" s="262">
        <f t="shared" si="18"/>
        <v>14957</v>
      </c>
      <c r="J121" s="262" t="b">
        <f t="shared" si="19"/>
        <v>1</v>
      </c>
      <c r="K121" s="263"/>
      <c r="O121" s="264"/>
      <c r="P121" s="264"/>
      <c r="R121" s="264"/>
    </row>
    <row r="122" spans="1:18" ht="13.8">
      <c r="A122" s="379" t="s">
        <v>918</v>
      </c>
      <c r="B122" s="46" t="s">
        <v>747</v>
      </c>
      <c r="C122" s="249">
        <v>8000</v>
      </c>
      <c r="D122" s="380" t="s">
        <v>61</v>
      </c>
      <c r="E122" s="68">
        <v>14.34</v>
      </c>
      <c r="F122" s="81">
        <f t="shared" si="16"/>
        <v>114720</v>
      </c>
      <c r="G122" s="562">
        <f>VLOOKUP(B122,[1]FG!$A$7:$B$3540,2,0)</f>
        <v>14.34</v>
      </c>
      <c r="H122" s="301" t="b">
        <f t="shared" si="17"/>
        <v>1</v>
      </c>
      <c r="I122" s="262">
        <f t="shared" si="18"/>
        <v>114720</v>
      </c>
      <c r="J122" s="262" t="b">
        <f t="shared" si="19"/>
        <v>1</v>
      </c>
      <c r="K122" s="263"/>
      <c r="O122" s="264"/>
      <c r="P122" s="264"/>
      <c r="R122" s="264"/>
    </row>
    <row r="123" spans="1:18" ht="13.8">
      <c r="A123" s="379" t="s">
        <v>919</v>
      </c>
      <c r="B123" s="46" t="s">
        <v>398</v>
      </c>
      <c r="C123" s="560">
        <v>5373</v>
      </c>
      <c r="D123" s="380" t="s">
        <v>61</v>
      </c>
      <c r="E123" s="68">
        <v>15.47</v>
      </c>
      <c r="F123" s="81">
        <f>INT(E123*C123)</f>
        <v>83120</v>
      </c>
      <c r="G123" s="562">
        <f>VLOOKUP(B123,[1]FG!$A$7:$B$3540,2,0)</f>
        <v>15.47</v>
      </c>
      <c r="H123" s="301" t="b">
        <f>G123=E123</f>
        <v>1</v>
      </c>
      <c r="I123" s="262">
        <f>INT(G123*C123)</f>
        <v>83120</v>
      </c>
      <c r="J123" s="262" t="b">
        <f>I123=F123</f>
        <v>1</v>
      </c>
      <c r="K123" s="263"/>
      <c r="O123" s="264"/>
      <c r="P123" s="264"/>
      <c r="R123" s="264"/>
    </row>
    <row r="124" spans="1:18" ht="13.8">
      <c r="A124" s="379" t="s">
        <v>920</v>
      </c>
      <c r="B124" s="46" t="s">
        <v>398</v>
      </c>
      <c r="C124" s="560">
        <v>10627</v>
      </c>
      <c r="D124" s="380" t="s">
        <v>61</v>
      </c>
      <c r="E124" s="68">
        <v>15.47</v>
      </c>
      <c r="F124" s="81">
        <f t="shared" si="16"/>
        <v>164399</v>
      </c>
      <c r="G124" s="562">
        <f>VLOOKUP(B124,[1]FG!$A$7:$B$3540,2,0)</f>
        <v>15.47</v>
      </c>
      <c r="H124" s="301" t="b">
        <f t="shared" si="17"/>
        <v>1</v>
      </c>
      <c r="I124" s="262">
        <f t="shared" si="18"/>
        <v>164399</v>
      </c>
      <c r="J124" s="262" t="b">
        <f t="shared" si="19"/>
        <v>1</v>
      </c>
      <c r="K124" s="263"/>
      <c r="O124" s="264"/>
      <c r="P124" s="264"/>
      <c r="R124" s="264"/>
    </row>
    <row r="125" spans="1:18" ht="13.8">
      <c r="A125" s="379" t="s">
        <v>921</v>
      </c>
      <c r="B125" s="46" t="s">
        <v>748</v>
      </c>
      <c r="C125" s="249">
        <v>2000</v>
      </c>
      <c r="D125" s="380" t="s">
        <v>61</v>
      </c>
      <c r="E125" s="68">
        <v>117.69</v>
      </c>
      <c r="F125" s="81">
        <f t="shared" si="16"/>
        <v>235380</v>
      </c>
      <c r="G125" s="562">
        <f>VLOOKUP(B125,[1]FG!$A$7:$B$3540,2,0)</f>
        <v>117.69</v>
      </c>
      <c r="H125" s="301" t="b">
        <f t="shared" si="17"/>
        <v>1</v>
      </c>
      <c r="I125" s="262">
        <f t="shared" si="18"/>
        <v>235380</v>
      </c>
      <c r="J125" s="262" t="b">
        <f t="shared" si="19"/>
        <v>1</v>
      </c>
      <c r="K125" s="263"/>
      <c r="O125" s="264"/>
      <c r="P125" s="264"/>
      <c r="R125" s="264"/>
    </row>
    <row r="126" spans="1:18" ht="13.8">
      <c r="A126" s="69"/>
      <c r="B126" s="381" t="s">
        <v>62</v>
      </c>
      <c r="C126" s="250">
        <f>SUM(C114:C125)</f>
        <v>49000</v>
      </c>
      <c r="D126" s="382" t="s">
        <v>63</v>
      </c>
      <c r="E126" s="45"/>
      <c r="F126" s="82">
        <f>SUM(F114:F125)</f>
        <v>1432216</v>
      </c>
      <c r="G126" s="316"/>
      <c r="I126" s="262"/>
      <c r="J126" s="262"/>
      <c r="K126" s="263"/>
      <c r="O126" s="264"/>
      <c r="P126" s="264"/>
      <c r="R126" s="264"/>
    </row>
    <row r="127" spans="1:18" ht="13.8">
      <c r="A127" s="568" t="s">
        <v>193</v>
      </c>
      <c r="B127" s="569"/>
      <c r="C127" s="569"/>
      <c r="D127" s="569"/>
      <c r="E127" s="569"/>
      <c r="F127" s="570"/>
      <c r="G127" s="316"/>
      <c r="I127" s="262"/>
      <c r="J127" s="262"/>
      <c r="K127" s="263"/>
      <c r="O127" s="264"/>
      <c r="P127" s="264"/>
      <c r="R127" s="264"/>
    </row>
    <row r="128" spans="1:18" ht="13.8">
      <c r="A128" s="379" t="s">
        <v>922</v>
      </c>
      <c r="B128" s="46" t="s">
        <v>194</v>
      </c>
      <c r="C128" s="249">
        <v>5370</v>
      </c>
      <c r="D128" s="380" t="s">
        <v>61</v>
      </c>
      <c r="E128" s="68">
        <v>74.959999999999994</v>
      </c>
      <c r="F128" s="81">
        <f>INT(E128*C128)</f>
        <v>402535</v>
      </c>
      <c r="G128" s="562">
        <f>VLOOKUP(B128,[1]FG!$A$7:$B$3540,2,0)</f>
        <v>74.959999999999994</v>
      </c>
      <c r="H128" s="301" t="b">
        <f>G128=E128</f>
        <v>1</v>
      </c>
      <c r="I128" s="262">
        <f>INT(G128*C128)</f>
        <v>402535</v>
      </c>
      <c r="J128" s="262" t="b">
        <f>I128=F128</f>
        <v>1</v>
      </c>
      <c r="K128" s="263"/>
      <c r="O128" s="264"/>
      <c r="P128" s="264"/>
      <c r="R128" s="264"/>
    </row>
    <row r="129" spans="1:18" ht="13.8">
      <c r="A129" s="69"/>
      <c r="B129" s="381" t="s">
        <v>62</v>
      </c>
      <c r="C129" s="250">
        <f>SUM(C128:C128)</f>
        <v>5370</v>
      </c>
      <c r="D129" s="382" t="s">
        <v>63</v>
      </c>
      <c r="E129" s="45"/>
      <c r="F129" s="82">
        <f>SUM(F128:F128)</f>
        <v>402535</v>
      </c>
      <c r="G129" s="316"/>
      <c r="I129" s="262"/>
      <c r="J129" s="262"/>
      <c r="K129" s="263"/>
      <c r="O129" s="264"/>
      <c r="P129" s="264"/>
      <c r="R129" s="264"/>
    </row>
    <row r="130" spans="1:18" ht="13.8">
      <c r="A130" s="568" t="s">
        <v>238</v>
      </c>
      <c r="B130" s="569"/>
      <c r="C130" s="569"/>
      <c r="D130" s="569"/>
      <c r="E130" s="569"/>
      <c r="F130" s="570"/>
      <c r="G130" s="316"/>
      <c r="I130" s="262"/>
      <c r="J130" s="262"/>
      <c r="K130" s="263"/>
      <c r="O130" s="264"/>
      <c r="P130" s="264"/>
      <c r="R130" s="264"/>
    </row>
    <row r="131" spans="1:18" ht="13.8">
      <c r="A131" s="379" t="s">
        <v>923</v>
      </c>
      <c r="B131" s="46" t="s">
        <v>749</v>
      </c>
      <c r="C131" s="249">
        <v>1</v>
      </c>
      <c r="D131" s="380" t="s">
        <v>61</v>
      </c>
      <c r="E131" s="68">
        <v>48334.54</v>
      </c>
      <c r="F131" s="81">
        <f t="shared" ref="F131:F138" si="20">INT(E131*C131)</f>
        <v>48334</v>
      </c>
      <c r="G131" s="562">
        <f>VLOOKUP(B131,[1]FG!$A$7:$B$3540,2,0)</f>
        <v>48334.54</v>
      </c>
      <c r="H131" s="301" t="b">
        <f t="shared" ref="H131:H138" si="21">G131=E131</f>
        <v>1</v>
      </c>
      <c r="I131" s="262">
        <f t="shared" ref="I131:I138" si="22">INT(G131*C131)</f>
        <v>48334</v>
      </c>
      <c r="J131" s="262" t="b">
        <f t="shared" ref="J131:J138" si="23">I131=F131</f>
        <v>1</v>
      </c>
      <c r="K131" s="263"/>
      <c r="O131" s="264"/>
      <c r="P131" s="264"/>
      <c r="R131" s="264"/>
    </row>
    <row r="132" spans="1:18" ht="13.8">
      <c r="A132" s="379" t="s">
        <v>924</v>
      </c>
      <c r="B132" s="46" t="s">
        <v>750</v>
      </c>
      <c r="C132" s="249">
        <v>9</v>
      </c>
      <c r="D132" s="380" t="s">
        <v>61</v>
      </c>
      <c r="E132" s="68">
        <v>7256.44</v>
      </c>
      <c r="F132" s="81">
        <f t="shared" si="20"/>
        <v>65307</v>
      </c>
      <c r="G132" s="371">
        <v>7256.44</v>
      </c>
      <c r="H132" s="301" t="b">
        <f t="shared" si="21"/>
        <v>1</v>
      </c>
      <c r="I132" s="262">
        <f t="shared" si="22"/>
        <v>65307</v>
      </c>
      <c r="J132" s="262" t="b">
        <f t="shared" si="23"/>
        <v>1</v>
      </c>
      <c r="K132" s="263"/>
      <c r="O132" s="264"/>
      <c r="P132" s="264"/>
      <c r="R132" s="264"/>
    </row>
    <row r="133" spans="1:18" ht="13.8">
      <c r="A133" s="379" t="s">
        <v>925</v>
      </c>
      <c r="B133" s="46" t="s">
        <v>245</v>
      </c>
      <c r="C133" s="249">
        <v>7</v>
      </c>
      <c r="D133" s="380" t="s">
        <v>61</v>
      </c>
      <c r="E133" s="68">
        <v>69544.11</v>
      </c>
      <c r="F133" s="81">
        <f t="shared" si="20"/>
        <v>486808</v>
      </c>
      <c r="G133" s="371">
        <v>69544.11</v>
      </c>
      <c r="H133" s="301" t="b">
        <f t="shared" si="21"/>
        <v>1</v>
      </c>
      <c r="I133" s="262">
        <f t="shared" si="22"/>
        <v>486808</v>
      </c>
      <c r="J133" s="262" t="b">
        <f t="shared" si="23"/>
        <v>1</v>
      </c>
      <c r="K133" s="263"/>
      <c r="O133" s="264"/>
      <c r="P133" s="264"/>
      <c r="R133" s="264"/>
    </row>
    <row r="134" spans="1:18" ht="13.8">
      <c r="A134" s="379" t="s">
        <v>926</v>
      </c>
      <c r="B134" s="46" t="s">
        <v>246</v>
      </c>
      <c r="C134" s="249">
        <v>15</v>
      </c>
      <c r="D134" s="380" t="s">
        <v>61</v>
      </c>
      <c r="E134" s="68">
        <v>4545.59</v>
      </c>
      <c r="F134" s="81">
        <f t="shared" si="20"/>
        <v>68183</v>
      </c>
      <c r="G134" s="562">
        <f>VLOOKUP(B134,[1]FG!$A$7:$B$3540,2,0)</f>
        <v>4545.59</v>
      </c>
      <c r="H134" s="301" t="b">
        <f t="shared" si="21"/>
        <v>1</v>
      </c>
      <c r="I134" s="262">
        <f t="shared" si="22"/>
        <v>68183</v>
      </c>
      <c r="J134" s="262" t="b">
        <f t="shared" si="23"/>
        <v>1</v>
      </c>
      <c r="K134" s="263"/>
      <c r="O134" s="264"/>
      <c r="P134" s="264"/>
      <c r="R134" s="264"/>
    </row>
    <row r="135" spans="1:18" ht="13.8">
      <c r="A135" s="379" t="s">
        <v>927</v>
      </c>
      <c r="B135" s="46" t="s">
        <v>271</v>
      </c>
      <c r="C135" s="249">
        <v>21</v>
      </c>
      <c r="D135" s="380" t="s">
        <v>61</v>
      </c>
      <c r="E135" s="68">
        <v>4196.46</v>
      </c>
      <c r="F135" s="81">
        <f>INT(E135*C135)</f>
        <v>88125</v>
      </c>
      <c r="G135" s="562">
        <f>VLOOKUP(B135,[1]FG!$A$7:$B$3540,2,0)</f>
        <v>4196.46</v>
      </c>
      <c r="H135" s="301" t="b">
        <f>G135=E135</f>
        <v>1</v>
      </c>
      <c r="I135" s="262">
        <f>INT(G135*C135)</f>
        <v>88125</v>
      </c>
      <c r="J135" s="262" t="b">
        <f>I135=F135</f>
        <v>1</v>
      </c>
      <c r="K135" s="263"/>
      <c r="O135" s="264"/>
      <c r="P135" s="264"/>
      <c r="R135" s="264"/>
    </row>
    <row r="136" spans="1:18" ht="13.8">
      <c r="A136" s="379" t="s">
        <v>928</v>
      </c>
      <c r="B136" s="46" t="s">
        <v>751</v>
      </c>
      <c r="C136" s="249">
        <v>8</v>
      </c>
      <c r="D136" s="380" t="s">
        <v>61</v>
      </c>
      <c r="E136" s="68">
        <v>16270.18</v>
      </c>
      <c r="F136" s="81">
        <f>INT(E136*C136)</f>
        <v>130161</v>
      </c>
      <c r="G136" s="562">
        <f>VLOOKUP(B136,[1]FG!$A$7:$B$3540,2,0)</f>
        <v>16270.18</v>
      </c>
      <c r="H136" s="301" t="b">
        <f>G136=E136</f>
        <v>1</v>
      </c>
      <c r="I136" s="262">
        <f>INT(G136*C136)</f>
        <v>130161</v>
      </c>
      <c r="J136" s="262" t="b">
        <f>I136=F136</f>
        <v>1</v>
      </c>
      <c r="K136" s="263"/>
      <c r="O136" s="264"/>
      <c r="P136" s="264"/>
      <c r="R136" s="264"/>
    </row>
    <row r="137" spans="1:18" ht="13.8">
      <c r="A137" s="379" t="s">
        <v>929</v>
      </c>
      <c r="B137" s="46" t="s">
        <v>272</v>
      </c>
      <c r="C137" s="249">
        <v>15</v>
      </c>
      <c r="D137" s="380" t="s">
        <v>61</v>
      </c>
      <c r="E137" s="68">
        <v>5361.8</v>
      </c>
      <c r="F137" s="81">
        <f t="shared" si="20"/>
        <v>80427</v>
      </c>
      <c r="G137" s="562">
        <f>VLOOKUP(B137,[1]FG!$A$7:$B$3540,2,0)</f>
        <v>5361.8</v>
      </c>
      <c r="H137" s="301" t="b">
        <f t="shared" si="21"/>
        <v>1</v>
      </c>
      <c r="I137" s="262">
        <f t="shared" si="22"/>
        <v>80427</v>
      </c>
      <c r="J137" s="262" t="b">
        <f t="shared" si="23"/>
        <v>1</v>
      </c>
      <c r="K137" s="263"/>
      <c r="O137" s="264"/>
      <c r="P137" s="264"/>
      <c r="R137" s="264"/>
    </row>
    <row r="138" spans="1:18" ht="13.8">
      <c r="A138" s="379" t="s">
        <v>930</v>
      </c>
      <c r="B138" s="46" t="s">
        <v>752</v>
      </c>
      <c r="C138" s="249">
        <v>6</v>
      </c>
      <c r="D138" s="380" t="s">
        <v>61</v>
      </c>
      <c r="E138" s="68">
        <v>75011.320000000007</v>
      </c>
      <c r="F138" s="81">
        <f t="shared" si="20"/>
        <v>450067</v>
      </c>
      <c r="G138" s="371">
        <v>75011.320000000007</v>
      </c>
      <c r="H138" s="301" t="b">
        <f t="shared" si="21"/>
        <v>1</v>
      </c>
      <c r="I138" s="262">
        <f t="shared" si="22"/>
        <v>450067</v>
      </c>
      <c r="J138" s="262" t="b">
        <f t="shared" si="23"/>
        <v>1</v>
      </c>
      <c r="K138" s="263"/>
      <c r="O138" s="264"/>
      <c r="P138" s="264"/>
      <c r="R138" s="264"/>
    </row>
    <row r="139" spans="1:18" ht="13.8">
      <c r="A139" s="69"/>
      <c r="B139" s="381" t="s">
        <v>62</v>
      </c>
      <c r="C139" s="250">
        <f>SUM(C131:C138)</f>
        <v>82</v>
      </c>
      <c r="D139" s="382" t="s">
        <v>63</v>
      </c>
      <c r="E139" s="45"/>
      <c r="F139" s="82">
        <f>SUM(F131:F138)</f>
        <v>1417412</v>
      </c>
      <c r="G139" s="316"/>
      <c r="I139" s="262"/>
      <c r="J139" s="262"/>
      <c r="K139" s="263"/>
      <c r="O139" s="264"/>
      <c r="P139" s="264"/>
      <c r="R139" s="264"/>
    </row>
    <row r="140" spans="1:18" ht="13.8">
      <c r="A140" s="568" t="s">
        <v>228</v>
      </c>
      <c r="B140" s="569"/>
      <c r="C140" s="569"/>
      <c r="D140" s="569"/>
      <c r="E140" s="569"/>
      <c r="F140" s="570"/>
      <c r="G140" s="316"/>
      <c r="I140" s="262"/>
      <c r="J140" s="262"/>
      <c r="K140" s="263"/>
      <c r="O140" s="264"/>
      <c r="P140" s="264"/>
      <c r="R140" s="264"/>
    </row>
    <row r="141" spans="1:18" ht="13.8">
      <c r="A141" s="379" t="s">
        <v>931</v>
      </c>
      <c r="B141" s="46" t="s">
        <v>753</v>
      </c>
      <c r="C141" s="249">
        <v>390</v>
      </c>
      <c r="D141" s="380" t="s">
        <v>61</v>
      </c>
      <c r="E141" s="68">
        <v>432.03</v>
      </c>
      <c r="F141" s="81">
        <f t="shared" ref="F141:F146" si="24">INT(E141*C141)</f>
        <v>168491</v>
      </c>
      <c r="G141" s="562">
        <f>VLOOKUP(B141,[1]FG!$A$7:$B$3540,2,0)</f>
        <v>432.03</v>
      </c>
      <c r="H141" s="301" t="b">
        <f t="shared" ref="H141:H146" si="25">G141=E141</f>
        <v>1</v>
      </c>
      <c r="I141" s="262">
        <f t="shared" ref="I141:I146" si="26">INT(G141*C141)</f>
        <v>168491</v>
      </c>
      <c r="J141" s="262" t="b">
        <f t="shared" ref="J141:J146" si="27">I141=F141</f>
        <v>1</v>
      </c>
      <c r="K141" s="263"/>
      <c r="O141" s="264"/>
      <c r="P141" s="264"/>
      <c r="R141" s="264"/>
    </row>
    <row r="142" spans="1:18" ht="13.8">
      <c r="A142" s="379" t="s">
        <v>932</v>
      </c>
      <c r="B142" s="46" t="s">
        <v>754</v>
      </c>
      <c r="C142" s="249">
        <v>1500</v>
      </c>
      <c r="D142" s="380" t="s">
        <v>61</v>
      </c>
      <c r="E142" s="68">
        <v>95.27</v>
      </c>
      <c r="F142" s="81">
        <f t="shared" si="24"/>
        <v>142905</v>
      </c>
      <c r="G142" s="562">
        <f>VLOOKUP(B142,[1]FG!$A$7:$B$3540,2,0)</f>
        <v>95.27</v>
      </c>
      <c r="H142" s="301" t="b">
        <f t="shared" si="25"/>
        <v>1</v>
      </c>
      <c r="I142" s="262">
        <f t="shared" si="26"/>
        <v>142905</v>
      </c>
      <c r="J142" s="262" t="b">
        <f t="shared" si="27"/>
        <v>1</v>
      </c>
      <c r="K142" s="263"/>
      <c r="O142" s="264"/>
      <c r="P142" s="264"/>
      <c r="R142" s="264"/>
    </row>
    <row r="143" spans="1:18" ht="13.8">
      <c r="A143" s="379" t="s">
        <v>933</v>
      </c>
      <c r="B143" s="46" t="s">
        <v>399</v>
      </c>
      <c r="C143" s="560">
        <v>260</v>
      </c>
      <c r="D143" s="380" t="s">
        <v>61</v>
      </c>
      <c r="E143" s="68">
        <v>87.99</v>
      </c>
      <c r="F143" s="81">
        <f t="shared" si="24"/>
        <v>22877</v>
      </c>
      <c r="G143" s="562">
        <f>VLOOKUP(B143,[1]FG!$A$7:$B$3540,2,0)</f>
        <v>87.99</v>
      </c>
      <c r="H143" s="301" t="b">
        <f t="shared" si="25"/>
        <v>1</v>
      </c>
      <c r="I143" s="262">
        <f t="shared" si="26"/>
        <v>22877</v>
      </c>
      <c r="J143" s="262" t="b">
        <f t="shared" si="27"/>
        <v>1</v>
      </c>
      <c r="K143" s="263"/>
      <c r="O143" s="264"/>
      <c r="P143" s="264"/>
      <c r="R143" s="264"/>
    </row>
    <row r="144" spans="1:18" ht="13.8">
      <c r="A144" s="379" t="s">
        <v>934</v>
      </c>
      <c r="B144" s="46" t="s">
        <v>399</v>
      </c>
      <c r="C144" s="560">
        <v>2440</v>
      </c>
      <c r="D144" s="380" t="s">
        <v>61</v>
      </c>
      <c r="E144" s="68">
        <v>87.99</v>
      </c>
      <c r="F144" s="81">
        <f t="shared" si="24"/>
        <v>214695</v>
      </c>
      <c r="G144" s="562">
        <f>VLOOKUP(B144,[1]FG!$A$7:$B$3540,2,0)</f>
        <v>87.99</v>
      </c>
      <c r="H144" s="301" t="b">
        <f t="shared" si="25"/>
        <v>1</v>
      </c>
      <c r="I144" s="262">
        <f t="shared" si="26"/>
        <v>214695</v>
      </c>
      <c r="J144" s="262" t="b">
        <f t="shared" si="27"/>
        <v>1</v>
      </c>
      <c r="K144" s="263"/>
      <c r="O144" s="264"/>
      <c r="P144" s="264"/>
      <c r="R144" s="264"/>
    </row>
    <row r="145" spans="1:18" ht="13.8">
      <c r="A145" s="379" t="s">
        <v>935</v>
      </c>
      <c r="B145" s="46" t="s">
        <v>160</v>
      </c>
      <c r="C145" s="560">
        <v>22662</v>
      </c>
      <c r="D145" s="380" t="s">
        <v>61</v>
      </c>
      <c r="E145" s="68">
        <v>284.95999999999998</v>
      </c>
      <c r="F145" s="81">
        <f t="shared" si="24"/>
        <v>6457763</v>
      </c>
      <c r="G145" s="562">
        <f>VLOOKUP(B145,[1]FG!$A$7:$B$3540,2,0)</f>
        <v>284.95999999999998</v>
      </c>
      <c r="H145" s="301" t="b">
        <f t="shared" si="25"/>
        <v>1</v>
      </c>
      <c r="I145" s="262">
        <f t="shared" si="26"/>
        <v>6457763</v>
      </c>
      <c r="J145" s="262" t="b">
        <f t="shared" si="27"/>
        <v>1</v>
      </c>
      <c r="K145" s="263"/>
      <c r="O145" s="264"/>
      <c r="P145" s="264"/>
      <c r="R145" s="264"/>
    </row>
    <row r="146" spans="1:18" ht="13.8">
      <c r="A146" s="379" t="s">
        <v>936</v>
      </c>
      <c r="B146" s="46" t="s">
        <v>160</v>
      </c>
      <c r="C146" s="560">
        <v>13338</v>
      </c>
      <c r="D146" s="380" t="s">
        <v>61</v>
      </c>
      <c r="E146" s="68">
        <v>284.95999999999998</v>
      </c>
      <c r="F146" s="81">
        <f t="shared" si="24"/>
        <v>3800796</v>
      </c>
      <c r="G146" s="562">
        <f>VLOOKUP(B146,[1]FG!$A$7:$B$3540,2,0)</f>
        <v>284.95999999999998</v>
      </c>
      <c r="H146" s="301" t="b">
        <f t="shared" si="25"/>
        <v>1</v>
      </c>
      <c r="I146" s="262">
        <f t="shared" si="26"/>
        <v>3800796</v>
      </c>
      <c r="J146" s="262" t="b">
        <f t="shared" si="27"/>
        <v>1</v>
      </c>
      <c r="K146" s="263"/>
      <c r="O146" s="264"/>
      <c r="P146" s="264"/>
      <c r="R146" s="264"/>
    </row>
    <row r="147" spans="1:18" ht="14.1" customHeight="1">
      <c r="A147" s="69"/>
      <c r="B147" s="381" t="s">
        <v>62</v>
      </c>
      <c r="C147" s="250">
        <f>SUM(C141:C146)</f>
        <v>40590</v>
      </c>
      <c r="D147" s="382" t="s">
        <v>63</v>
      </c>
      <c r="E147" s="45"/>
      <c r="F147" s="82">
        <f>SUM(F141:F146)</f>
        <v>10807527</v>
      </c>
      <c r="G147" s="316"/>
      <c r="I147" s="262"/>
      <c r="J147" s="262"/>
      <c r="K147" s="263"/>
      <c r="O147" s="264"/>
      <c r="P147" s="264"/>
      <c r="R147" s="264"/>
    </row>
    <row r="148" spans="1:18" ht="13.8">
      <c r="A148" s="568" t="s">
        <v>755</v>
      </c>
      <c r="B148" s="569"/>
      <c r="C148" s="569"/>
      <c r="D148" s="569"/>
      <c r="E148" s="569"/>
      <c r="F148" s="570"/>
      <c r="G148" s="316"/>
      <c r="I148" s="262"/>
      <c r="J148" s="262"/>
      <c r="K148" s="263"/>
      <c r="O148" s="264"/>
      <c r="P148" s="264"/>
      <c r="R148" s="264"/>
    </row>
    <row r="149" spans="1:18" ht="13.8">
      <c r="A149" s="379" t="s">
        <v>937</v>
      </c>
      <c r="B149" s="46" t="s">
        <v>756</v>
      </c>
      <c r="C149" s="249">
        <v>8000</v>
      </c>
      <c r="D149" s="380" t="s">
        <v>61</v>
      </c>
      <c r="E149" s="68">
        <v>90.44</v>
      </c>
      <c r="F149" s="81">
        <f>INT(E149*C149)</f>
        <v>723520</v>
      </c>
      <c r="G149" s="562">
        <f>VLOOKUP(B149,[1]FG!$A$7:$B$3540,2,0)</f>
        <v>90.44</v>
      </c>
      <c r="H149" s="301" t="b">
        <f>G149=E149</f>
        <v>1</v>
      </c>
      <c r="I149" s="262">
        <f>INT(G149*C149)</f>
        <v>723520</v>
      </c>
      <c r="J149" s="262" t="b">
        <f>I149=F149</f>
        <v>1</v>
      </c>
      <c r="K149" s="263"/>
      <c r="O149" s="264"/>
      <c r="P149" s="264"/>
      <c r="R149" s="264"/>
    </row>
    <row r="150" spans="1:18" ht="14.1" customHeight="1">
      <c r="A150" s="69"/>
      <c r="B150" s="381" t="s">
        <v>62</v>
      </c>
      <c r="C150" s="250">
        <f>SUM(C149:C149)</f>
        <v>8000</v>
      </c>
      <c r="D150" s="382" t="s">
        <v>63</v>
      </c>
      <c r="E150" s="45"/>
      <c r="F150" s="82">
        <f>SUM(F149:F149)</f>
        <v>723520</v>
      </c>
      <c r="G150" s="316"/>
      <c r="I150" s="262"/>
      <c r="J150" s="262"/>
      <c r="K150" s="263"/>
      <c r="O150" s="264"/>
      <c r="P150" s="264"/>
      <c r="R150" s="264"/>
    </row>
    <row r="151" spans="1:18" ht="13.8">
      <c r="A151" s="568" t="s">
        <v>758</v>
      </c>
      <c r="B151" s="569"/>
      <c r="C151" s="569"/>
      <c r="D151" s="569"/>
      <c r="E151" s="569"/>
      <c r="F151" s="570"/>
      <c r="G151" s="316"/>
      <c r="I151" s="262"/>
      <c r="J151" s="262"/>
      <c r="K151" s="263"/>
      <c r="O151" s="264"/>
      <c r="P151" s="264"/>
      <c r="R151" s="264"/>
    </row>
    <row r="152" spans="1:18" ht="13.8">
      <c r="A152" s="379" t="s">
        <v>938</v>
      </c>
      <c r="B152" s="46" t="s">
        <v>757</v>
      </c>
      <c r="C152" s="249">
        <v>400</v>
      </c>
      <c r="D152" s="380" t="s">
        <v>61</v>
      </c>
      <c r="E152" s="68">
        <v>139.30000000000001</v>
      </c>
      <c r="F152" s="81">
        <f>INT(E152*C152)</f>
        <v>55720</v>
      </c>
      <c r="G152" s="371">
        <v>139.30000000000001</v>
      </c>
      <c r="H152" s="301" t="b">
        <f>G152=E152</f>
        <v>1</v>
      </c>
      <c r="I152" s="262">
        <f>INT(G152*C152)</f>
        <v>55720</v>
      </c>
      <c r="J152" s="262" t="b">
        <f>I152=F152</f>
        <v>1</v>
      </c>
      <c r="K152" s="263"/>
      <c r="O152" s="264"/>
      <c r="P152" s="264"/>
      <c r="R152" s="264"/>
    </row>
    <row r="153" spans="1:18" ht="13.8">
      <c r="A153" s="379" t="s">
        <v>939</v>
      </c>
      <c r="B153" s="46" t="s">
        <v>757</v>
      </c>
      <c r="C153" s="249">
        <v>400</v>
      </c>
      <c r="D153" s="380" t="s">
        <v>61</v>
      </c>
      <c r="E153" s="68">
        <v>139.30000000000001</v>
      </c>
      <c r="F153" s="81">
        <f>INT(E153*C153)</f>
        <v>55720</v>
      </c>
      <c r="G153" s="371">
        <v>139.30000000000001</v>
      </c>
      <c r="H153" s="301" t="b">
        <f>G153=E153</f>
        <v>1</v>
      </c>
      <c r="I153" s="262">
        <f>INT(G153*C153)</f>
        <v>55720</v>
      </c>
      <c r="J153" s="262" t="b">
        <f>I153=F153</f>
        <v>1</v>
      </c>
      <c r="K153" s="263"/>
      <c r="O153" s="264"/>
      <c r="P153" s="264"/>
      <c r="R153" s="264"/>
    </row>
    <row r="154" spans="1:18" ht="14.1" customHeight="1">
      <c r="A154" s="69"/>
      <c r="B154" s="381" t="s">
        <v>62</v>
      </c>
      <c r="C154" s="250">
        <f>SUM(C152:C153)</f>
        <v>800</v>
      </c>
      <c r="D154" s="382" t="s">
        <v>63</v>
      </c>
      <c r="E154" s="45"/>
      <c r="F154" s="82">
        <f>SUM(F152:F153)</f>
        <v>111440</v>
      </c>
      <c r="G154" s="316"/>
      <c r="I154" s="262"/>
      <c r="J154" s="262"/>
      <c r="K154" s="263"/>
      <c r="O154" s="264"/>
      <c r="P154" s="264"/>
      <c r="R154" s="264"/>
    </row>
    <row r="155" spans="1:18" ht="13.8">
      <c r="A155" s="568" t="s">
        <v>173</v>
      </c>
      <c r="B155" s="569"/>
      <c r="C155" s="569"/>
      <c r="D155" s="569"/>
      <c r="E155" s="569"/>
      <c r="F155" s="570"/>
      <c r="G155" s="316"/>
      <c r="I155" s="262"/>
      <c r="J155" s="262"/>
      <c r="K155" s="263"/>
      <c r="O155" s="264"/>
      <c r="P155" s="264"/>
      <c r="R155" s="264"/>
    </row>
    <row r="156" spans="1:18" ht="13.8">
      <c r="A156" s="379" t="s">
        <v>940</v>
      </c>
      <c r="B156" s="46" t="s">
        <v>400</v>
      </c>
      <c r="C156" s="560">
        <v>2413</v>
      </c>
      <c r="D156" s="380" t="s">
        <v>61</v>
      </c>
      <c r="E156" s="68">
        <v>9.31</v>
      </c>
      <c r="F156" s="81">
        <f>INT(E156*C156)</f>
        <v>22465</v>
      </c>
      <c r="G156" s="562">
        <f>VLOOKUP(B156,[1]FG!$A$7:$B$3540,2,0)</f>
        <v>9.31</v>
      </c>
      <c r="H156" s="301" t="b">
        <f>G156=E156</f>
        <v>1</v>
      </c>
      <c r="I156" s="262">
        <f>INT(G156*C156)</f>
        <v>22465</v>
      </c>
      <c r="J156" s="262" t="b">
        <f>I156=F156</f>
        <v>1</v>
      </c>
      <c r="K156" s="263"/>
      <c r="O156" s="264"/>
      <c r="P156" s="264"/>
      <c r="R156" s="264"/>
    </row>
    <row r="157" spans="1:18" ht="13.8">
      <c r="A157" s="379" t="s">
        <v>941</v>
      </c>
      <c r="B157" s="46" t="s">
        <v>400</v>
      </c>
      <c r="C157" s="560">
        <v>1587</v>
      </c>
      <c r="D157" s="380" t="s">
        <v>61</v>
      </c>
      <c r="E157" s="68">
        <v>9.31</v>
      </c>
      <c r="F157" s="81">
        <f>INT(E157*C157)</f>
        <v>14774</v>
      </c>
      <c r="G157" s="562">
        <f>VLOOKUP(B157,[1]FG!$A$7:$B$3540,2,0)</f>
        <v>9.31</v>
      </c>
      <c r="H157" s="301" t="b">
        <f>G157=E157</f>
        <v>1</v>
      </c>
      <c r="I157" s="262">
        <f>INT(G157*C157)</f>
        <v>14774</v>
      </c>
      <c r="J157" s="262" t="b">
        <f>I157=F157</f>
        <v>1</v>
      </c>
      <c r="K157" s="263"/>
      <c r="O157" s="264"/>
      <c r="P157" s="264"/>
      <c r="R157" s="264"/>
    </row>
    <row r="158" spans="1:18" ht="14.1" customHeight="1">
      <c r="A158" s="69"/>
      <c r="B158" s="381" t="s">
        <v>62</v>
      </c>
      <c r="C158" s="250">
        <f>SUM(C156:C157)</f>
        <v>4000</v>
      </c>
      <c r="D158" s="382" t="s">
        <v>63</v>
      </c>
      <c r="E158" s="45"/>
      <c r="F158" s="82">
        <f>SUM(F156:F157)</f>
        <v>37239</v>
      </c>
      <c r="G158" s="316"/>
      <c r="I158" s="262"/>
      <c r="J158" s="262"/>
      <c r="K158" s="263"/>
      <c r="O158" s="264"/>
      <c r="P158" s="264"/>
      <c r="R158" s="264"/>
    </row>
    <row r="159" spans="1:18" ht="13.8">
      <c r="A159" s="568" t="s">
        <v>229</v>
      </c>
      <c r="B159" s="569"/>
      <c r="C159" s="569"/>
      <c r="D159" s="569"/>
      <c r="E159" s="569"/>
      <c r="F159" s="570"/>
      <c r="G159" s="316"/>
      <c r="I159" s="262"/>
      <c r="J159" s="262"/>
      <c r="K159" s="263"/>
      <c r="O159" s="264"/>
      <c r="P159" s="264"/>
      <c r="R159" s="264"/>
    </row>
    <row r="160" spans="1:18" ht="13.8">
      <c r="A160" s="379" t="s">
        <v>942</v>
      </c>
      <c r="B160" s="46" t="s">
        <v>759</v>
      </c>
      <c r="C160" s="560">
        <v>200</v>
      </c>
      <c r="D160" s="380" t="s">
        <v>61</v>
      </c>
      <c r="E160" s="68">
        <v>80.7</v>
      </c>
      <c r="F160" s="81">
        <f>INT(E160*C160)</f>
        <v>16140</v>
      </c>
      <c r="G160" s="562">
        <f>VLOOKUP(B160,[1]FG!$A$7:$B$3540,2,0)</f>
        <v>80.7</v>
      </c>
      <c r="H160" s="301" t="b">
        <f>G160=E160</f>
        <v>1</v>
      </c>
      <c r="I160" s="262">
        <f>INT(G160*C160)</f>
        <v>16140</v>
      </c>
      <c r="J160" s="262" t="b">
        <f>I160=F160</f>
        <v>1</v>
      </c>
      <c r="K160" s="263"/>
      <c r="O160" s="264"/>
      <c r="P160" s="264"/>
      <c r="R160" s="264"/>
    </row>
    <row r="161" spans="1:18" ht="13.8">
      <c r="A161" s="379" t="s">
        <v>943</v>
      </c>
      <c r="B161" s="46" t="s">
        <v>759</v>
      </c>
      <c r="C161" s="560">
        <v>800</v>
      </c>
      <c r="D161" s="380" t="s">
        <v>61</v>
      </c>
      <c r="E161" s="68">
        <v>80.7</v>
      </c>
      <c r="F161" s="81">
        <f t="shared" ref="F161:F170" si="28">INT(E161*C161)</f>
        <v>64560</v>
      </c>
      <c r="G161" s="562">
        <f>VLOOKUP(B161,[1]FG!$A$7:$B$3540,2,0)</f>
        <v>80.7</v>
      </c>
      <c r="H161" s="301" t="b">
        <f t="shared" ref="H161:H170" si="29">G161=E161</f>
        <v>1</v>
      </c>
      <c r="I161" s="262">
        <f t="shared" ref="I161:I170" si="30">INT(G161*C161)</f>
        <v>64560</v>
      </c>
      <c r="J161" s="262" t="b">
        <f t="shared" ref="J161:J170" si="31">I161=F161</f>
        <v>1</v>
      </c>
      <c r="K161" s="263"/>
      <c r="O161" s="264"/>
      <c r="P161" s="264"/>
      <c r="R161" s="264"/>
    </row>
    <row r="162" spans="1:18" ht="13.8">
      <c r="A162" s="379" t="s">
        <v>944</v>
      </c>
      <c r="B162" s="46" t="s">
        <v>760</v>
      </c>
      <c r="C162" s="560">
        <v>107</v>
      </c>
      <c r="D162" s="380" t="s">
        <v>61</v>
      </c>
      <c r="E162" s="68">
        <v>56.54</v>
      </c>
      <c r="F162" s="81">
        <f>INT(E162*C162)</f>
        <v>6049</v>
      </c>
      <c r="G162" s="562">
        <f>VLOOKUP(B162,[1]FG!$A$7:$B$3540,2,0)</f>
        <v>56.54</v>
      </c>
      <c r="H162" s="301" t="b">
        <f>G162=E162</f>
        <v>1</v>
      </c>
      <c r="I162" s="262">
        <f>INT(G162*C162)</f>
        <v>6049</v>
      </c>
      <c r="J162" s="262" t="b">
        <f>I162=F162</f>
        <v>1</v>
      </c>
      <c r="K162" s="263"/>
      <c r="O162" s="264"/>
      <c r="P162" s="264"/>
      <c r="R162" s="264"/>
    </row>
    <row r="163" spans="1:18" ht="13.8">
      <c r="A163" s="379" t="s">
        <v>945</v>
      </c>
      <c r="B163" s="46" t="s">
        <v>760</v>
      </c>
      <c r="C163" s="560">
        <v>293</v>
      </c>
      <c r="D163" s="380" t="s">
        <v>61</v>
      </c>
      <c r="E163" s="68">
        <v>56.54</v>
      </c>
      <c r="F163" s="81">
        <f>INT(E163*C163)</f>
        <v>16566</v>
      </c>
      <c r="G163" s="562">
        <f>VLOOKUP(B163,[1]FG!$A$7:$B$3540,2,0)</f>
        <v>56.54</v>
      </c>
      <c r="H163" s="301" t="b">
        <f>G163=E163</f>
        <v>1</v>
      </c>
      <c r="I163" s="262">
        <f>INT(G163*C163)</f>
        <v>16566</v>
      </c>
      <c r="J163" s="262" t="b">
        <f>I163=F163</f>
        <v>1</v>
      </c>
      <c r="K163" s="263"/>
      <c r="O163" s="264"/>
      <c r="P163" s="264"/>
      <c r="R163" s="264"/>
    </row>
    <row r="164" spans="1:18" ht="13.8">
      <c r="A164" s="379" t="s">
        <v>946</v>
      </c>
      <c r="B164" s="46" t="s">
        <v>183</v>
      </c>
      <c r="C164" s="560">
        <v>4061</v>
      </c>
      <c r="D164" s="380" t="s">
        <v>61</v>
      </c>
      <c r="E164" s="563">
        <v>192.7</v>
      </c>
      <c r="F164" s="81">
        <f t="shared" si="28"/>
        <v>782554</v>
      </c>
      <c r="G164" s="371">
        <v>192.7</v>
      </c>
      <c r="H164" s="301" t="b">
        <f t="shared" si="29"/>
        <v>1</v>
      </c>
      <c r="I164" s="262">
        <f t="shared" si="30"/>
        <v>782554</v>
      </c>
      <c r="J164" s="262" t="b">
        <f t="shared" si="31"/>
        <v>1</v>
      </c>
      <c r="K164" s="263"/>
      <c r="O164" s="264"/>
      <c r="P164" s="264"/>
      <c r="R164" s="264"/>
    </row>
    <row r="165" spans="1:18" ht="13.8">
      <c r="A165" s="379" t="s">
        <v>947</v>
      </c>
      <c r="B165" s="46" t="s">
        <v>183</v>
      </c>
      <c r="C165" s="560">
        <v>10939</v>
      </c>
      <c r="D165" s="380" t="s">
        <v>61</v>
      </c>
      <c r="E165" s="563">
        <v>192.7</v>
      </c>
      <c r="F165" s="81">
        <f t="shared" si="28"/>
        <v>2107945</v>
      </c>
      <c r="G165" s="371">
        <v>192.7</v>
      </c>
      <c r="H165" s="301" t="b">
        <f t="shared" si="29"/>
        <v>1</v>
      </c>
      <c r="I165" s="262">
        <f t="shared" si="30"/>
        <v>2107945</v>
      </c>
      <c r="J165" s="262" t="b">
        <f t="shared" si="31"/>
        <v>1</v>
      </c>
      <c r="K165" s="263"/>
      <c r="O165" s="264"/>
      <c r="P165" s="264"/>
      <c r="R165" s="264"/>
    </row>
    <row r="166" spans="1:18" ht="13.8">
      <c r="A166" s="379" t="s">
        <v>948</v>
      </c>
      <c r="B166" s="46" t="s">
        <v>761</v>
      </c>
      <c r="C166" s="560">
        <v>167</v>
      </c>
      <c r="D166" s="380" t="s">
        <v>61</v>
      </c>
      <c r="E166" s="68">
        <v>117.09</v>
      </c>
      <c r="F166" s="81">
        <f t="shared" si="28"/>
        <v>19554</v>
      </c>
      <c r="G166" s="562">
        <f>VLOOKUP(B166,[1]FG!$A$7:$B$3540,2,0)</f>
        <v>117.09</v>
      </c>
      <c r="H166" s="301" t="b">
        <f t="shared" si="29"/>
        <v>1</v>
      </c>
      <c r="I166" s="262">
        <f t="shared" si="30"/>
        <v>19554</v>
      </c>
      <c r="J166" s="262" t="b">
        <f t="shared" si="31"/>
        <v>1</v>
      </c>
      <c r="K166" s="263"/>
      <c r="O166" s="264"/>
      <c r="P166" s="264"/>
      <c r="R166" s="264"/>
    </row>
    <row r="167" spans="1:18" ht="13.8">
      <c r="A167" s="379" t="s">
        <v>949</v>
      </c>
      <c r="B167" s="46" t="s">
        <v>761</v>
      </c>
      <c r="C167" s="560">
        <v>433</v>
      </c>
      <c r="D167" s="380" t="s">
        <v>61</v>
      </c>
      <c r="E167" s="68">
        <v>117.09</v>
      </c>
      <c r="F167" s="81">
        <f t="shared" si="28"/>
        <v>50699</v>
      </c>
      <c r="G167" s="562">
        <f>VLOOKUP(B167,[1]FG!$A$7:$B$3540,2,0)</f>
        <v>117.09</v>
      </c>
      <c r="H167" s="301" t="b">
        <f t="shared" si="29"/>
        <v>1</v>
      </c>
      <c r="I167" s="262">
        <f t="shared" si="30"/>
        <v>50699</v>
      </c>
      <c r="J167" s="262" t="b">
        <f t="shared" si="31"/>
        <v>1</v>
      </c>
      <c r="K167" s="263"/>
      <c r="O167" s="264"/>
      <c r="P167" s="264"/>
      <c r="R167" s="264"/>
    </row>
    <row r="168" spans="1:18" ht="13.8">
      <c r="A168" s="379" t="s">
        <v>950</v>
      </c>
      <c r="B168" s="46" t="s">
        <v>247</v>
      </c>
      <c r="C168" s="249">
        <v>1800</v>
      </c>
      <c r="D168" s="380" t="s">
        <v>61</v>
      </c>
      <c r="E168" s="68">
        <v>136.22</v>
      </c>
      <c r="F168" s="81">
        <f t="shared" si="28"/>
        <v>245196</v>
      </c>
      <c r="G168" s="562">
        <f>VLOOKUP(B168,[1]FG!$A$7:$B$3540,2,0)</f>
        <v>136.22</v>
      </c>
      <c r="H168" s="301" t="b">
        <f t="shared" si="29"/>
        <v>1</v>
      </c>
      <c r="I168" s="262">
        <f t="shared" si="30"/>
        <v>245196</v>
      </c>
      <c r="J168" s="262" t="b">
        <f t="shared" si="31"/>
        <v>1</v>
      </c>
      <c r="K168" s="263"/>
      <c r="O168" s="264"/>
      <c r="P168" s="264"/>
      <c r="R168" s="264"/>
    </row>
    <row r="169" spans="1:18" ht="13.8">
      <c r="A169" s="379" t="s">
        <v>951</v>
      </c>
      <c r="B169" s="46" t="s">
        <v>762</v>
      </c>
      <c r="C169" s="560">
        <v>3912</v>
      </c>
      <c r="D169" s="380" t="s">
        <v>61</v>
      </c>
      <c r="E169" s="68">
        <v>222.32</v>
      </c>
      <c r="F169" s="81">
        <f t="shared" si="28"/>
        <v>869715</v>
      </c>
      <c r="G169" s="371">
        <v>222.32</v>
      </c>
      <c r="H169" s="301" t="b">
        <f t="shared" si="29"/>
        <v>1</v>
      </c>
      <c r="I169" s="262">
        <f t="shared" si="30"/>
        <v>869715</v>
      </c>
      <c r="J169" s="262" t="b">
        <f t="shared" si="31"/>
        <v>1</v>
      </c>
      <c r="K169" s="263"/>
      <c r="O169" s="264"/>
      <c r="P169" s="264"/>
      <c r="R169" s="264"/>
    </row>
    <row r="170" spans="1:18" ht="13.8">
      <c r="A170" s="379" t="s">
        <v>952</v>
      </c>
      <c r="B170" s="46" t="s">
        <v>762</v>
      </c>
      <c r="C170" s="560">
        <v>3288</v>
      </c>
      <c r="D170" s="380" t="s">
        <v>61</v>
      </c>
      <c r="E170" s="68">
        <v>222.32</v>
      </c>
      <c r="F170" s="81">
        <f t="shared" si="28"/>
        <v>730988</v>
      </c>
      <c r="G170" s="371">
        <v>222.32</v>
      </c>
      <c r="H170" s="301" t="b">
        <f t="shared" si="29"/>
        <v>1</v>
      </c>
      <c r="I170" s="262">
        <f t="shared" si="30"/>
        <v>730988</v>
      </c>
      <c r="J170" s="262" t="b">
        <f t="shared" si="31"/>
        <v>1</v>
      </c>
      <c r="K170" s="263"/>
      <c r="O170" s="264"/>
      <c r="P170" s="264"/>
      <c r="R170" s="264"/>
    </row>
    <row r="171" spans="1:18" ht="13.8">
      <c r="A171" s="379" t="s">
        <v>953</v>
      </c>
      <c r="B171" s="46" t="s">
        <v>248</v>
      </c>
      <c r="C171" s="249">
        <v>2400</v>
      </c>
      <c r="D171" s="380" t="s">
        <v>61</v>
      </c>
      <c r="E171" s="68">
        <v>113.58</v>
      </c>
      <c r="F171" s="81">
        <f>INT(E171*C171)</f>
        <v>272592</v>
      </c>
      <c r="G171" s="562">
        <f>VLOOKUP(B171,[1]FG!$A$7:$B$3540,2,0)</f>
        <v>113.58</v>
      </c>
      <c r="H171" s="301" t="b">
        <f>G171=E171</f>
        <v>1</v>
      </c>
      <c r="I171" s="262">
        <f>INT(G171*C171)</f>
        <v>272592</v>
      </c>
      <c r="J171" s="262" t="b">
        <f>I171=F171</f>
        <v>1</v>
      </c>
      <c r="K171" s="263"/>
      <c r="O171" s="264"/>
      <c r="P171" s="264"/>
      <c r="R171" s="264"/>
    </row>
    <row r="172" spans="1:18" ht="13.8">
      <c r="A172" s="379" t="s">
        <v>954</v>
      </c>
      <c r="B172" s="46" t="s">
        <v>763</v>
      </c>
      <c r="C172" s="560">
        <v>120</v>
      </c>
      <c r="D172" s="380" t="s">
        <v>61</v>
      </c>
      <c r="E172" s="68">
        <v>118.46</v>
      </c>
      <c r="F172" s="81">
        <f t="shared" ref="F172:F179" si="32">INT(E172*C172)</f>
        <v>14215</v>
      </c>
      <c r="G172" s="562">
        <f>VLOOKUP(B172,[1]FG!$A$7:$B$3540,2,0)</f>
        <v>118.46</v>
      </c>
      <c r="H172" s="301" t="b">
        <f t="shared" ref="H172:H179" si="33">G172=E172</f>
        <v>1</v>
      </c>
      <c r="I172" s="262">
        <f t="shared" ref="I172:I179" si="34">INT(G172*C172)</f>
        <v>14215</v>
      </c>
      <c r="J172" s="262" t="b">
        <f t="shared" ref="J172:J179" si="35">I172=F172</f>
        <v>1</v>
      </c>
      <c r="K172" s="263"/>
      <c r="O172" s="264"/>
      <c r="P172" s="264"/>
      <c r="R172" s="264"/>
    </row>
    <row r="173" spans="1:18" ht="13.8">
      <c r="A173" s="379" t="s">
        <v>955</v>
      </c>
      <c r="B173" s="46" t="s">
        <v>763</v>
      </c>
      <c r="C173" s="560">
        <v>280</v>
      </c>
      <c r="D173" s="380" t="s">
        <v>61</v>
      </c>
      <c r="E173" s="68">
        <v>118.46</v>
      </c>
      <c r="F173" s="81">
        <f t="shared" si="32"/>
        <v>33168</v>
      </c>
      <c r="G173" s="562">
        <f>VLOOKUP(B173,[1]FG!$A$7:$B$3540,2,0)</f>
        <v>118.46</v>
      </c>
      <c r="H173" s="301" t="b">
        <f t="shared" si="33"/>
        <v>1</v>
      </c>
      <c r="I173" s="262">
        <f t="shared" si="34"/>
        <v>33168</v>
      </c>
      <c r="J173" s="262" t="b">
        <f t="shared" si="35"/>
        <v>1</v>
      </c>
      <c r="K173" s="263"/>
      <c r="O173" s="264"/>
      <c r="P173" s="264"/>
      <c r="R173" s="264"/>
    </row>
    <row r="174" spans="1:18" ht="13.8">
      <c r="A174" s="379" t="s">
        <v>956</v>
      </c>
      <c r="B174" s="46" t="s">
        <v>764</v>
      </c>
      <c r="C174" s="249">
        <v>16000</v>
      </c>
      <c r="D174" s="380" t="s">
        <v>61</v>
      </c>
      <c r="E174" s="68">
        <v>59.05</v>
      </c>
      <c r="F174" s="81">
        <f t="shared" si="32"/>
        <v>944800</v>
      </c>
      <c r="G174" s="562">
        <f>VLOOKUP(B174,[1]FG!$A$7:$B$3540,2,0)</f>
        <v>59.05</v>
      </c>
      <c r="H174" s="301" t="b">
        <f t="shared" si="33"/>
        <v>1</v>
      </c>
      <c r="I174" s="262">
        <f t="shared" si="34"/>
        <v>944800</v>
      </c>
      <c r="J174" s="262" t="b">
        <f t="shared" si="35"/>
        <v>1</v>
      </c>
      <c r="K174" s="263"/>
      <c r="O174" s="264"/>
      <c r="P174" s="264"/>
      <c r="R174" s="264"/>
    </row>
    <row r="175" spans="1:18" ht="13.8">
      <c r="A175" s="379" t="s">
        <v>957</v>
      </c>
      <c r="B175" s="46" t="s">
        <v>401</v>
      </c>
      <c r="C175" s="249">
        <v>150</v>
      </c>
      <c r="D175" s="380" t="s">
        <v>61</v>
      </c>
      <c r="E175" s="68">
        <v>273.51</v>
      </c>
      <c r="F175" s="81">
        <f t="shared" si="32"/>
        <v>41026</v>
      </c>
      <c r="G175" s="562">
        <f>VLOOKUP(B175,[1]FG!$A$7:$B$3540,2,0)</f>
        <v>273.51</v>
      </c>
      <c r="H175" s="301" t="b">
        <f t="shared" si="33"/>
        <v>1</v>
      </c>
      <c r="I175" s="262">
        <f t="shared" si="34"/>
        <v>41026</v>
      </c>
      <c r="J175" s="262" t="b">
        <f t="shared" si="35"/>
        <v>1</v>
      </c>
      <c r="K175" s="263"/>
      <c r="O175" s="264"/>
      <c r="P175" s="264"/>
      <c r="R175" s="264"/>
    </row>
    <row r="176" spans="1:18" ht="13.8">
      <c r="A176" s="379" t="s">
        <v>958</v>
      </c>
      <c r="B176" s="46" t="s">
        <v>765</v>
      </c>
      <c r="C176" s="560">
        <v>1147</v>
      </c>
      <c r="D176" s="380" t="s">
        <v>61</v>
      </c>
      <c r="E176" s="68">
        <v>57.22</v>
      </c>
      <c r="F176" s="81">
        <f>INT(E176*C176)</f>
        <v>65631</v>
      </c>
      <c r="G176" s="562">
        <f>VLOOKUP(B176,[1]FG!$A$7:$B$3540,2,0)</f>
        <v>57.22</v>
      </c>
      <c r="H176" s="301" t="b">
        <f>G176=E176</f>
        <v>1</v>
      </c>
      <c r="I176" s="262">
        <f>INT(G176*C176)</f>
        <v>65631</v>
      </c>
      <c r="J176" s="262" t="b">
        <f>I176=F176</f>
        <v>1</v>
      </c>
      <c r="K176" s="263"/>
      <c r="O176" s="264"/>
      <c r="P176" s="264"/>
      <c r="R176" s="264"/>
    </row>
    <row r="177" spans="1:18" ht="13.8">
      <c r="A177" s="379" t="s">
        <v>959</v>
      </c>
      <c r="B177" s="46" t="s">
        <v>765</v>
      </c>
      <c r="C177" s="560">
        <v>2053</v>
      </c>
      <c r="D177" s="380" t="s">
        <v>61</v>
      </c>
      <c r="E177" s="68">
        <v>57.22</v>
      </c>
      <c r="F177" s="81">
        <f t="shared" si="32"/>
        <v>117472</v>
      </c>
      <c r="G177" s="562">
        <f>VLOOKUP(B177,[1]FG!$A$7:$B$3540,2,0)</f>
        <v>57.22</v>
      </c>
      <c r="H177" s="301" t="b">
        <f t="shared" si="33"/>
        <v>1</v>
      </c>
      <c r="I177" s="262">
        <f t="shared" si="34"/>
        <v>117472</v>
      </c>
      <c r="J177" s="262" t="b">
        <f t="shared" si="35"/>
        <v>1</v>
      </c>
      <c r="K177" s="263"/>
      <c r="O177" s="264"/>
      <c r="P177" s="264"/>
      <c r="R177" s="264"/>
    </row>
    <row r="178" spans="1:18" ht="13.8">
      <c r="A178" s="379" t="s">
        <v>960</v>
      </c>
      <c r="B178" s="46" t="s">
        <v>766</v>
      </c>
      <c r="C178" s="249">
        <v>1800</v>
      </c>
      <c r="D178" s="380" t="s">
        <v>61</v>
      </c>
      <c r="E178" s="68">
        <v>110.2</v>
      </c>
      <c r="F178" s="81">
        <f t="shared" si="32"/>
        <v>198360</v>
      </c>
      <c r="G178" s="562">
        <f>VLOOKUP(B178,[1]FG!$A$7:$B$3540,2,0)</f>
        <v>110.2</v>
      </c>
      <c r="H178" s="301" t="b">
        <f t="shared" si="33"/>
        <v>1</v>
      </c>
      <c r="I178" s="262">
        <f t="shared" si="34"/>
        <v>198360</v>
      </c>
      <c r="J178" s="262" t="b">
        <f t="shared" si="35"/>
        <v>1</v>
      </c>
      <c r="K178" s="263"/>
      <c r="O178" s="264"/>
      <c r="P178" s="264"/>
      <c r="R178" s="264"/>
    </row>
    <row r="179" spans="1:18" ht="13.8">
      <c r="A179" s="379" t="s">
        <v>961</v>
      </c>
      <c r="B179" s="46" t="s">
        <v>767</v>
      </c>
      <c r="C179" s="249">
        <v>6400</v>
      </c>
      <c r="D179" s="380" t="s">
        <v>61</v>
      </c>
      <c r="E179" s="68">
        <v>63.4</v>
      </c>
      <c r="F179" s="81">
        <f t="shared" si="32"/>
        <v>405760</v>
      </c>
      <c r="G179" s="562">
        <f>VLOOKUP(B179,[1]FG!$A$7:$B$3540,2,0)</f>
        <v>63.4</v>
      </c>
      <c r="H179" s="301" t="b">
        <f t="shared" si="33"/>
        <v>1</v>
      </c>
      <c r="I179" s="262">
        <f t="shared" si="34"/>
        <v>405760</v>
      </c>
      <c r="J179" s="262" t="b">
        <f t="shared" si="35"/>
        <v>1</v>
      </c>
      <c r="K179" s="263"/>
      <c r="O179" s="264"/>
      <c r="P179" s="264"/>
      <c r="R179" s="264"/>
    </row>
    <row r="180" spans="1:18" ht="13.8">
      <c r="A180" s="379" t="s">
        <v>962</v>
      </c>
      <c r="B180" s="46" t="s">
        <v>273</v>
      </c>
      <c r="C180" s="249">
        <v>7500</v>
      </c>
      <c r="D180" s="380" t="s">
        <v>61</v>
      </c>
      <c r="E180" s="68">
        <v>177.83</v>
      </c>
      <c r="F180" s="81">
        <f>INT(E180*C180)</f>
        <v>1333725</v>
      </c>
      <c r="G180" s="562">
        <f>VLOOKUP(B180,[1]FG!$A$7:$B$3540,2,0)</f>
        <v>177.83</v>
      </c>
      <c r="H180" s="301" t="b">
        <f>G180=E180</f>
        <v>1</v>
      </c>
      <c r="I180" s="262">
        <f>INT(G180*C180)</f>
        <v>1333725</v>
      </c>
      <c r="J180" s="262" t="b">
        <f>I180=F180</f>
        <v>1</v>
      </c>
      <c r="K180" s="263"/>
      <c r="O180" s="264"/>
      <c r="P180" s="264"/>
      <c r="R180" s="264"/>
    </row>
    <row r="181" spans="1:18" ht="13.8">
      <c r="A181" s="379" t="s">
        <v>963</v>
      </c>
      <c r="B181" s="46" t="s">
        <v>249</v>
      </c>
      <c r="C181" s="560">
        <v>6120</v>
      </c>
      <c r="D181" s="380" t="s">
        <v>61</v>
      </c>
      <c r="E181" s="68">
        <v>115.21</v>
      </c>
      <c r="F181" s="81">
        <f>INT(E181*C181)</f>
        <v>705085</v>
      </c>
      <c r="G181" s="562">
        <f>VLOOKUP(B181,[1]FG!$A$7:$B$3540,2,0)</f>
        <v>115.21</v>
      </c>
      <c r="H181" s="301" t="b">
        <f>G181=E181</f>
        <v>1</v>
      </c>
      <c r="I181" s="262">
        <f>INT(G181*C181)</f>
        <v>705085</v>
      </c>
      <c r="J181" s="262" t="b">
        <f>I181=F181</f>
        <v>1</v>
      </c>
      <c r="K181" s="263"/>
      <c r="O181" s="264"/>
      <c r="P181" s="264"/>
      <c r="R181" s="264"/>
    </row>
    <row r="182" spans="1:18" ht="13.8">
      <c r="A182" s="379" t="s">
        <v>964</v>
      </c>
      <c r="B182" s="46" t="s">
        <v>249</v>
      </c>
      <c r="C182" s="560">
        <v>10200</v>
      </c>
      <c r="D182" s="380" t="s">
        <v>61</v>
      </c>
      <c r="E182" s="68">
        <v>115.21</v>
      </c>
      <c r="F182" s="81">
        <f>INT(E182*C182)</f>
        <v>1175142</v>
      </c>
      <c r="G182" s="562">
        <f>VLOOKUP(B182,[1]FG!$A$7:$B$3540,2,0)</f>
        <v>115.21</v>
      </c>
      <c r="H182" s="301" t="b">
        <f>G182=E182</f>
        <v>1</v>
      </c>
      <c r="I182" s="262">
        <f>INT(G182*C182)</f>
        <v>1175142</v>
      </c>
      <c r="J182" s="262" t="b">
        <f>I182=F182</f>
        <v>1</v>
      </c>
      <c r="K182" s="263"/>
      <c r="O182" s="264"/>
      <c r="P182" s="264"/>
      <c r="R182" s="264"/>
    </row>
    <row r="183" spans="1:18" ht="13.8">
      <c r="A183" s="379" t="s">
        <v>965</v>
      </c>
      <c r="B183" s="46" t="s">
        <v>249</v>
      </c>
      <c r="C183" s="560">
        <v>1680</v>
      </c>
      <c r="D183" s="380" t="s">
        <v>61</v>
      </c>
      <c r="E183" s="68">
        <v>115.21</v>
      </c>
      <c r="F183" s="81">
        <f>INT(E183*C183)</f>
        <v>193552</v>
      </c>
      <c r="G183" s="562">
        <f>VLOOKUP(B183,[1]FG!$A$7:$B$3540,2,0)</f>
        <v>115.21</v>
      </c>
      <c r="H183" s="301" t="b">
        <f>G183=E183</f>
        <v>1</v>
      </c>
      <c r="I183" s="262">
        <f>INT(G183*C183)</f>
        <v>193552</v>
      </c>
      <c r="J183" s="262" t="b">
        <f>I183=F183</f>
        <v>1</v>
      </c>
      <c r="K183" s="263"/>
      <c r="O183" s="264"/>
      <c r="P183" s="264"/>
      <c r="R183" s="264"/>
    </row>
    <row r="184" spans="1:18" ht="14.1" customHeight="1">
      <c r="A184" s="69"/>
      <c r="B184" s="381" t="s">
        <v>62</v>
      </c>
      <c r="C184" s="250">
        <f>SUM(C160:C183)</f>
        <v>81850</v>
      </c>
      <c r="D184" s="382" t="s">
        <v>63</v>
      </c>
      <c r="E184" s="45"/>
      <c r="F184" s="82">
        <f>SUM(F160:F183)</f>
        <v>10410494</v>
      </c>
      <c r="G184" s="316"/>
      <c r="I184" s="262"/>
      <c r="J184" s="262"/>
      <c r="K184" s="263"/>
      <c r="O184" s="264"/>
      <c r="P184" s="264"/>
      <c r="R184" s="264"/>
    </row>
    <row r="185" spans="1:18" ht="13.8">
      <c r="A185" s="568" t="s">
        <v>230</v>
      </c>
      <c r="B185" s="569"/>
      <c r="C185" s="569"/>
      <c r="D185" s="569"/>
      <c r="E185" s="569"/>
      <c r="F185" s="570"/>
      <c r="G185" s="316"/>
      <c r="I185" s="262"/>
      <c r="J185" s="262"/>
      <c r="K185" s="263"/>
      <c r="M185" s="303"/>
      <c r="N185" s="303"/>
      <c r="O185" s="303"/>
      <c r="P185" s="303"/>
      <c r="Q185" s="303"/>
      <c r="R185" s="303"/>
    </row>
    <row r="186" spans="1:18" ht="13.8">
      <c r="A186" s="379" t="s">
        <v>967</v>
      </c>
      <c r="B186" s="46" t="s">
        <v>769</v>
      </c>
      <c r="C186" s="249">
        <v>4200</v>
      </c>
      <c r="D186" s="380" t="s">
        <v>61</v>
      </c>
      <c r="E186" s="68">
        <v>64.8</v>
      </c>
      <c r="F186" s="81">
        <f>INT(E186*C186)</f>
        <v>272160</v>
      </c>
      <c r="G186" s="562">
        <f>VLOOKUP(B186,[1]FG!$A$7:$B$3540,2,0)</f>
        <v>64.8</v>
      </c>
      <c r="H186" s="301" t="b">
        <f>G186=E186</f>
        <v>1</v>
      </c>
      <c r="I186" s="262">
        <f>INT(G186*C186)</f>
        <v>272160</v>
      </c>
      <c r="J186" s="262" t="b">
        <f>I186=F186</f>
        <v>1</v>
      </c>
      <c r="K186" s="263"/>
      <c r="M186" s="303"/>
      <c r="N186" s="303"/>
      <c r="O186" s="303"/>
      <c r="P186" s="303"/>
      <c r="Q186" s="303"/>
      <c r="R186" s="303"/>
    </row>
    <row r="187" spans="1:18" ht="13.8">
      <c r="A187" s="379" t="s">
        <v>968</v>
      </c>
      <c r="B187" s="46" t="s">
        <v>231</v>
      </c>
      <c r="C187" s="249">
        <v>1000</v>
      </c>
      <c r="D187" s="380" t="s">
        <v>61</v>
      </c>
      <c r="E187" s="68">
        <v>58.85</v>
      </c>
      <c r="F187" s="81">
        <f>INT(E187*C187)</f>
        <v>58850</v>
      </c>
      <c r="G187" s="562">
        <f>VLOOKUP(B187,[1]FG!$A$7:$B$3540,2,0)</f>
        <v>58.85</v>
      </c>
      <c r="H187" s="301" t="b">
        <f>G187=E187</f>
        <v>1</v>
      </c>
      <c r="I187" s="262">
        <f>INT(G187*C187)</f>
        <v>58850</v>
      </c>
      <c r="J187" s="262" t="b">
        <f>I187=F187</f>
        <v>1</v>
      </c>
      <c r="K187" s="263"/>
      <c r="M187" s="303"/>
      <c r="N187" s="303"/>
      <c r="O187" s="303"/>
      <c r="P187" s="303"/>
      <c r="Q187" s="303"/>
      <c r="R187" s="303"/>
    </row>
    <row r="188" spans="1:18" ht="13.8">
      <c r="A188" s="69"/>
      <c r="B188" s="381" t="s">
        <v>62</v>
      </c>
      <c r="C188" s="250">
        <f>SUM(C186:C187)</f>
        <v>5200</v>
      </c>
      <c r="D188" s="382" t="s">
        <v>61</v>
      </c>
      <c r="E188" s="45"/>
      <c r="F188" s="82">
        <f>SUM(F186:F187)</f>
        <v>331010</v>
      </c>
      <c r="G188" s="316"/>
      <c r="I188" s="262"/>
      <c r="J188" s="262"/>
      <c r="K188" s="263"/>
      <c r="M188" s="303"/>
      <c r="N188" s="303"/>
      <c r="O188" s="303"/>
      <c r="P188" s="303"/>
      <c r="Q188" s="303"/>
      <c r="R188" s="303"/>
    </row>
    <row r="189" spans="1:18" ht="13.8">
      <c r="A189" s="568" t="s">
        <v>232</v>
      </c>
      <c r="B189" s="569"/>
      <c r="C189" s="569"/>
      <c r="D189" s="569"/>
      <c r="E189" s="569"/>
      <c r="F189" s="570"/>
      <c r="G189" s="316"/>
      <c r="I189" s="262"/>
      <c r="J189" s="262"/>
      <c r="K189" s="263"/>
      <c r="L189" s="303"/>
      <c r="M189" s="303"/>
      <c r="N189" s="303"/>
      <c r="O189" s="303"/>
      <c r="P189" s="303"/>
      <c r="Q189" s="303"/>
      <c r="R189" s="303"/>
    </row>
    <row r="190" spans="1:18" ht="13.8">
      <c r="A190" s="379" t="s">
        <v>969</v>
      </c>
      <c r="B190" s="46" t="s">
        <v>770</v>
      </c>
      <c r="C190" s="249">
        <v>5280</v>
      </c>
      <c r="D190" s="380" t="s">
        <v>61</v>
      </c>
      <c r="E190" s="68">
        <v>215.14</v>
      </c>
      <c r="F190" s="81">
        <f t="shared" ref="F190:F197" si="36">INT(E190*C190)</f>
        <v>1135939</v>
      </c>
      <c r="G190" s="562">
        <f>VLOOKUP(B190,[1]FG!$A$7:$B$3540,2,0)</f>
        <v>215.14</v>
      </c>
      <c r="H190" s="301" t="b">
        <f t="shared" ref="H190:H197" si="37">G190=E190</f>
        <v>1</v>
      </c>
      <c r="I190" s="262">
        <f t="shared" ref="I190:I197" si="38">INT(G190*C190)</f>
        <v>1135939</v>
      </c>
      <c r="J190" s="262" t="b">
        <f t="shared" ref="J190:J197" si="39">I190=F190</f>
        <v>1</v>
      </c>
      <c r="K190" s="263"/>
      <c r="L190" s="303"/>
      <c r="M190" s="303"/>
      <c r="N190" s="303"/>
      <c r="O190" s="303"/>
      <c r="P190" s="303"/>
      <c r="Q190" s="303"/>
      <c r="R190" s="303"/>
    </row>
    <row r="191" spans="1:18" ht="13.8">
      <c r="A191" s="379" t="s">
        <v>970</v>
      </c>
      <c r="B191" s="46" t="s">
        <v>771</v>
      </c>
      <c r="C191" s="560">
        <v>706</v>
      </c>
      <c r="D191" s="380" t="s">
        <v>61</v>
      </c>
      <c r="E191" s="68">
        <v>193.32</v>
      </c>
      <c r="F191" s="81">
        <f t="shared" si="36"/>
        <v>136483</v>
      </c>
      <c r="G191" s="562">
        <f>VLOOKUP(B191,[1]FG!$A$7:$B$3540,2,0)</f>
        <v>193.32</v>
      </c>
      <c r="H191" s="301" t="b">
        <f t="shared" si="37"/>
        <v>1</v>
      </c>
      <c r="I191" s="262">
        <f t="shared" si="38"/>
        <v>136483</v>
      </c>
      <c r="J191" s="262" t="b">
        <f t="shared" si="39"/>
        <v>1</v>
      </c>
      <c r="K191" s="263"/>
      <c r="L191" s="303"/>
      <c r="M191" s="303"/>
      <c r="N191" s="303"/>
      <c r="O191" s="303"/>
      <c r="P191" s="303"/>
      <c r="Q191" s="303"/>
      <c r="R191" s="303"/>
    </row>
    <row r="192" spans="1:18" ht="13.8">
      <c r="A192" s="379" t="s">
        <v>971</v>
      </c>
      <c r="B192" s="46" t="s">
        <v>771</v>
      </c>
      <c r="C192" s="560">
        <v>1934</v>
      </c>
      <c r="D192" s="380" t="s">
        <v>61</v>
      </c>
      <c r="E192" s="68">
        <v>193.32</v>
      </c>
      <c r="F192" s="81">
        <f t="shared" si="36"/>
        <v>373880</v>
      </c>
      <c r="G192" s="562">
        <f>VLOOKUP(B192,[1]FG!$A$7:$B$3540,2,0)</f>
        <v>193.32</v>
      </c>
      <c r="H192" s="301" t="b">
        <f t="shared" si="37"/>
        <v>1</v>
      </c>
      <c r="I192" s="262">
        <f t="shared" si="38"/>
        <v>373880</v>
      </c>
      <c r="J192" s="262" t="b">
        <f t="shared" si="39"/>
        <v>1</v>
      </c>
      <c r="K192" s="263"/>
      <c r="L192" s="303"/>
      <c r="M192" s="303"/>
      <c r="N192" s="303"/>
      <c r="O192" s="303"/>
      <c r="P192" s="303"/>
      <c r="Q192" s="303"/>
      <c r="R192" s="303"/>
    </row>
    <row r="193" spans="1:18" ht="13.8">
      <c r="A193" s="379" t="s">
        <v>972</v>
      </c>
      <c r="B193" s="46" t="s">
        <v>772</v>
      </c>
      <c r="C193" s="249">
        <v>672</v>
      </c>
      <c r="D193" s="380" t="s">
        <v>61</v>
      </c>
      <c r="E193" s="68">
        <v>185.99</v>
      </c>
      <c r="F193" s="81">
        <f t="shared" si="36"/>
        <v>124985</v>
      </c>
      <c r="G193" s="562">
        <f>VLOOKUP(B193,[1]FG!$A$7:$B$3540,2,0)</f>
        <v>185.99</v>
      </c>
      <c r="H193" s="301" t="b">
        <f t="shared" si="37"/>
        <v>1</v>
      </c>
      <c r="I193" s="262">
        <f t="shared" si="38"/>
        <v>124985</v>
      </c>
      <c r="J193" s="262" t="b">
        <f t="shared" si="39"/>
        <v>1</v>
      </c>
      <c r="K193" s="263"/>
      <c r="L193" s="303"/>
      <c r="M193" s="303"/>
      <c r="N193" s="303"/>
      <c r="O193" s="303"/>
      <c r="P193" s="303"/>
      <c r="Q193" s="303"/>
      <c r="R193" s="303"/>
    </row>
    <row r="194" spans="1:18" ht="13.8">
      <c r="A194" s="379" t="s">
        <v>973</v>
      </c>
      <c r="B194" s="46" t="s">
        <v>402</v>
      </c>
      <c r="C194" s="560">
        <v>2006</v>
      </c>
      <c r="D194" s="380" t="s">
        <v>61</v>
      </c>
      <c r="E194" s="68">
        <v>227.81</v>
      </c>
      <c r="F194" s="81">
        <f t="shared" si="36"/>
        <v>456986</v>
      </c>
      <c r="G194" s="562">
        <f>VLOOKUP(B194,[1]FG!$A$7:$B$3540,2,0)</f>
        <v>227.81</v>
      </c>
      <c r="H194" s="301" t="b">
        <f t="shared" si="37"/>
        <v>1</v>
      </c>
      <c r="I194" s="262">
        <f t="shared" si="38"/>
        <v>456986</v>
      </c>
      <c r="J194" s="262" t="b">
        <f t="shared" si="39"/>
        <v>1</v>
      </c>
      <c r="K194" s="263"/>
      <c r="L194" s="303"/>
      <c r="M194" s="303"/>
      <c r="N194" s="303"/>
      <c r="O194" s="303"/>
      <c r="P194" s="303"/>
      <c r="Q194" s="303"/>
      <c r="R194" s="303"/>
    </row>
    <row r="195" spans="1:18" ht="13.8">
      <c r="A195" s="379" t="s">
        <v>974</v>
      </c>
      <c r="B195" s="46" t="s">
        <v>402</v>
      </c>
      <c r="C195" s="560">
        <v>6874</v>
      </c>
      <c r="D195" s="380" t="s">
        <v>61</v>
      </c>
      <c r="E195" s="68">
        <v>227.81</v>
      </c>
      <c r="F195" s="81">
        <f t="shared" si="36"/>
        <v>1565965</v>
      </c>
      <c r="G195" s="562">
        <f>VLOOKUP(B195,[1]FG!$A$7:$B$3540,2,0)</f>
        <v>227.81</v>
      </c>
      <c r="H195" s="301" t="b">
        <f t="shared" si="37"/>
        <v>1</v>
      </c>
      <c r="I195" s="262">
        <f t="shared" si="38"/>
        <v>1565965</v>
      </c>
      <c r="J195" s="262" t="b">
        <f t="shared" si="39"/>
        <v>1</v>
      </c>
      <c r="K195" s="263"/>
      <c r="L195" s="303"/>
      <c r="M195" s="303"/>
      <c r="N195" s="303"/>
      <c r="O195" s="303"/>
      <c r="P195" s="303"/>
      <c r="Q195" s="303"/>
      <c r="R195" s="303"/>
    </row>
    <row r="196" spans="1:18" ht="13.8">
      <c r="A196" s="379" t="s">
        <v>975</v>
      </c>
      <c r="B196" s="46" t="s">
        <v>773</v>
      </c>
      <c r="C196" s="560">
        <v>364</v>
      </c>
      <c r="D196" s="380" t="s">
        <v>61</v>
      </c>
      <c r="E196" s="68">
        <v>176.94</v>
      </c>
      <c r="F196" s="81">
        <f t="shared" si="36"/>
        <v>64406</v>
      </c>
      <c r="G196" s="562">
        <f>VLOOKUP(B196,[1]FG!$A$7:$B$3540,2,0)</f>
        <v>176.94</v>
      </c>
      <c r="H196" s="301" t="b">
        <f t="shared" si="37"/>
        <v>1</v>
      </c>
      <c r="I196" s="262">
        <f t="shared" si="38"/>
        <v>64406</v>
      </c>
      <c r="J196" s="262" t="b">
        <f t="shared" si="39"/>
        <v>1</v>
      </c>
      <c r="K196" s="263"/>
      <c r="L196" s="303"/>
      <c r="M196" s="303"/>
      <c r="N196" s="303"/>
      <c r="O196" s="303"/>
      <c r="P196" s="303"/>
      <c r="Q196" s="303"/>
      <c r="R196" s="303"/>
    </row>
    <row r="197" spans="1:18" ht="13.8">
      <c r="A197" s="379" t="s">
        <v>976</v>
      </c>
      <c r="B197" s="46" t="s">
        <v>773</v>
      </c>
      <c r="C197" s="560">
        <v>68</v>
      </c>
      <c r="D197" s="380" t="s">
        <v>61</v>
      </c>
      <c r="E197" s="68">
        <v>176.94</v>
      </c>
      <c r="F197" s="81">
        <f t="shared" si="36"/>
        <v>12031</v>
      </c>
      <c r="G197" s="562">
        <f>VLOOKUP(B197,[1]FG!$A$7:$B$3540,2,0)</f>
        <v>176.94</v>
      </c>
      <c r="H197" s="301" t="b">
        <f t="shared" si="37"/>
        <v>1</v>
      </c>
      <c r="I197" s="262">
        <f t="shared" si="38"/>
        <v>12031</v>
      </c>
      <c r="J197" s="262" t="b">
        <f t="shared" si="39"/>
        <v>1</v>
      </c>
      <c r="K197" s="263"/>
      <c r="L197" s="303"/>
      <c r="M197" s="303"/>
      <c r="N197" s="303"/>
      <c r="O197" s="303"/>
      <c r="P197" s="303"/>
      <c r="Q197" s="303"/>
      <c r="R197" s="303"/>
    </row>
    <row r="198" spans="1:18" ht="13.8">
      <c r="A198" s="379" t="s">
        <v>977</v>
      </c>
      <c r="B198" s="46" t="s">
        <v>774</v>
      </c>
      <c r="C198" s="560">
        <v>380</v>
      </c>
      <c r="D198" s="380" t="s">
        <v>61</v>
      </c>
      <c r="E198" s="68">
        <v>182.12</v>
      </c>
      <c r="F198" s="81">
        <f t="shared" ref="F198:F206" si="40">INT(E198*C198)</f>
        <v>69205</v>
      </c>
      <c r="G198" s="562">
        <f>VLOOKUP(B198,[1]FG!$A$7:$B$3540,2,0)</f>
        <v>182.12</v>
      </c>
      <c r="H198" s="301" t="b">
        <f t="shared" ref="H198:H206" si="41">G198=E198</f>
        <v>1</v>
      </c>
      <c r="I198" s="262">
        <f t="shared" ref="I198:I206" si="42">INT(G198*C198)</f>
        <v>69205</v>
      </c>
      <c r="J198" s="262" t="b">
        <f t="shared" ref="J198:J206" si="43">I198=F198</f>
        <v>1</v>
      </c>
      <c r="K198" s="263"/>
      <c r="L198" s="303"/>
      <c r="M198" s="303"/>
      <c r="N198" s="303"/>
      <c r="O198" s="303"/>
      <c r="P198" s="303"/>
      <c r="Q198" s="303"/>
      <c r="R198" s="303"/>
    </row>
    <row r="199" spans="1:18" ht="13.8">
      <c r="A199" s="379" t="s">
        <v>978</v>
      </c>
      <c r="B199" s="46" t="s">
        <v>774</v>
      </c>
      <c r="C199" s="560">
        <v>340</v>
      </c>
      <c r="D199" s="380" t="s">
        <v>61</v>
      </c>
      <c r="E199" s="68">
        <v>182.12</v>
      </c>
      <c r="F199" s="81">
        <f t="shared" si="40"/>
        <v>61920</v>
      </c>
      <c r="G199" s="562">
        <f>VLOOKUP(B199,[1]FG!$A$7:$B$3540,2,0)</f>
        <v>182.12</v>
      </c>
      <c r="H199" s="301" t="b">
        <f t="shared" si="41"/>
        <v>1</v>
      </c>
      <c r="I199" s="262">
        <f t="shared" si="42"/>
        <v>61920</v>
      </c>
      <c r="J199" s="262" t="b">
        <f t="shared" si="43"/>
        <v>1</v>
      </c>
      <c r="K199" s="263"/>
      <c r="L199" s="303"/>
      <c r="M199" s="303"/>
      <c r="N199" s="303"/>
      <c r="O199" s="303"/>
      <c r="P199" s="303"/>
      <c r="Q199" s="303"/>
      <c r="R199" s="303"/>
    </row>
    <row r="200" spans="1:18" ht="13.8">
      <c r="A200" s="379" t="s">
        <v>979</v>
      </c>
      <c r="B200" s="46" t="s">
        <v>403</v>
      </c>
      <c r="C200" s="249">
        <v>5760</v>
      </c>
      <c r="D200" s="380" t="s">
        <v>61</v>
      </c>
      <c r="E200" s="68">
        <v>177.3</v>
      </c>
      <c r="F200" s="81">
        <f t="shared" si="40"/>
        <v>1021248</v>
      </c>
      <c r="G200" s="562">
        <f>VLOOKUP(B200,[1]FG!$A$7:$B$3540,2,0)</f>
        <v>177.3</v>
      </c>
      <c r="H200" s="301" t="b">
        <f t="shared" si="41"/>
        <v>1</v>
      </c>
      <c r="I200" s="262">
        <f t="shared" si="42"/>
        <v>1021248</v>
      </c>
      <c r="J200" s="262" t="b">
        <f t="shared" si="43"/>
        <v>1</v>
      </c>
      <c r="K200" s="263"/>
      <c r="L200" s="303"/>
      <c r="M200" s="303"/>
      <c r="N200" s="303"/>
      <c r="O200" s="303"/>
      <c r="P200" s="303"/>
      <c r="Q200" s="303"/>
      <c r="R200" s="303"/>
    </row>
    <row r="201" spans="1:18" ht="13.8">
      <c r="A201" s="379" t="s">
        <v>980</v>
      </c>
      <c r="B201" s="46" t="s">
        <v>274</v>
      </c>
      <c r="C201" s="560">
        <v>6393</v>
      </c>
      <c r="D201" s="380" t="s">
        <v>61</v>
      </c>
      <c r="E201" s="68">
        <v>396.21</v>
      </c>
      <c r="F201" s="81">
        <f>INT(E201*C201)</f>
        <v>2532970</v>
      </c>
      <c r="G201" s="371">
        <v>396.21</v>
      </c>
      <c r="H201" s="301" t="b">
        <f>G201=E201</f>
        <v>1</v>
      </c>
      <c r="I201" s="262">
        <f>INT(G201*C201)</f>
        <v>2532970</v>
      </c>
      <c r="J201" s="262" t="b">
        <f>I201=F201</f>
        <v>1</v>
      </c>
      <c r="K201" s="263"/>
      <c r="L201" s="303"/>
      <c r="M201" s="303"/>
      <c r="N201" s="303"/>
      <c r="O201" s="303"/>
      <c r="P201" s="303"/>
      <c r="Q201" s="303"/>
      <c r="R201" s="303"/>
    </row>
    <row r="202" spans="1:18" ht="13.8">
      <c r="A202" s="379" t="s">
        <v>981</v>
      </c>
      <c r="B202" s="46" t="s">
        <v>274</v>
      </c>
      <c r="C202" s="560">
        <v>2007</v>
      </c>
      <c r="D202" s="380" t="s">
        <v>61</v>
      </c>
      <c r="E202" s="68">
        <v>396.21</v>
      </c>
      <c r="F202" s="81">
        <f t="shared" si="40"/>
        <v>795193</v>
      </c>
      <c r="G202" s="371">
        <v>396.21</v>
      </c>
      <c r="H202" s="301" t="b">
        <f t="shared" si="41"/>
        <v>1</v>
      </c>
      <c r="I202" s="262">
        <f t="shared" si="42"/>
        <v>795193</v>
      </c>
      <c r="J202" s="262" t="b">
        <f t="shared" si="43"/>
        <v>1</v>
      </c>
      <c r="K202" s="263"/>
      <c r="L202" s="303"/>
      <c r="M202" s="303"/>
      <c r="N202" s="303"/>
      <c r="O202" s="303"/>
      <c r="P202" s="303"/>
      <c r="Q202" s="303"/>
      <c r="R202" s="303"/>
    </row>
    <row r="203" spans="1:18" ht="13.8">
      <c r="A203" s="379" t="s">
        <v>982</v>
      </c>
      <c r="B203" s="46" t="s">
        <v>404</v>
      </c>
      <c r="C203" s="249">
        <v>120</v>
      </c>
      <c r="D203" s="380" t="s">
        <v>61</v>
      </c>
      <c r="E203" s="68">
        <v>258.62</v>
      </c>
      <c r="F203" s="81">
        <f t="shared" si="40"/>
        <v>31034</v>
      </c>
      <c r="G203" s="562">
        <f>VLOOKUP(B203,[1]FG!$A$7:$B$3540,2,0)</f>
        <v>258.62</v>
      </c>
      <c r="H203" s="301" t="b">
        <f t="shared" si="41"/>
        <v>1</v>
      </c>
      <c r="I203" s="262">
        <f t="shared" si="42"/>
        <v>31034</v>
      </c>
      <c r="J203" s="262" t="b">
        <f t="shared" si="43"/>
        <v>1</v>
      </c>
      <c r="K203" s="263"/>
      <c r="L203" s="303"/>
      <c r="M203" s="303"/>
      <c r="N203" s="303"/>
      <c r="O203" s="303"/>
      <c r="P203" s="303"/>
      <c r="Q203" s="303"/>
      <c r="R203" s="303"/>
    </row>
    <row r="204" spans="1:18" ht="13.8">
      <c r="A204" s="379" t="s">
        <v>983</v>
      </c>
      <c r="B204" s="46" t="s">
        <v>775</v>
      </c>
      <c r="C204" s="249">
        <v>7360</v>
      </c>
      <c r="D204" s="380" t="s">
        <v>61</v>
      </c>
      <c r="E204" s="68">
        <v>290.14999999999998</v>
      </c>
      <c r="F204" s="81">
        <f t="shared" si="40"/>
        <v>2135504</v>
      </c>
      <c r="G204" s="562">
        <f>VLOOKUP(B204,[1]FG!$A$7:$B$3540,2,0)</f>
        <v>290.14999999999998</v>
      </c>
      <c r="H204" s="301" t="b">
        <f t="shared" si="41"/>
        <v>1</v>
      </c>
      <c r="I204" s="262">
        <f t="shared" si="42"/>
        <v>2135504</v>
      </c>
      <c r="J204" s="262" t="b">
        <f t="shared" si="43"/>
        <v>1</v>
      </c>
      <c r="K204" s="263"/>
      <c r="L204" s="303"/>
      <c r="M204" s="303"/>
      <c r="N204" s="303"/>
      <c r="O204" s="303"/>
      <c r="P204" s="303"/>
      <c r="Q204" s="303"/>
      <c r="R204" s="303"/>
    </row>
    <row r="205" spans="1:18" ht="13.8">
      <c r="A205" s="379" t="s">
        <v>984</v>
      </c>
      <c r="B205" s="46" t="s">
        <v>152</v>
      </c>
      <c r="C205" s="560">
        <v>10676</v>
      </c>
      <c r="D205" s="380" t="s">
        <v>61</v>
      </c>
      <c r="E205" s="68">
        <v>159.88</v>
      </c>
      <c r="F205" s="81">
        <f t="shared" si="40"/>
        <v>1706878</v>
      </c>
      <c r="G205" s="562">
        <f>VLOOKUP(B205,[1]FG!$A$7:$B$3540,2,0)</f>
        <v>159.88</v>
      </c>
      <c r="H205" s="301" t="b">
        <f t="shared" si="41"/>
        <v>1</v>
      </c>
      <c r="I205" s="262">
        <f t="shared" si="42"/>
        <v>1706878</v>
      </c>
      <c r="J205" s="262" t="b">
        <f t="shared" si="43"/>
        <v>1</v>
      </c>
      <c r="K205" s="263"/>
      <c r="L205" s="303"/>
      <c r="M205" s="303"/>
      <c r="N205" s="303"/>
      <c r="O205" s="303"/>
      <c r="P205" s="303"/>
      <c r="Q205" s="303"/>
      <c r="R205" s="303"/>
    </row>
    <row r="206" spans="1:18" ht="13.8">
      <c r="A206" s="379" t="s">
        <v>985</v>
      </c>
      <c r="B206" s="46" t="s">
        <v>152</v>
      </c>
      <c r="C206" s="560">
        <v>46924</v>
      </c>
      <c r="D206" s="380" t="s">
        <v>61</v>
      </c>
      <c r="E206" s="68">
        <v>159.88</v>
      </c>
      <c r="F206" s="81">
        <f t="shared" si="40"/>
        <v>7502209</v>
      </c>
      <c r="G206" s="562">
        <f>VLOOKUP(B206,[1]FG!$A$7:$B$3540,2,0)</f>
        <v>159.88</v>
      </c>
      <c r="H206" s="301" t="b">
        <f t="shared" si="41"/>
        <v>1</v>
      </c>
      <c r="I206" s="262">
        <f t="shared" si="42"/>
        <v>7502209</v>
      </c>
      <c r="J206" s="262" t="b">
        <f t="shared" si="43"/>
        <v>1</v>
      </c>
      <c r="K206" s="263"/>
      <c r="L206" s="303"/>
      <c r="M206" s="303"/>
      <c r="N206" s="303"/>
      <c r="O206" s="303"/>
      <c r="P206" s="303"/>
      <c r="Q206" s="303"/>
      <c r="R206" s="303"/>
    </row>
    <row r="207" spans="1:18" ht="13.8">
      <c r="A207" s="379" t="s">
        <v>986</v>
      </c>
      <c r="B207" s="46" t="s">
        <v>776</v>
      </c>
      <c r="C207" s="249">
        <v>360</v>
      </c>
      <c r="D207" s="380" t="s">
        <v>61</v>
      </c>
      <c r="E207" s="68">
        <v>181.34</v>
      </c>
      <c r="F207" s="81">
        <f t="shared" ref="F207:F215" si="44">INT(E207*C207)</f>
        <v>65282</v>
      </c>
      <c r="G207" s="562">
        <f>VLOOKUP(B207,[1]FG!$A$7:$B$3540,2,0)</f>
        <v>181.34</v>
      </c>
      <c r="H207" s="301" t="b">
        <f t="shared" ref="H207:H215" si="45">G207=E207</f>
        <v>1</v>
      </c>
      <c r="I207" s="262">
        <f t="shared" ref="I207:I215" si="46">INT(G207*C207)</f>
        <v>65282</v>
      </c>
      <c r="J207" s="262" t="b">
        <f t="shared" ref="J207:J215" si="47">I207=F207</f>
        <v>1</v>
      </c>
      <c r="K207" s="263"/>
      <c r="L207" s="303"/>
      <c r="M207" s="303"/>
      <c r="N207" s="303"/>
      <c r="O207" s="303"/>
      <c r="P207" s="303"/>
      <c r="Q207" s="303"/>
      <c r="R207" s="303"/>
    </row>
    <row r="208" spans="1:18" ht="13.8">
      <c r="A208" s="379" t="s">
        <v>987</v>
      </c>
      <c r="B208" s="46" t="s">
        <v>777</v>
      </c>
      <c r="C208" s="560">
        <v>4784</v>
      </c>
      <c r="D208" s="380" t="s">
        <v>61</v>
      </c>
      <c r="E208" s="68">
        <v>222.11</v>
      </c>
      <c r="F208" s="81">
        <f t="shared" si="44"/>
        <v>1062574</v>
      </c>
      <c r="G208" s="562">
        <f>VLOOKUP(B208,[1]FG!$A$7:$B$3540,2,0)</f>
        <v>222.11</v>
      </c>
      <c r="H208" s="301" t="b">
        <f t="shared" si="45"/>
        <v>1</v>
      </c>
      <c r="I208" s="262">
        <f t="shared" si="46"/>
        <v>1062574</v>
      </c>
      <c r="J208" s="262" t="b">
        <f t="shared" si="47"/>
        <v>1</v>
      </c>
      <c r="K208" s="263"/>
      <c r="L208" s="303"/>
      <c r="M208" s="303"/>
      <c r="N208" s="303"/>
      <c r="O208" s="303"/>
      <c r="P208" s="303"/>
      <c r="Q208" s="303"/>
      <c r="R208" s="303"/>
    </row>
    <row r="209" spans="1:18" ht="13.8">
      <c r="A209" s="379" t="s">
        <v>988</v>
      </c>
      <c r="B209" s="46" t="s">
        <v>777</v>
      </c>
      <c r="C209" s="560">
        <v>11456</v>
      </c>
      <c r="D209" s="380" t="s">
        <v>61</v>
      </c>
      <c r="E209" s="68">
        <v>222.11</v>
      </c>
      <c r="F209" s="81">
        <f t="shared" si="44"/>
        <v>2544492</v>
      </c>
      <c r="G209" s="562">
        <f>VLOOKUP(B209,[1]FG!$A$7:$B$3540,2,0)</f>
        <v>222.11</v>
      </c>
      <c r="H209" s="301" t="b">
        <f t="shared" si="45"/>
        <v>1</v>
      </c>
      <c r="I209" s="262">
        <f t="shared" si="46"/>
        <v>2544492</v>
      </c>
      <c r="J209" s="262" t="b">
        <f t="shared" si="47"/>
        <v>1</v>
      </c>
      <c r="K209" s="263"/>
      <c r="L209" s="303"/>
      <c r="M209" s="303"/>
      <c r="N209" s="303"/>
      <c r="O209" s="303"/>
      <c r="P209" s="303"/>
      <c r="Q209" s="303"/>
      <c r="R209" s="303"/>
    </row>
    <row r="210" spans="1:18" ht="13.8">
      <c r="A210" s="379" t="s">
        <v>989</v>
      </c>
      <c r="B210" s="46" t="s">
        <v>778</v>
      </c>
      <c r="C210" s="560">
        <v>127</v>
      </c>
      <c r="D210" s="380" t="s">
        <v>61</v>
      </c>
      <c r="E210" s="68">
        <v>474.03</v>
      </c>
      <c r="F210" s="81">
        <f t="shared" si="44"/>
        <v>60201</v>
      </c>
      <c r="G210" s="562">
        <f>VLOOKUP(B210,[1]FG!$A$7:$B$3540,2,0)</f>
        <v>474.03</v>
      </c>
      <c r="H210" s="301" t="b">
        <f t="shared" si="45"/>
        <v>1</v>
      </c>
      <c r="I210" s="262">
        <f t="shared" si="46"/>
        <v>60201</v>
      </c>
      <c r="J210" s="262" t="b">
        <f t="shared" si="47"/>
        <v>1</v>
      </c>
      <c r="K210" s="263"/>
      <c r="L210" s="303"/>
      <c r="M210" s="303"/>
      <c r="N210" s="303"/>
      <c r="O210" s="303"/>
      <c r="P210" s="303"/>
      <c r="Q210" s="303"/>
      <c r="R210" s="303"/>
    </row>
    <row r="211" spans="1:18" ht="13.8">
      <c r="A211" s="379" t="s">
        <v>990</v>
      </c>
      <c r="B211" s="46" t="s">
        <v>778</v>
      </c>
      <c r="C211" s="560">
        <v>1000</v>
      </c>
      <c r="D211" s="380" t="s">
        <v>61</v>
      </c>
      <c r="E211" s="68">
        <v>474.03</v>
      </c>
      <c r="F211" s="81">
        <f>INT(E211*C211)</f>
        <v>474030</v>
      </c>
      <c r="G211" s="562">
        <f>VLOOKUP(B211,[1]FG!$A$7:$B$3540,2,0)</f>
        <v>474.03</v>
      </c>
      <c r="H211" s="301" t="b">
        <f>G211=E211</f>
        <v>1</v>
      </c>
      <c r="I211" s="262">
        <f>INT(G211*C211)</f>
        <v>474030</v>
      </c>
      <c r="J211" s="262" t="b">
        <f>I211=F211</f>
        <v>1</v>
      </c>
      <c r="K211" s="263"/>
      <c r="L211" s="303"/>
      <c r="M211" s="303"/>
      <c r="N211" s="303"/>
      <c r="O211" s="303"/>
      <c r="P211" s="303"/>
      <c r="Q211" s="303"/>
      <c r="R211" s="303"/>
    </row>
    <row r="212" spans="1:18" ht="13.8">
      <c r="A212" s="379" t="s">
        <v>991</v>
      </c>
      <c r="B212" s="46" t="s">
        <v>778</v>
      </c>
      <c r="C212" s="560">
        <v>1033</v>
      </c>
      <c r="D212" s="380" t="s">
        <v>61</v>
      </c>
      <c r="E212" s="68">
        <v>474.03</v>
      </c>
      <c r="F212" s="81">
        <f t="shared" si="44"/>
        <v>489672</v>
      </c>
      <c r="G212" s="562">
        <f>VLOOKUP(B212,[1]FG!$A$7:$B$3540,2,0)</f>
        <v>474.03</v>
      </c>
      <c r="H212" s="301" t="b">
        <f t="shared" si="45"/>
        <v>1</v>
      </c>
      <c r="I212" s="262">
        <f t="shared" si="46"/>
        <v>489672</v>
      </c>
      <c r="J212" s="262" t="b">
        <f t="shared" si="47"/>
        <v>1</v>
      </c>
      <c r="K212" s="263"/>
      <c r="L212" s="303"/>
      <c r="M212" s="303"/>
      <c r="N212" s="303"/>
      <c r="O212" s="303"/>
      <c r="P212" s="303"/>
      <c r="Q212" s="303"/>
      <c r="R212" s="303"/>
    </row>
    <row r="213" spans="1:18" ht="13.8">
      <c r="A213" s="379" t="s">
        <v>992</v>
      </c>
      <c r="B213" s="46" t="s">
        <v>779</v>
      </c>
      <c r="C213" s="560">
        <v>160</v>
      </c>
      <c r="D213" s="380" t="s">
        <v>61</v>
      </c>
      <c r="E213" s="68">
        <v>229.61</v>
      </c>
      <c r="F213" s="81">
        <f>INT(E213*C213)</f>
        <v>36737</v>
      </c>
      <c r="G213" s="562">
        <f>VLOOKUP(B213,[1]FG!$A$7:$B$3540,2,0)</f>
        <v>229.61</v>
      </c>
      <c r="H213" s="301" t="b">
        <f>G213=E213</f>
        <v>1</v>
      </c>
      <c r="I213" s="262">
        <f>INT(G213*C213)</f>
        <v>36737</v>
      </c>
      <c r="J213" s="262" t="b">
        <f>I213=F213</f>
        <v>1</v>
      </c>
      <c r="K213" s="263"/>
      <c r="L213" s="303"/>
      <c r="M213" s="303"/>
      <c r="N213" s="303"/>
      <c r="O213" s="303"/>
      <c r="P213" s="303"/>
      <c r="Q213" s="303"/>
      <c r="R213" s="303"/>
    </row>
    <row r="214" spans="1:18" ht="13.8">
      <c r="A214" s="379" t="s">
        <v>993</v>
      </c>
      <c r="B214" s="46" t="s">
        <v>779</v>
      </c>
      <c r="C214" s="560">
        <v>1140</v>
      </c>
      <c r="D214" s="380" t="s">
        <v>61</v>
      </c>
      <c r="E214" s="68">
        <v>229.61</v>
      </c>
      <c r="F214" s="81">
        <f t="shared" si="44"/>
        <v>261755</v>
      </c>
      <c r="G214" s="562">
        <f>VLOOKUP(B214,[1]FG!$A$7:$B$3540,2,0)</f>
        <v>229.61</v>
      </c>
      <c r="H214" s="301" t="b">
        <f t="shared" si="45"/>
        <v>1</v>
      </c>
      <c r="I214" s="262">
        <f t="shared" si="46"/>
        <v>261755</v>
      </c>
      <c r="J214" s="262" t="b">
        <f t="shared" si="47"/>
        <v>1</v>
      </c>
      <c r="K214" s="263"/>
      <c r="L214" s="303"/>
      <c r="M214" s="303"/>
      <c r="N214" s="303"/>
      <c r="O214" s="303"/>
      <c r="P214" s="303"/>
      <c r="Q214" s="303"/>
      <c r="R214" s="303"/>
    </row>
    <row r="215" spans="1:18" ht="13.8">
      <c r="A215" s="379" t="s">
        <v>994</v>
      </c>
      <c r="B215" s="46" t="s">
        <v>780</v>
      </c>
      <c r="C215" s="560">
        <v>1249</v>
      </c>
      <c r="D215" s="380" t="s">
        <v>61</v>
      </c>
      <c r="E215" s="68">
        <v>184.56</v>
      </c>
      <c r="F215" s="81">
        <f t="shared" si="44"/>
        <v>230515</v>
      </c>
      <c r="G215" s="562">
        <f>VLOOKUP(B215,[1]FG!$A$7:$B$3540,2,0)</f>
        <v>184.56</v>
      </c>
      <c r="H215" s="301" t="b">
        <f t="shared" si="45"/>
        <v>1</v>
      </c>
      <c r="I215" s="262">
        <f t="shared" si="46"/>
        <v>230515</v>
      </c>
      <c r="J215" s="262" t="b">
        <f t="shared" si="47"/>
        <v>1</v>
      </c>
      <c r="K215" s="263"/>
      <c r="L215" s="303"/>
      <c r="M215" s="303"/>
      <c r="N215" s="303"/>
      <c r="O215" s="303"/>
      <c r="P215" s="303"/>
      <c r="Q215" s="303"/>
      <c r="R215" s="303"/>
    </row>
    <row r="216" spans="1:18" ht="13.8">
      <c r="A216" s="379" t="s">
        <v>995</v>
      </c>
      <c r="B216" s="46" t="s">
        <v>780</v>
      </c>
      <c r="C216" s="560">
        <v>3711</v>
      </c>
      <c r="D216" s="380" t="s">
        <v>61</v>
      </c>
      <c r="E216" s="68">
        <v>184.56</v>
      </c>
      <c r="F216" s="81">
        <f>INT(E216*C216)</f>
        <v>684902</v>
      </c>
      <c r="G216" s="562">
        <f>VLOOKUP(B216,[1]FG!$A$7:$B$3540,2,0)</f>
        <v>184.56</v>
      </c>
      <c r="H216" s="301" t="b">
        <f>G216=E216</f>
        <v>1</v>
      </c>
      <c r="I216" s="262">
        <f>INT(G216*C216)</f>
        <v>684902</v>
      </c>
      <c r="J216" s="262" t="b">
        <f>I216=F216</f>
        <v>1</v>
      </c>
      <c r="K216" s="263"/>
      <c r="L216" s="303"/>
      <c r="M216" s="303"/>
      <c r="N216" s="303"/>
      <c r="O216" s="303"/>
      <c r="P216" s="303"/>
      <c r="Q216" s="303"/>
      <c r="R216" s="303"/>
    </row>
    <row r="217" spans="1:18" ht="13.8">
      <c r="A217" s="379" t="s">
        <v>996</v>
      </c>
      <c r="B217" s="46" t="s">
        <v>781</v>
      </c>
      <c r="C217" s="249">
        <v>4440</v>
      </c>
      <c r="D217" s="380" t="s">
        <v>61</v>
      </c>
      <c r="E217" s="68">
        <v>261.01</v>
      </c>
      <c r="F217" s="81">
        <f>INT(E217*C217)</f>
        <v>1158884</v>
      </c>
      <c r="G217" s="562">
        <f>VLOOKUP(B217,[1]FG!$A$7:$B$3540,2,0)</f>
        <v>261.01</v>
      </c>
      <c r="H217" s="301" t="b">
        <f>G217=E217</f>
        <v>1</v>
      </c>
      <c r="I217" s="262">
        <f>INT(G217*C217)</f>
        <v>1158884</v>
      </c>
      <c r="J217" s="262" t="b">
        <f>I217=F217</f>
        <v>1</v>
      </c>
      <c r="K217" s="263"/>
      <c r="L217" s="303"/>
      <c r="M217" s="303"/>
      <c r="N217" s="303"/>
      <c r="O217" s="303"/>
      <c r="P217" s="303"/>
      <c r="Q217" s="303"/>
      <c r="R217" s="303"/>
    </row>
    <row r="218" spans="1:18" ht="13.8">
      <c r="A218" s="379" t="s">
        <v>997</v>
      </c>
      <c r="B218" s="46" t="s">
        <v>782</v>
      </c>
      <c r="C218" s="249">
        <v>420</v>
      </c>
      <c r="D218" s="380" t="s">
        <v>61</v>
      </c>
      <c r="E218" s="68">
        <v>371.35</v>
      </c>
      <c r="F218" s="81">
        <f>INT(E218*C218)</f>
        <v>155967</v>
      </c>
      <c r="G218" s="562">
        <f>VLOOKUP(B218,[1]FG!$A$7:$B$3540,2,0)</f>
        <v>371.35</v>
      </c>
      <c r="H218" s="301" t="b">
        <f>G218=E218</f>
        <v>1</v>
      </c>
      <c r="I218" s="262">
        <f>INT(G218*C218)</f>
        <v>155967</v>
      </c>
      <c r="J218" s="262" t="b">
        <f>I218=F218</f>
        <v>1</v>
      </c>
      <c r="K218" s="263"/>
      <c r="L218" s="303"/>
      <c r="M218" s="303"/>
      <c r="N218" s="303"/>
      <c r="O218" s="303"/>
      <c r="P218" s="303"/>
      <c r="Q218" s="303"/>
      <c r="R218" s="303"/>
    </row>
    <row r="219" spans="1:18" ht="13.8">
      <c r="A219" s="379" t="s">
        <v>998</v>
      </c>
      <c r="B219" s="46" t="s">
        <v>783</v>
      </c>
      <c r="C219" s="249">
        <v>30</v>
      </c>
      <c r="D219" s="380" t="s">
        <v>61</v>
      </c>
      <c r="E219" s="68">
        <v>125.43</v>
      </c>
      <c r="F219" s="81">
        <f>INT(E219*C219)</f>
        <v>3762</v>
      </c>
      <c r="G219" s="371">
        <v>125.43</v>
      </c>
      <c r="H219" s="301" t="b">
        <f>G219=E219</f>
        <v>1</v>
      </c>
      <c r="I219" s="262">
        <f>INT(G219*C219)</f>
        <v>3762</v>
      </c>
      <c r="J219" s="262" t="b">
        <f>I219=F219</f>
        <v>1</v>
      </c>
      <c r="K219" s="263"/>
      <c r="L219" s="303"/>
      <c r="M219" s="303"/>
      <c r="N219" s="303"/>
      <c r="O219" s="303"/>
      <c r="P219" s="303"/>
      <c r="Q219" s="303"/>
      <c r="R219" s="303"/>
    </row>
    <row r="220" spans="1:18" ht="13.8">
      <c r="A220" s="69"/>
      <c r="B220" s="381" t="s">
        <v>62</v>
      </c>
      <c r="C220" s="250">
        <f>SUM(C190:C219)</f>
        <v>127774</v>
      </c>
      <c r="D220" s="382" t="s">
        <v>61</v>
      </c>
      <c r="E220" s="45"/>
      <c r="F220" s="82">
        <f>SUM(F190:F219)</f>
        <v>26955609</v>
      </c>
      <c r="G220" s="316"/>
      <c r="I220" s="262"/>
      <c r="J220" s="262"/>
      <c r="K220" s="263"/>
      <c r="L220" s="303"/>
      <c r="M220" s="303"/>
      <c r="N220" s="303"/>
      <c r="O220" s="303"/>
      <c r="P220" s="303"/>
      <c r="Q220" s="303"/>
      <c r="R220" s="303"/>
    </row>
    <row r="221" spans="1:18" ht="13.8">
      <c r="A221" s="568" t="s">
        <v>250</v>
      </c>
      <c r="B221" s="569"/>
      <c r="C221" s="569"/>
      <c r="D221" s="569"/>
      <c r="E221" s="569"/>
      <c r="F221" s="570"/>
      <c r="G221" s="316"/>
      <c r="I221" s="262"/>
      <c r="J221" s="262"/>
      <c r="K221" s="263"/>
      <c r="L221" s="303"/>
      <c r="M221" s="303"/>
      <c r="N221" s="303"/>
      <c r="O221" s="303"/>
      <c r="P221" s="303"/>
      <c r="Q221" s="303"/>
      <c r="R221" s="303"/>
    </row>
    <row r="222" spans="1:18" ht="13.8">
      <c r="A222" s="379" t="s">
        <v>999</v>
      </c>
      <c r="B222" s="46" t="s">
        <v>405</v>
      </c>
      <c r="C222" s="249">
        <v>400</v>
      </c>
      <c r="D222" s="380" t="s">
        <v>61</v>
      </c>
      <c r="E222" s="68">
        <v>90.65</v>
      </c>
      <c r="F222" s="81">
        <f>INT(E222*C222)</f>
        <v>36260</v>
      </c>
      <c r="G222" s="562">
        <f>VLOOKUP(B222,[1]FG!$A$7:$B$3540,2,0)</f>
        <v>90.65</v>
      </c>
      <c r="H222" s="301" t="b">
        <f>G222=E222</f>
        <v>1</v>
      </c>
      <c r="I222" s="262">
        <f>INT(G222*C222)</f>
        <v>36260</v>
      </c>
      <c r="J222" s="262" t="b">
        <f>I222=F222</f>
        <v>1</v>
      </c>
      <c r="K222" s="263"/>
      <c r="L222" s="303"/>
      <c r="M222" s="303"/>
      <c r="N222" s="303"/>
      <c r="O222" s="303"/>
      <c r="P222" s="303"/>
      <c r="Q222" s="303"/>
      <c r="R222" s="303"/>
    </row>
    <row r="223" spans="1:18" ht="13.8">
      <c r="A223" s="69"/>
      <c r="B223" s="381" t="s">
        <v>62</v>
      </c>
      <c r="C223" s="250">
        <f>SUM(C222:C222)</f>
        <v>400</v>
      </c>
      <c r="D223" s="382" t="s">
        <v>61</v>
      </c>
      <c r="E223" s="45"/>
      <c r="F223" s="82">
        <f>SUM(F222:F222)</f>
        <v>36260</v>
      </c>
      <c r="G223" s="316"/>
      <c r="I223" s="262"/>
      <c r="J223" s="262"/>
      <c r="K223" s="263"/>
      <c r="L223" s="303"/>
      <c r="M223" s="303"/>
      <c r="N223" s="303"/>
      <c r="O223" s="303"/>
      <c r="P223" s="303"/>
      <c r="Q223" s="303"/>
      <c r="R223" s="303"/>
    </row>
    <row r="224" spans="1:18" ht="13.8">
      <c r="A224" s="568" t="s">
        <v>233</v>
      </c>
      <c r="B224" s="569"/>
      <c r="C224" s="569"/>
      <c r="D224" s="569"/>
      <c r="E224" s="569"/>
      <c r="F224" s="570"/>
      <c r="G224" s="316"/>
      <c r="I224" s="262"/>
      <c r="J224" s="262"/>
      <c r="K224" s="263"/>
      <c r="M224" s="303"/>
      <c r="N224" s="303"/>
      <c r="O224" s="303"/>
      <c r="P224" s="303"/>
      <c r="Q224" s="303"/>
      <c r="R224" s="303"/>
    </row>
    <row r="225" spans="1:18" ht="13.8">
      <c r="A225" s="379" t="s">
        <v>1000</v>
      </c>
      <c r="B225" s="46" t="s">
        <v>275</v>
      </c>
      <c r="C225" s="249">
        <v>3510</v>
      </c>
      <c r="D225" s="380" t="s">
        <v>61</v>
      </c>
      <c r="E225" s="68">
        <v>187.28</v>
      </c>
      <c r="F225" s="81">
        <f t="shared" ref="F225:F237" si="48">INT(E225*C225)</f>
        <v>657352</v>
      </c>
      <c r="G225" s="562">
        <f>VLOOKUP(B225,[1]FG!$A$7:$B$3540,2,0)</f>
        <v>187.28</v>
      </c>
      <c r="H225" s="301" t="b">
        <f t="shared" ref="H225:H237" si="49">G225=E225</f>
        <v>1</v>
      </c>
      <c r="I225" s="262">
        <f t="shared" ref="I225:I237" si="50">INT(G225*C225)</f>
        <v>657352</v>
      </c>
      <c r="J225" s="262" t="b">
        <f t="shared" ref="J225:J237" si="51">I225=F225</f>
        <v>1</v>
      </c>
      <c r="K225" s="263"/>
      <c r="M225" s="303"/>
      <c r="N225" s="303"/>
      <c r="O225" s="303"/>
      <c r="P225" s="303"/>
      <c r="Q225" s="303"/>
      <c r="R225" s="303"/>
    </row>
    <row r="226" spans="1:18" ht="13.8">
      <c r="A226" s="379" t="s">
        <v>1001</v>
      </c>
      <c r="B226" s="46" t="s">
        <v>784</v>
      </c>
      <c r="C226" s="560">
        <v>1280</v>
      </c>
      <c r="D226" s="380" t="s">
        <v>61</v>
      </c>
      <c r="E226" s="68">
        <v>162.29</v>
      </c>
      <c r="F226" s="81">
        <f t="shared" si="48"/>
        <v>207731</v>
      </c>
      <c r="G226" s="562">
        <f>VLOOKUP(B226,[1]FG!$A$7:$B$3540,2,0)</f>
        <v>162.29</v>
      </c>
      <c r="H226" s="301" t="b">
        <f t="shared" si="49"/>
        <v>1</v>
      </c>
      <c r="I226" s="262">
        <f t="shared" si="50"/>
        <v>207731</v>
      </c>
      <c r="J226" s="262" t="b">
        <f t="shared" si="51"/>
        <v>1</v>
      </c>
      <c r="K226" s="263"/>
      <c r="M226" s="303"/>
      <c r="N226" s="303"/>
      <c r="O226" s="303"/>
      <c r="P226" s="303"/>
      <c r="Q226" s="303"/>
      <c r="R226" s="303"/>
    </row>
    <row r="227" spans="1:18" ht="13.8">
      <c r="A227" s="379" t="s">
        <v>1002</v>
      </c>
      <c r="B227" s="46" t="s">
        <v>784</v>
      </c>
      <c r="C227" s="560">
        <v>2440</v>
      </c>
      <c r="D227" s="380" t="s">
        <v>61</v>
      </c>
      <c r="E227" s="68">
        <v>162.29</v>
      </c>
      <c r="F227" s="81">
        <f t="shared" si="48"/>
        <v>395987</v>
      </c>
      <c r="G227" s="562">
        <f>VLOOKUP(B227,[1]FG!$A$7:$B$3540,2,0)</f>
        <v>162.29</v>
      </c>
      <c r="H227" s="301" t="b">
        <f t="shared" si="49"/>
        <v>1</v>
      </c>
      <c r="I227" s="262">
        <f t="shared" si="50"/>
        <v>395987</v>
      </c>
      <c r="J227" s="262" t="b">
        <f t="shared" si="51"/>
        <v>1</v>
      </c>
      <c r="K227" s="263"/>
      <c r="M227" s="303"/>
      <c r="N227" s="303"/>
      <c r="O227" s="303"/>
      <c r="P227" s="303"/>
      <c r="Q227" s="303"/>
      <c r="R227" s="303"/>
    </row>
    <row r="228" spans="1:18" ht="13.8">
      <c r="A228" s="379" t="s">
        <v>1003</v>
      </c>
      <c r="B228" s="46" t="s">
        <v>406</v>
      </c>
      <c r="C228" s="249">
        <v>500</v>
      </c>
      <c r="D228" s="380" t="s">
        <v>61</v>
      </c>
      <c r="E228" s="68">
        <v>220.34</v>
      </c>
      <c r="F228" s="81">
        <f t="shared" si="48"/>
        <v>110170</v>
      </c>
      <c r="G228" s="562">
        <f>VLOOKUP(B228,[1]FG!$A$7:$B$3540,2,0)</f>
        <v>220.34</v>
      </c>
      <c r="H228" s="301" t="b">
        <f t="shared" si="49"/>
        <v>1</v>
      </c>
      <c r="I228" s="262">
        <f t="shared" si="50"/>
        <v>110170</v>
      </c>
      <c r="J228" s="262" t="b">
        <f t="shared" si="51"/>
        <v>1</v>
      </c>
      <c r="K228" s="263"/>
      <c r="M228" s="303"/>
      <c r="N228" s="303"/>
      <c r="O228" s="303"/>
      <c r="P228" s="303"/>
      <c r="Q228" s="303"/>
      <c r="R228" s="303"/>
    </row>
    <row r="229" spans="1:18" ht="13.8">
      <c r="A229" s="379" t="s">
        <v>1004</v>
      </c>
      <c r="B229" s="46" t="s">
        <v>785</v>
      </c>
      <c r="C229" s="249">
        <v>15620</v>
      </c>
      <c r="D229" s="380" t="s">
        <v>61</v>
      </c>
      <c r="E229" s="68">
        <v>149.47999999999999</v>
      </c>
      <c r="F229" s="81">
        <f t="shared" si="48"/>
        <v>2334877</v>
      </c>
      <c r="G229" s="562">
        <f>VLOOKUP(B229,[1]FG!$A$7:$B$3540,2,0)</f>
        <v>149.47999999999999</v>
      </c>
      <c r="H229" s="301" t="b">
        <f t="shared" si="49"/>
        <v>1</v>
      </c>
      <c r="I229" s="262">
        <f t="shared" si="50"/>
        <v>2334877</v>
      </c>
      <c r="J229" s="262" t="b">
        <f t="shared" si="51"/>
        <v>1</v>
      </c>
      <c r="K229" s="263"/>
      <c r="M229" s="303"/>
      <c r="N229" s="303"/>
      <c r="O229" s="303"/>
      <c r="P229" s="303"/>
      <c r="Q229" s="303"/>
      <c r="R229" s="303"/>
    </row>
    <row r="230" spans="1:18" ht="13.8">
      <c r="A230" s="379" t="s">
        <v>1005</v>
      </c>
      <c r="B230" s="46" t="s">
        <v>786</v>
      </c>
      <c r="C230" s="249">
        <v>10080</v>
      </c>
      <c r="D230" s="380" t="s">
        <v>61</v>
      </c>
      <c r="E230" s="68">
        <v>255.76</v>
      </c>
      <c r="F230" s="81">
        <f t="shared" si="48"/>
        <v>2578060</v>
      </c>
      <c r="G230" s="562">
        <f>VLOOKUP(B230,[1]FG!$A$7:$B$3540,2,0)</f>
        <v>255.76</v>
      </c>
      <c r="H230" s="301" t="b">
        <f t="shared" si="49"/>
        <v>1</v>
      </c>
      <c r="I230" s="262">
        <f t="shared" si="50"/>
        <v>2578060</v>
      </c>
      <c r="J230" s="262" t="b">
        <f t="shared" si="51"/>
        <v>1</v>
      </c>
      <c r="K230" s="263"/>
      <c r="M230" s="303"/>
      <c r="N230" s="303"/>
      <c r="O230" s="303"/>
      <c r="P230" s="303"/>
      <c r="Q230" s="303"/>
      <c r="R230" s="303"/>
    </row>
    <row r="231" spans="1:18" ht="13.8">
      <c r="A231" s="379" t="s">
        <v>1006</v>
      </c>
      <c r="B231" s="46" t="s">
        <v>787</v>
      </c>
      <c r="C231" s="560">
        <v>760</v>
      </c>
      <c r="D231" s="380" t="s">
        <v>61</v>
      </c>
      <c r="E231" s="68">
        <v>172.18</v>
      </c>
      <c r="F231" s="81">
        <f t="shared" si="48"/>
        <v>130856</v>
      </c>
      <c r="G231" s="562">
        <f>VLOOKUP(B231,[1]FG!$A$7:$B$3540,2,0)</f>
        <v>172.18</v>
      </c>
      <c r="H231" s="301" t="b">
        <f t="shared" si="49"/>
        <v>1</v>
      </c>
      <c r="I231" s="262">
        <f t="shared" si="50"/>
        <v>130856</v>
      </c>
      <c r="J231" s="262" t="b">
        <f t="shared" si="51"/>
        <v>1</v>
      </c>
      <c r="K231" s="263"/>
      <c r="M231" s="303"/>
      <c r="N231" s="303"/>
      <c r="O231" s="303"/>
      <c r="P231" s="303"/>
      <c r="Q231" s="303"/>
      <c r="R231" s="303"/>
    </row>
    <row r="232" spans="1:18" ht="13.8">
      <c r="A232" s="379" t="s">
        <v>1007</v>
      </c>
      <c r="B232" s="46" t="s">
        <v>787</v>
      </c>
      <c r="C232" s="560">
        <v>140</v>
      </c>
      <c r="D232" s="380" t="s">
        <v>61</v>
      </c>
      <c r="E232" s="68">
        <v>172.18</v>
      </c>
      <c r="F232" s="81">
        <f t="shared" si="48"/>
        <v>24105</v>
      </c>
      <c r="G232" s="562">
        <f>VLOOKUP(B232,[1]FG!$A$7:$B$3540,2,0)</f>
        <v>172.18</v>
      </c>
      <c r="H232" s="301" t="b">
        <f t="shared" si="49"/>
        <v>1</v>
      </c>
      <c r="I232" s="262">
        <f t="shared" si="50"/>
        <v>24105</v>
      </c>
      <c r="J232" s="262" t="b">
        <f t="shared" si="51"/>
        <v>1</v>
      </c>
      <c r="K232" s="263"/>
      <c r="M232" s="303"/>
      <c r="N232" s="303"/>
      <c r="O232" s="303"/>
      <c r="P232" s="303"/>
      <c r="Q232" s="303"/>
      <c r="R232" s="303"/>
    </row>
    <row r="233" spans="1:18" ht="13.8">
      <c r="A233" s="379" t="s">
        <v>1008</v>
      </c>
      <c r="B233" s="46" t="s">
        <v>788</v>
      </c>
      <c r="C233" s="249">
        <v>6400</v>
      </c>
      <c r="D233" s="380" t="s">
        <v>61</v>
      </c>
      <c r="E233" s="68">
        <v>245.02</v>
      </c>
      <c r="F233" s="81">
        <f t="shared" si="48"/>
        <v>1568128</v>
      </c>
      <c r="G233" s="562">
        <f>VLOOKUP(B233,[1]FG!$A$7:$B$3540,2,0)</f>
        <v>245.02</v>
      </c>
      <c r="H233" s="301" t="b">
        <f t="shared" si="49"/>
        <v>1</v>
      </c>
      <c r="I233" s="262">
        <f t="shared" si="50"/>
        <v>1568128</v>
      </c>
      <c r="J233" s="262" t="b">
        <f t="shared" si="51"/>
        <v>1</v>
      </c>
      <c r="K233" s="263"/>
      <c r="M233" s="303"/>
      <c r="N233" s="303"/>
      <c r="O233" s="303"/>
      <c r="P233" s="303"/>
      <c r="Q233" s="303"/>
      <c r="R233" s="303"/>
    </row>
    <row r="234" spans="1:18" ht="13.8">
      <c r="A234" s="379" t="s">
        <v>1009</v>
      </c>
      <c r="B234" s="46" t="s">
        <v>789</v>
      </c>
      <c r="C234" s="249">
        <v>100</v>
      </c>
      <c r="D234" s="380" t="s">
        <v>61</v>
      </c>
      <c r="E234" s="68">
        <v>249.34</v>
      </c>
      <c r="F234" s="81">
        <f t="shared" si="48"/>
        <v>24934</v>
      </c>
      <c r="G234" s="371">
        <v>249.34</v>
      </c>
      <c r="H234" s="301" t="b">
        <f t="shared" si="49"/>
        <v>1</v>
      </c>
      <c r="I234" s="262">
        <f t="shared" si="50"/>
        <v>24934</v>
      </c>
      <c r="J234" s="262" t="b">
        <f t="shared" si="51"/>
        <v>1</v>
      </c>
      <c r="K234" s="263"/>
      <c r="M234" s="303"/>
      <c r="N234" s="303"/>
      <c r="O234" s="303"/>
      <c r="P234" s="303"/>
      <c r="Q234" s="303"/>
      <c r="R234" s="303"/>
    </row>
    <row r="235" spans="1:18" ht="13.8">
      <c r="A235" s="379" t="s">
        <v>1010</v>
      </c>
      <c r="B235" s="46" t="s">
        <v>790</v>
      </c>
      <c r="C235" s="249">
        <v>86</v>
      </c>
      <c r="D235" s="380" t="s">
        <v>61</v>
      </c>
      <c r="E235" s="68">
        <v>189.96</v>
      </c>
      <c r="F235" s="81">
        <f t="shared" si="48"/>
        <v>16336</v>
      </c>
      <c r="G235" s="562">
        <f>VLOOKUP(B235,[1]FG!$A$7:$B$3540,2,0)</f>
        <v>189.96</v>
      </c>
      <c r="H235" s="301" t="b">
        <f t="shared" si="49"/>
        <v>1</v>
      </c>
      <c r="I235" s="262">
        <f t="shared" si="50"/>
        <v>16336</v>
      </c>
      <c r="J235" s="262" t="b">
        <f t="shared" si="51"/>
        <v>1</v>
      </c>
      <c r="K235" s="263"/>
      <c r="M235" s="303"/>
      <c r="N235" s="303"/>
      <c r="O235" s="303"/>
      <c r="P235" s="303"/>
      <c r="Q235" s="303"/>
      <c r="R235" s="303"/>
    </row>
    <row r="236" spans="1:18" ht="13.8">
      <c r="A236" s="379" t="s">
        <v>966</v>
      </c>
      <c r="B236" s="46" t="s">
        <v>768</v>
      </c>
      <c r="C236" s="249">
        <v>3900</v>
      </c>
      <c r="D236" s="380" t="s">
        <v>61</v>
      </c>
      <c r="E236" s="68">
        <v>204.28</v>
      </c>
      <c r="F236" s="81">
        <f>INT(E236*C236)</f>
        <v>796692</v>
      </c>
      <c r="G236" s="562">
        <f>VLOOKUP(B236,[1]FG!$A$7:$B$3540,2,0)</f>
        <v>204.28</v>
      </c>
      <c r="H236" s="301" t="b">
        <f>G236=E236</f>
        <v>1</v>
      </c>
      <c r="I236" s="262">
        <f>INT(G236*C236)</f>
        <v>796692</v>
      </c>
      <c r="J236" s="262" t="b">
        <f>I236=F236</f>
        <v>1</v>
      </c>
      <c r="K236" s="263"/>
      <c r="O236" s="264"/>
      <c r="P236" s="264"/>
      <c r="R236" s="264"/>
    </row>
    <row r="237" spans="1:18" ht="13.8">
      <c r="A237" s="379" t="s">
        <v>1011</v>
      </c>
      <c r="B237" s="46" t="s">
        <v>791</v>
      </c>
      <c r="C237" s="249">
        <v>1395</v>
      </c>
      <c r="D237" s="380" t="s">
        <v>61</v>
      </c>
      <c r="E237" s="68">
        <v>208.47</v>
      </c>
      <c r="F237" s="81">
        <f t="shared" si="48"/>
        <v>290815</v>
      </c>
      <c r="G237" s="562">
        <f>VLOOKUP(B237,[1]FG!$A$7:$B$3540,2,0)</f>
        <v>208.47</v>
      </c>
      <c r="H237" s="301" t="b">
        <f t="shared" si="49"/>
        <v>1</v>
      </c>
      <c r="I237" s="262">
        <f t="shared" si="50"/>
        <v>290815</v>
      </c>
      <c r="J237" s="262" t="b">
        <f t="shared" si="51"/>
        <v>1</v>
      </c>
      <c r="K237" s="263"/>
      <c r="M237" s="303"/>
      <c r="N237" s="303"/>
      <c r="O237" s="303"/>
      <c r="P237" s="303"/>
      <c r="Q237" s="303"/>
      <c r="R237" s="303"/>
    </row>
    <row r="238" spans="1:18" ht="13.8">
      <c r="A238" s="69"/>
      <c r="B238" s="381" t="s">
        <v>62</v>
      </c>
      <c r="C238" s="250">
        <f>SUM(C225:C237)</f>
        <v>46211</v>
      </c>
      <c r="D238" s="382" t="s">
        <v>61</v>
      </c>
      <c r="E238" s="45"/>
      <c r="F238" s="82">
        <f>SUM(F225:F237)</f>
        <v>9136043</v>
      </c>
      <c r="G238" s="316"/>
      <c r="I238" s="262"/>
      <c r="J238" s="262"/>
      <c r="K238" s="263"/>
      <c r="M238" s="303"/>
      <c r="N238" s="303"/>
      <c r="O238" s="303"/>
      <c r="P238" s="303"/>
      <c r="Q238" s="303"/>
      <c r="R238" s="303"/>
    </row>
    <row r="239" spans="1:18" ht="13.8">
      <c r="A239" s="568" t="s">
        <v>793</v>
      </c>
      <c r="B239" s="569"/>
      <c r="C239" s="569"/>
      <c r="D239" s="569"/>
      <c r="E239" s="569"/>
      <c r="F239" s="570"/>
      <c r="G239" s="316"/>
      <c r="I239" s="262"/>
      <c r="J239" s="262"/>
      <c r="K239" s="263"/>
      <c r="M239" s="303"/>
      <c r="N239" s="303"/>
      <c r="O239" s="303"/>
      <c r="P239" s="303"/>
      <c r="Q239" s="303"/>
      <c r="R239" s="303"/>
    </row>
    <row r="240" spans="1:18" ht="13.8">
      <c r="A240" s="379" t="s">
        <v>1012</v>
      </c>
      <c r="B240" s="46" t="s">
        <v>792</v>
      </c>
      <c r="C240" s="249">
        <v>1000</v>
      </c>
      <c r="D240" s="380" t="s">
        <v>61</v>
      </c>
      <c r="E240" s="68">
        <v>28.39</v>
      </c>
      <c r="F240" s="81">
        <f>INT(E240*C240)</f>
        <v>28390</v>
      </c>
      <c r="G240" s="562">
        <f>VLOOKUP(B240,[1]FG!$A$7:$B$3540,2,0)</f>
        <v>28.39</v>
      </c>
      <c r="H240" s="301" t="b">
        <f>G240=E240</f>
        <v>1</v>
      </c>
      <c r="I240" s="262">
        <f>INT(G240*C240)</f>
        <v>28390</v>
      </c>
      <c r="J240" s="262" t="b">
        <f>I240=F240</f>
        <v>1</v>
      </c>
      <c r="K240" s="263"/>
      <c r="M240" s="303"/>
      <c r="N240" s="303"/>
      <c r="O240" s="303"/>
      <c r="P240" s="303"/>
      <c r="Q240" s="303"/>
      <c r="R240" s="303"/>
    </row>
    <row r="241" spans="1:18" ht="13.8">
      <c r="A241" s="69"/>
      <c r="B241" s="381" t="s">
        <v>62</v>
      </c>
      <c r="C241" s="250">
        <f>SUM(C240:C240)</f>
        <v>1000</v>
      </c>
      <c r="D241" s="382" t="s">
        <v>61</v>
      </c>
      <c r="E241" s="45"/>
      <c r="F241" s="82">
        <f>SUM(F240:F240)</f>
        <v>28390</v>
      </c>
      <c r="G241" s="316"/>
      <c r="I241" s="262"/>
      <c r="J241" s="262"/>
      <c r="K241" s="263"/>
      <c r="L241" s="303"/>
      <c r="M241" s="303"/>
      <c r="N241" s="303"/>
      <c r="O241" s="303"/>
      <c r="P241" s="303"/>
      <c r="Q241" s="303"/>
      <c r="R241" s="303"/>
    </row>
    <row r="242" spans="1:18" ht="13.8">
      <c r="A242" s="568" t="s">
        <v>153</v>
      </c>
      <c r="B242" s="569"/>
      <c r="C242" s="569"/>
      <c r="D242" s="569"/>
      <c r="E242" s="569"/>
      <c r="F242" s="570"/>
      <c r="G242" s="316"/>
      <c r="I242" s="262"/>
      <c r="J242" s="262"/>
      <c r="K242" s="263"/>
      <c r="M242" s="303"/>
      <c r="N242" s="303"/>
      <c r="O242" s="303"/>
      <c r="P242" s="303"/>
      <c r="Q242" s="303"/>
      <c r="R242" s="303"/>
    </row>
    <row r="243" spans="1:18" ht="13.8">
      <c r="A243" s="379" t="s">
        <v>1013</v>
      </c>
      <c r="B243" s="46" t="s">
        <v>164</v>
      </c>
      <c r="C243" s="560">
        <v>455</v>
      </c>
      <c r="D243" s="380" t="s">
        <v>61</v>
      </c>
      <c r="E243" s="68">
        <v>328.07</v>
      </c>
      <c r="F243" s="81">
        <f>INT(E243*C243)</f>
        <v>149271</v>
      </c>
      <c r="G243" s="562">
        <f>VLOOKUP(B243,[1]FG!$A$7:$B$3540,2,0)</f>
        <v>328.07</v>
      </c>
      <c r="H243" s="301" t="b">
        <f>G243=E243</f>
        <v>1</v>
      </c>
      <c r="I243" s="262">
        <f>INT(G243*C243)</f>
        <v>149271</v>
      </c>
      <c r="J243" s="262" t="b">
        <f>I243=F243</f>
        <v>1</v>
      </c>
      <c r="K243" s="263"/>
      <c r="M243" s="303"/>
      <c r="N243" s="303"/>
      <c r="O243" s="303"/>
      <c r="P243" s="303"/>
      <c r="Q243" s="303"/>
      <c r="R243" s="303"/>
    </row>
    <row r="244" spans="1:18" ht="13.8">
      <c r="A244" s="379" t="s">
        <v>1014</v>
      </c>
      <c r="B244" s="46" t="s">
        <v>164</v>
      </c>
      <c r="C244" s="560">
        <v>11065</v>
      </c>
      <c r="D244" s="380" t="s">
        <v>61</v>
      </c>
      <c r="E244" s="68">
        <v>328.07</v>
      </c>
      <c r="F244" s="81">
        <f>INT(E244*C244)</f>
        <v>3630094</v>
      </c>
      <c r="G244" s="562">
        <f>VLOOKUP(B244,[1]FG!$A$7:$B$3540,2,0)</f>
        <v>328.07</v>
      </c>
      <c r="H244" s="301" t="b">
        <f>G244=E244</f>
        <v>1</v>
      </c>
      <c r="I244" s="262">
        <f>INT(G244*C244)</f>
        <v>3630094</v>
      </c>
      <c r="J244" s="262" t="b">
        <f>I244=F244</f>
        <v>1</v>
      </c>
      <c r="K244" s="263"/>
      <c r="M244" s="303"/>
      <c r="N244" s="303"/>
      <c r="O244" s="303"/>
      <c r="P244" s="303"/>
      <c r="Q244" s="303"/>
      <c r="R244" s="303"/>
    </row>
    <row r="245" spans="1:18" ht="13.8">
      <c r="A245" s="379" t="s">
        <v>1015</v>
      </c>
      <c r="B245" s="46" t="s">
        <v>276</v>
      </c>
      <c r="C245" s="560">
        <v>16760</v>
      </c>
      <c r="D245" s="380" t="s">
        <v>61</v>
      </c>
      <c r="E245" s="68">
        <v>383.9</v>
      </c>
      <c r="F245" s="81">
        <f>INT(E245*C245)</f>
        <v>6434164</v>
      </c>
      <c r="G245" s="562">
        <f>VLOOKUP(B245,[1]FG!$A$7:$B$3540,2,0)</f>
        <v>383.9</v>
      </c>
      <c r="H245" s="301" t="b">
        <f>G245=E245</f>
        <v>1</v>
      </c>
      <c r="I245" s="262">
        <f>INT(G245*C245)</f>
        <v>6434164</v>
      </c>
      <c r="J245" s="262" t="b">
        <f>I245=F245</f>
        <v>1</v>
      </c>
      <c r="K245" s="263"/>
      <c r="M245" s="303"/>
      <c r="N245" s="303"/>
      <c r="O245" s="303"/>
      <c r="P245" s="303"/>
      <c r="Q245" s="303"/>
      <c r="R245" s="303"/>
    </row>
    <row r="246" spans="1:18" ht="13.8">
      <c r="A246" s="379" t="s">
        <v>1016</v>
      </c>
      <c r="B246" s="46" t="s">
        <v>276</v>
      </c>
      <c r="C246" s="560">
        <v>4360</v>
      </c>
      <c r="D246" s="380" t="s">
        <v>61</v>
      </c>
      <c r="E246" s="68">
        <v>383.9</v>
      </c>
      <c r="F246" s="81">
        <f>INT(E246*C246)</f>
        <v>1673804</v>
      </c>
      <c r="G246" s="562">
        <f>VLOOKUP(B246,[1]FG!$A$7:$B$3540,2,0)</f>
        <v>383.9</v>
      </c>
      <c r="H246" s="301" t="b">
        <f>G246=E246</f>
        <v>1</v>
      </c>
      <c r="I246" s="262">
        <f>INT(G246*C246)</f>
        <v>1673804</v>
      </c>
      <c r="J246" s="262" t="b">
        <f>I246=F246</f>
        <v>1</v>
      </c>
      <c r="K246" s="263"/>
      <c r="M246" s="303"/>
      <c r="N246" s="303"/>
      <c r="O246" s="303"/>
      <c r="P246" s="303"/>
      <c r="Q246" s="303"/>
      <c r="R246" s="303"/>
    </row>
    <row r="247" spans="1:18" ht="13.8">
      <c r="A247" s="69"/>
      <c r="B247" s="381" t="s">
        <v>62</v>
      </c>
      <c r="C247" s="250">
        <f>SUM(C243:C246)</f>
        <v>32640</v>
      </c>
      <c r="D247" s="382" t="s">
        <v>61</v>
      </c>
      <c r="E247" s="45"/>
      <c r="F247" s="82">
        <f>SUM(F243:F246)</f>
        <v>11887333</v>
      </c>
      <c r="G247" s="316"/>
      <c r="I247" s="262"/>
      <c r="J247" s="262"/>
      <c r="K247" s="263"/>
      <c r="L247" s="303"/>
      <c r="M247" s="303"/>
      <c r="N247" s="303"/>
      <c r="O247" s="303"/>
      <c r="P247" s="303"/>
      <c r="Q247" s="303"/>
      <c r="R247" s="303"/>
    </row>
    <row r="248" spans="1:18" ht="13.8">
      <c r="A248" s="568" t="s">
        <v>794</v>
      </c>
      <c r="B248" s="569"/>
      <c r="C248" s="569"/>
      <c r="D248" s="569"/>
      <c r="E248" s="569"/>
      <c r="F248" s="570"/>
      <c r="G248" s="316"/>
      <c r="I248" s="262"/>
      <c r="J248" s="262"/>
      <c r="K248" s="263"/>
      <c r="M248" s="303"/>
      <c r="N248" s="303"/>
      <c r="O248" s="303"/>
      <c r="P248" s="303"/>
      <c r="Q248" s="303"/>
      <c r="R248" s="303"/>
    </row>
    <row r="249" spans="1:18" ht="13.8">
      <c r="A249" s="379" t="s">
        <v>1017</v>
      </c>
      <c r="B249" s="46" t="s">
        <v>795</v>
      </c>
      <c r="C249" s="560">
        <v>36</v>
      </c>
      <c r="D249" s="380" t="s">
        <v>61</v>
      </c>
      <c r="E249" s="68">
        <v>301.70999999999998</v>
      </c>
      <c r="F249" s="81">
        <f>INT(E249*C249)</f>
        <v>10861</v>
      </c>
      <c r="G249" s="562">
        <f>VLOOKUP(B249,[1]FG!$A$7:$B$3540,2,0)</f>
        <v>301.70999999999998</v>
      </c>
      <c r="H249" s="301" t="b">
        <f>G249=E249</f>
        <v>1</v>
      </c>
      <c r="I249" s="262">
        <f>INT(G249*C249)</f>
        <v>10861</v>
      </c>
      <c r="J249" s="262" t="b">
        <f>I249=F249</f>
        <v>1</v>
      </c>
      <c r="K249" s="263"/>
      <c r="M249" s="303"/>
      <c r="N249" s="303"/>
      <c r="O249" s="303"/>
      <c r="P249" s="303"/>
      <c r="Q249" s="303"/>
      <c r="R249" s="303"/>
    </row>
    <row r="250" spans="1:18" ht="13.8">
      <c r="A250" s="379" t="s">
        <v>1018</v>
      </c>
      <c r="B250" s="46" t="s">
        <v>795</v>
      </c>
      <c r="C250" s="560">
        <v>105</v>
      </c>
      <c r="D250" s="380" t="s">
        <v>61</v>
      </c>
      <c r="E250" s="68">
        <v>301.70999999999998</v>
      </c>
      <c r="F250" s="81">
        <f>INT(E250*C250)</f>
        <v>31679</v>
      </c>
      <c r="G250" s="562">
        <f>VLOOKUP(B250,[1]FG!$A$7:$B$3540,2,0)</f>
        <v>301.70999999999998</v>
      </c>
      <c r="H250" s="301" t="b">
        <f>G250=E250</f>
        <v>1</v>
      </c>
      <c r="I250" s="262">
        <f>INT(G250*C250)</f>
        <v>31679</v>
      </c>
      <c r="J250" s="262" t="b">
        <f>I250=F250</f>
        <v>1</v>
      </c>
      <c r="K250" s="263"/>
      <c r="M250" s="303"/>
      <c r="N250" s="303"/>
      <c r="O250" s="303"/>
      <c r="P250" s="303"/>
      <c r="Q250" s="303"/>
      <c r="R250" s="303"/>
    </row>
    <row r="251" spans="1:18" ht="13.8">
      <c r="A251" s="69"/>
      <c r="B251" s="381" t="s">
        <v>62</v>
      </c>
      <c r="C251" s="250">
        <f>SUM(C249:C250)</f>
        <v>141</v>
      </c>
      <c r="D251" s="382" t="s">
        <v>61</v>
      </c>
      <c r="E251" s="45"/>
      <c r="F251" s="82">
        <f>SUM(F249:F250)</f>
        <v>42540</v>
      </c>
      <c r="G251" s="316"/>
      <c r="I251" s="262"/>
      <c r="J251" s="262"/>
      <c r="K251" s="263"/>
      <c r="L251" s="303"/>
      <c r="M251" s="303"/>
      <c r="N251" s="303"/>
      <c r="O251" s="303"/>
      <c r="P251" s="303"/>
      <c r="Q251" s="303"/>
      <c r="R251" s="303"/>
    </row>
    <row r="252" spans="1:18" ht="13.8">
      <c r="A252" s="568" t="s">
        <v>221</v>
      </c>
      <c r="B252" s="569"/>
      <c r="C252" s="569"/>
      <c r="D252" s="569"/>
      <c r="E252" s="569"/>
      <c r="F252" s="570"/>
      <c r="G252" s="316"/>
      <c r="I252" s="262"/>
      <c r="J252" s="262"/>
      <c r="K252" s="263"/>
      <c r="L252" s="303"/>
      <c r="M252" s="303"/>
      <c r="N252" s="303"/>
      <c r="O252" s="303"/>
      <c r="P252" s="303"/>
      <c r="Q252" s="303"/>
      <c r="R252" s="303"/>
    </row>
    <row r="253" spans="1:18" ht="13.8">
      <c r="A253" s="379" t="s">
        <v>1019</v>
      </c>
      <c r="B253" s="46" t="s">
        <v>796</v>
      </c>
      <c r="C253" s="249">
        <v>200</v>
      </c>
      <c r="D253" s="380" t="s">
        <v>61</v>
      </c>
      <c r="E253" s="68">
        <v>256.88</v>
      </c>
      <c r="F253" s="81">
        <f>INT(E253*C253)</f>
        <v>51376</v>
      </c>
      <c r="G253" s="371">
        <v>256.88</v>
      </c>
      <c r="H253" s="301" t="b">
        <f>G253=E253</f>
        <v>1</v>
      </c>
      <c r="I253" s="262">
        <f>INT(G253*C253)</f>
        <v>51376</v>
      </c>
      <c r="J253" s="262" t="b">
        <f>I253=F253</f>
        <v>1</v>
      </c>
      <c r="K253" s="263"/>
      <c r="L253" s="303"/>
      <c r="M253" s="303"/>
      <c r="N253" s="303"/>
      <c r="O253" s="303"/>
      <c r="P253" s="303"/>
      <c r="Q253" s="303"/>
      <c r="R253" s="303"/>
    </row>
    <row r="254" spans="1:18" ht="13.8">
      <c r="A254" s="379" t="s">
        <v>1020</v>
      </c>
      <c r="B254" s="46" t="s">
        <v>797</v>
      </c>
      <c r="C254" s="249">
        <v>350</v>
      </c>
      <c r="D254" s="380" t="s">
        <v>61</v>
      </c>
      <c r="E254" s="68">
        <v>59.97</v>
      </c>
      <c r="F254" s="81">
        <f>INT(E254*C254)</f>
        <v>20989</v>
      </c>
      <c r="G254" s="371">
        <v>59.97</v>
      </c>
      <c r="H254" s="301" t="b">
        <f>G254=E254</f>
        <v>1</v>
      </c>
      <c r="I254" s="262">
        <f>INT(G254*C254)</f>
        <v>20989</v>
      </c>
      <c r="J254" s="262" t="b">
        <f>I254=F254</f>
        <v>1</v>
      </c>
      <c r="K254" s="263"/>
      <c r="L254" s="303"/>
      <c r="M254" s="303"/>
      <c r="N254" s="303"/>
      <c r="O254" s="303"/>
      <c r="P254" s="303"/>
      <c r="Q254" s="303"/>
      <c r="R254" s="303"/>
    </row>
    <row r="255" spans="1:18" ht="13.8">
      <c r="A255" s="379" t="s">
        <v>1021</v>
      </c>
      <c r="B255" s="46" t="s">
        <v>797</v>
      </c>
      <c r="C255" s="249">
        <v>250</v>
      </c>
      <c r="D255" s="380" t="s">
        <v>61</v>
      </c>
      <c r="E255" s="68">
        <v>59.97</v>
      </c>
      <c r="F255" s="81">
        <f>INT(E255*C255)</f>
        <v>14992</v>
      </c>
      <c r="G255" s="371">
        <v>59.97</v>
      </c>
      <c r="H255" s="301" t="b">
        <f>G255=E255</f>
        <v>1</v>
      </c>
      <c r="I255" s="262">
        <f>INT(G255*C255)</f>
        <v>14992</v>
      </c>
      <c r="J255" s="262" t="b">
        <f>I255=F255</f>
        <v>1</v>
      </c>
      <c r="K255" s="263"/>
      <c r="L255" s="303"/>
      <c r="M255" s="303"/>
      <c r="N255" s="303"/>
      <c r="O255" s="303"/>
      <c r="P255" s="303"/>
      <c r="Q255" s="303"/>
      <c r="R255" s="303"/>
    </row>
    <row r="256" spans="1:18" ht="13.8">
      <c r="A256" s="379" t="s">
        <v>1022</v>
      </c>
      <c r="B256" s="46" t="s">
        <v>798</v>
      </c>
      <c r="C256" s="249">
        <v>200</v>
      </c>
      <c r="D256" s="380" t="s">
        <v>61</v>
      </c>
      <c r="E256" s="68">
        <v>267.08999999999997</v>
      </c>
      <c r="F256" s="81">
        <f>INT(E256*C256)</f>
        <v>53418</v>
      </c>
      <c r="G256" s="371">
        <v>267.08999999999997</v>
      </c>
      <c r="H256" s="301" t="b">
        <f>G256=E256</f>
        <v>1</v>
      </c>
      <c r="I256" s="262">
        <f>INT(G256*C256)</f>
        <v>53418</v>
      </c>
      <c r="J256" s="262" t="b">
        <f>I256=F256</f>
        <v>1</v>
      </c>
      <c r="K256" s="263"/>
      <c r="L256" s="303"/>
      <c r="M256" s="303"/>
      <c r="N256" s="303"/>
      <c r="O256" s="303"/>
      <c r="P256" s="303"/>
      <c r="Q256" s="303"/>
      <c r="R256" s="303"/>
    </row>
    <row r="257" spans="1:18" ht="13.8">
      <c r="A257" s="69"/>
      <c r="B257" s="381" t="s">
        <v>62</v>
      </c>
      <c r="C257" s="250">
        <f>SUM(C253:C256)</f>
        <v>1000</v>
      </c>
      <c r="D257" s="382" t="s">
        <v>61</v>
      </c>
      <c r="E257" s="45"/>
      <c r="F257" s="82">
        <f>SUM(F253:F256)</f>
        <v>140775</v>
      </c>
      <c r="G257" s="316"/>
      <c r="I257" s="262"/>
      <c r="J257" s="262"/>
      <c r="K257" s="263"/>
      <c r="L257" s="303"/>
      <c r="M257" s="303"/>
      <c r="N257" s="303"/>
      <c r="O257" s="303"/>
      <c r="P257" s="303"/>
      <c r="Q257" s="303"/>
      <c r="R257" s="303"/>
    </row>
    <row r="258" spans="1:18" ht="13.8">
      <c r="A258" s="568" t="s">
        <v>234</v>
      </c>
      <c r="B258" s="569"/>
      <c r="C258" s="569"/>
      <c r="D258" s="569"/>
      <c r="E258" s="569"/>
      <c r="F258" s="570"/>
      <c r="G258" s="316"/>
      <c r="I258" s="262"/>
      <c r="J258" s="262"/>
      <c r="K258" s="263"/>
      <c r="L258" s="303"/>
      <c r="M258" s="303"/>
      <c r="N258" s="303"/>
      <c r="O258" s="303"/>
      <c r="P258" s="303"/>
      <c r="Q258" s="303"/>
      <c r="R258" s="303"/>
    </row>
    <row r="259" spans="1:18" ht="13.8">
      <c r="A259" s="379" t="s">
        <v>1023</v>
      </c>
      <c r="B259" s="46" t="s">
        <v>169</v>
      </c>
      <c r="C259" s="249">
        <v>90</v>
      </c>
      <c r="D259" s="380" t="s">
        <v>61</v>
      </c>
      <c r="E259" s="68">
        <v>251.48</v>
      </c>
      <c r="F259" s="81">
        <f>INT(E259*C259)</f>
        <v>22633</v>
      </c>
      <c r="G259" s="562">
        <f>VLOOKUP(B259,[1]FG!$A$7:$B$3540,2,0)</f>
        <v>251.48</v>
      </c>
      <c r="H259" s="301" t="b">
        <f>G259=E259</f>
        <v>1</v>
      </c>
      <c r="I259" s="126">
        <f>INT(G259*C259)</f>
        <v>22633</v>
      </c>
      <c r="J259" s="126" t="b">
        <f>I259=F259</f>
        <v>1</v>
      </c>
      <c r="L259" s="303"/>
      <c r="M259" s="303"/>
      <c r="N259" s="303"/>
      <c r="O259" s="303"/>
      <c r="P259" s="303"/>
      <c r="Q259" s="303"/>
      <c r="R259" s="303"/>
    </row>
    <row r="260" spans="1:18" ht="13.8">
      <c r="A260" s="379" t="s">
        <v>1024</v>
      </c>
      <c r="B260" s="46" t="s">
        <v>251</v>
      </c>
      <c r="C260" s="560">
        <v>92</v>
      </c>
      <c r="D260" s="380" t="s">
        <v>61</v>
      </c>
      <c r="E260" s="68">
        <v>244.12</v>
      </c>
      <c r="F260" s="81">
        <f>INT(E260*C260)</f>
        <v>22459</v>
      </c>
      <c r="G260" s="371">
        <f>VLOOKUP(B260,[1]FG!$A$7:$B$3540,2,0)</f>
        <v>244.12</v>
      </c>
      <c r="H260" s="301" t="b">
        <f>G260=E260</f>
        <v>1</v>
      </c>
      <c r="I260" s="126">
        <f>INT(G260*C260)</f>
        <v>22459</v>
      </c>
      <c r="J260" s="126" t="b">
        <f>I260=F260</f>
        <v>1</v>
      </c>
      <c r="L260" s="303"/>
      <c r="M260" s="303"/>
      <c r="N260" s="303"/>
      <c r="O260" s="303"/>
      <c r="P260" s="303"/>
      <c r="Q260" s="303"/>
      <c r="R260" s="303"/>
    </row>
    <row r="261" spans="1:18" ht="13.8">
      <c r="A261" s="379" t="s">
        <v>1025</v>
      </c>
      <c r="B261" s="46" t="s">
        <v>251</v>
      </c>
      <c r="C261" s="560">
        <v>3328</v>
      </c>
      <c r="D261" s="380" t="s">
        <v>61</v>
      </c>
      <c r="E261" s="68">
        <v>244.12</v>
      </c>
      <c r="F261" s="81">
        <f>INT(E261*C261)</f>
        <v>812431</v>
      </c>
      <c r="G261" s="371">
        <f>VLOOKUP(B261,[1]FG!$A$7:$B$3540,2,0)</f>
        <v>244.12</v>
      </c>
      <c r="H261" s="301" t="b">
        <f>G261=E261</f>
        <v>1</v>
      </c>
      <c r="I261" s="126">
        <f>INT(G261*C261)</f>
        <v>812431</v>
      </c>
      <c r="J261" s="126" t="b">
        <f>I261=F261</f>
        <v>1</v>
      </c>
      <c r="L261" s="303"/>
      <c r="M261" s="303"/>
      <c r="N261" s="303"/>
      <c r="O261" s="303"/>
      <c r="P261" s="303"/>
      <c r="Q261" s="303"/>
      <c r="R261" s="303"/>
    </row>
    <row r="262" spans="1:18" ht="13.8">
      <c r="A262" s="379" t="s">
        <v>1026</v>
      </c>
      <c r="B262" s="46" t="s">
        <v>799</v>
      </c>
      <c r="C262" s="560">
        <v>3152</v>
      </c>
      <c r="D262" s="380" t="s">
        <v>61</v>
      </c>
      <c r="E262" s="68">
        <v>228.06</v>
      </c>
      <c r="F262" s="81">
        <f>INT(E262*C262)</f>
        <v>718845</v>
      </c>
      <c r="G262" s="562">
        <f>VLOOKUP(B262,[1]FG!$A$7:$B$3540,2,0)</f>
        <v>228.06</v>
      </c>
      <c r="H262" s="301" t="b">
        <f>G262=E262</f>
        <v>1</v>
      </c>
      <c r="I262" s="126">
        <f>INT(G262*C262)</f>
        <v>718845</v>
      </c>
      <c r="J262" s="126" t="b">
        <f>I262=F262</f>
        <v>1</v>
      </c>
      <c r="L262" s="303"/>
      <c r="M262" s="303"/>
      <c r="N262" s="303"/>
      <c r="O262" s="303"/>
      <c r="P262" s="303"/>
      <c r="Q262" s="303"/>
      <c r="R262" s="303"/>
    </row>
    <row r="263" spans="1:18" ht="13.8">
      <c r="A263" s="379" t="s">
        <v>1027</v>
      </c>
      <c r="B263" s="46" t="s">
        <v>799</v>
      </c>
      <c r="C263" s="560">
        <v>4948</v>
      </c>
      <c r="D263" s="380" t="s">
        <v>61</v>
      </c>
      <c r="E263" s="68">
        <v>228.06</v>
      </c>
      <c r="F263" s="81">
        <f>INT(E263*C263)</f>
        <v>1128440</v>
      </c>
      <c r="G263" s="562">
        <f>VLOOKUP(B263,[1]FG!$A$7:$B$3540,2,0)</f>
        <v>228.06</v>
      </c>
      <c r="H263" s="301" t="b">
        <f>G263=E263</f>
        <v>1</v>
      </c>
      <c r="I263" s="126">
        <f>INT(G263*C263)</f>
        <v>1128440</v>
      </c>
      <c r="J263" s="126" t="b">
        <f>I263=F263</f>
        <v>1</v>
      </c>
      <c r="L263" s="303"/>
      <c r="M263" s="303"/>
      <c r="N263" s="303"/>
      <c r="O263" s="303"/>
      <c r="P263" s="303"/>
      <c r="Q263" s="303"/>
      <c r="R263" s="303"/>
    </row>
    <row r="264" spans="1:18" ht="13.8">
      <c r="A264" s="69"/>
      <c r="B264" s="381" t="s">
        <v>62</v>
      </c>
      <c r="C264" s="250">
        <f>SUM(C259:C263)</f>
        <v>11610</v>
      </c>
      <c r="D264" s="382" t="s">
        <v>63</v>
      </c>
      <c r="E264" s="45"/>
      <c r="F264" s="82">
        <f>SUM(F259:F263)</f>
        <v>2704808</v>
      </c>
      <c r="G264" s="317"/>
      <c r="L264" s="303"/>
      <c r="M264" s="303"/>
      <c r="N264" s="303"/>
      <c r="O264" s="303"/>
      <c r="P264" s="303"/>
      <c r="Q264" s="303"/>
      <c r="R264" s="303"/>
    </row>
    <row r="265" spans="1:18" ht="13.8">
      <c r="A265" s="568" t="s">
        <v>237</v>
      </c>
      <c r="B265" s="569"/>
      <c r="C265" s="569"/>
      <c r="D265" s="569"/>
      <c r="E265" s="569"/>
      <c r="F265" s="570"/>
      <c r="G265" s="316"/>
      <c r="I265" s="262"/>
      <c r="J265" s="262"/>
      <c r="K265" s="263"/>
      <c r="L265" s="303"/>
      <c r="M265" s="303"/>
      <c r="N265" s="303"/>
      <c r="O265" s="303"/>
      <c r="P265" s="303"/>
      <c r="Q265" s="303"/>
      <c r="R265" s="303"/>
    </row>
    <row r="266" spans="1:18" ht="13.8">
      <c r="A266" s="379" t="s">
        <v>1028</v>
      </c>
      <c r="B266" s="46" t="s">
        <v>407</v>
      </c>
      <c r="C266" s="249">
        <v>240</v>
      </c>
      <c r="D266" s="380" t="s">
        <v>61</v>
      </c>
      <c r="E266" s="68">
        <v>140.29</v>
      </c>
      <c r="F266" s="81">
        <f>INT(E266*C266)</f>
        <v>33669</v>
      </c>
      <c r="G266" s="562">
        <f>VLOOKUP(B266,[1]FG!$A$7:$B$3540,2,0)</f>
        <v>140.29</v>
      </c>
      <c r="H266" s="301" t="b">
        <f>G266=E266</f>
        <v>1</v>
      </c>
      <c r="I266" s="126">
        <f>INT(G266*C266)</f>
        <v>33669</v>
      </c>
      <c r="J266" s="126" t="b">
        <f>I266=F266</f>
        <v>1</v>
      </c>
      <c r="L266" s="303"/>
      <c r="M266" s="303"/>
      <c r="N266" s="303"/>
      <c r="O266" s="303"/>
      <c r="P266" s="303"/>
      <c r="Q266" s="303"/>
      <c r="R266" s="303"/>
    </row>
    <row r="267" spans="1:18" ht="13.8">
      <c r="A267" s="379" t="s">
        <v>1029</v>
      </c>
      <c r="B267" s="46" t="s">
        <v>154</v>
      </c>
      <c r="C267" s="249">
        <v>1320</v>
      </c>
      <c r="D267" s="380" t="s">
        <v>61</v>
      </c>
      <c r="E267" s="68">
        <v>243.06</v>
      </c>
      <c r="F267" s="81">
        <f>INT(E267*C267)</f>
        <v>320839</v>
      </c>
      <c r="G267" s="562">
        <f>VLOOKUP(B267,[1]FG!$A$7:$B$3540,2,0)</f>
        <v>243.06</v>
      </c>
      <c r="H267" s="301" t="b">
        <f>G267=E267</f>
        <v>1</v>
      </c>
      <c r="I267" s="126">
        <f>INT(G267*C267)</f>
        <v>320839</v>
      </c>
      <c r="J267" s="126" t="b">
        <f>I267=F267</f>
        <v>1</v>
      </c>
      <c r="L267" s="303"/>
      <c r="M267" s="303"/>
      <c r="N267" s="303"/>
      <c r="O267" s="303"/>
      <c r="P267" s="303"/>
      <c r="Q267" s="303"/>
      <c r="R267" s="303"/>
    </row>
    <row r="268" spans="1:18" ht="13.8">
      <c r="A268" s="379" t="s">
        <v>1030</v>
      </c>
      <c r="B268" s="46" t="s">
        <v>800</v>
      </c>
      <c r="C268" s="249">
        <v>1440</v>
      </c>
      <c r="D268" s="380" t="s">
        <v>61</v>
      </c>
      <c r="E268" s="68">
        <v>139.5</v>
      </c>
      <c r="F268" s="81">
        <f>INT(E268*C268)</f>
        <v>200880</v>
      </c>
      <c r="G268" s="371">
        <v>139.5</v>
      </c>
      <c r="H268" s="301" t="b">
        <f>G268=E268</f>
        <v>1</v>
      </c>
      <c r="I268" s="126">
        <f>INT(G268*C268)</f>
        <v>200880</v>
      </c>
      <c r="J268" s="126" t="b">
        <f>I268=F268</f>
        <v>1</v>
      </c>
      <c r="L268" s="303"/>
      <c r="M268" s="303"/>
      <c r="N268" s="303"/>
      <c r="O268" s="303"/>
      <c r="P268" s="303"/>
      <c r="Q268" s="303"/>
      <c r="R268" s="303"/>
    </row>
    <row r="269" spans="1:18" ht="13.8">
      <c r="A269" s="379" t="s">
        <v>1031</v>
      </c>
      <c r="B269" s="46" t="s">
        <v>159</v>
      </c>
      <c r="C269" s="249">
        <v>15600</v>
      </c>
      <c r="D269" s="380" t="s">
        <v>61</v>
      </c>
      <c r="E269" s="68">
        <v>138.99</v>
      </c>
      <c r="F269" s="81">
        <f>INT(E269*C269)</f>
        <v>2168244</v>
      </c>
      <c r="G269" s="562">
        <f>VLOOKUP(B269,[1]FG!$A$7:$B$3540,2,0)</f>
        <v>138.99</v>
      </c>
      <c r="H269" s="301" t="b">
        <f>G269=E269</f>
        <v>1</v>
      </c>
      <c r="I269" s="126">
        <f>INT(G269*C269)</f>
        <v>2168244</v>
      </c>
      <c r="J269" s="126" t="b">
        <f>I269=F269</f>
        <v>1</v>
      </c>
      <c r="L269" s="303"/>
      <c r="M269" s="303"/>
      <c r="N269" s="303"/>
      <c r="O269" s="303"/>
      <c r="P269" s="303"/>
      <c r="Q269" s="303"/>
      <c r="R269" s="303"/>
    </row>
    <row r="270" spans="1:18" ht="13.8">
      <c r="A270" s="379" t="s">
        <v>1032</v>
      </c>
      <c r="B270" s="46" t="s">
        <v>156</v>
      </c>
      <c r="C270" s="249">
        <v>1680</v>
      </c>
      <c r="D270" s="380" t="s">
        <v>61</v>
      </c>
      <c r="E270" s="68">
        <v>107.65</v>
      </c>
      <c r="F270" s="81">
        <f>INT(E270*C270)</f>
        <v>180852</v>
      </c>
      <c r="G270" s="562">
        <f>VLOOKUP(B270,[1]FG!$A$7:$B$3540,2,0)</f>
        <v>107.65</v>
      </c>
      <c r="H270" s="301" t="b">
        <f>G270=E270</f>
        <v>1</v>
      </c>
      <c r="I270" s="126">
        <f>INT(G270*C270)</f>
        <v>180852</v>
      </c>
      <c r="J270" s="126" t="b">
        <f>I270=F270</f>
        <v>1</v>
      </c>
      <c r="L270" s="303"/>
      <c r="M270" s="303"/>
      <c r="N270" s="303"/>
      <c r="O270" s="303"/>
      <c r="P270" s="303"/>
      <c r="Q270" s="303"/>
      <c r="R270" s="303"/>
    </row>
    <row r="271" spans="1:18" ht="13.8">
      <c r="A271" s="69"/>
      <c r="B271" s="381" t="s">
        <v>62</v>
      </c>
      <c r="C271" s="250">
        <f>SUM(C266:C270)</f>
        <v>20280</v>
      </c>
      <c r="D271" s="382" t="s">
        <v>63</v>
      </c>
      <c r="E271" s="45"/>
      <c r="F271" s="82">
        <f>SUM(F266:F270)</f>
        <v>2904484</v>
      </c>
      <c r="G271" s="316"/>
      <c r="L271" s="303"/>
      <c r="M271" s="303"/>
      <c r="N271" s="303"/>
      <c r="O271" s="303"/>
      <c r="P271" s="303"/>
      <c r="Q271" s="303"/>
      <c r="R271" s="303"/>
    </row>
    <row r="272" spans="1:18" ht="13.8">
      <c r="A272" s="568" t="s">
        <v>171</v>
      </c>
      <c r="B272" s="569"/>
      <c r="C272" s="569"/>
      <c r="D272" s="569"/>
      <c r="E272" s="569"/>
      <c r="F272" s="570"/>
      <c r="G272" s="316"/>
      <c r="I272" s="262"/>
      <c r="J272" s="262"/>
      <c r="K272" s="263"/>
      <c r="L272" s="303"/>
      <c r="M272" s="303"/>
      <c r="N272" s="303"/>
      <c r="O272" s="303"/>
      <c r="P272" s="303"/>
      <c r="Q272" s="303"/>
      <c r="R272" s="303"/>
    </row>
    <row r="273" spans="1:18" ht="13.8">
      <c r="A273" s="379" t="s">
        <v>1033</v>
      </c>
      <c r="B273" s="46" t="s">
        <v>801</v>
      </c>
      <c r="C273" s="560">
        <v>1067</v>
      </c>
      <c r="D273" s="380" t="s">
        <v>61</v>
      </c>
      <c r="E273" s="68">
        <v>84.6</v>
      </c>
      <c r="F273" s="81">
        <f t="shared" ref="F273:F280" si="52">INT(E273*C273)</f>
        <v>90268</v>
      </c>
      <c r="G273" s="562">
        <f>VLOOKUP(B273,[1]FG!$A$7:$B$3540,2,0)</f>
        <v>84.6</v>
      </c>
      <c r="H273" s="301" t="b">
        <f t="shared" ref="H273:H280" si="53">G273=E273</f>
        <v>1</v>
      </c>
      <c r="I273" s="126">
        <f t="shared" ref="I273:I280" si="54">INT(G273*C273)</f>
        <v>90268</v>
      </c>
      <c r="J273" s="126" t="b">
        <f t="shared" ref="J273:J280" si="55">I273=F273</f>
        <v>1</v>
      </c>
      <c r="L273" s="303"/>
      <c r="M273" s="303"/>
      <c r="N273" s="303"/>
      <c r="O273" s="303"/>
      <c r="P273" s="303"/>
      <c r="Q273" s="303"/>
      <c r="R273" s="303"/>
    </row>
    <row r="274" spans="1:18" ht="13.8">
      <c r="A274" s="379" t="s">
        <v>1034</v>
      </c>
      <c r="B274" s="46" t="s">
        <v>801</v>
      </c>
      <c r="C274" s="560">
        <v>433</v>
      </c>
      <c r="D274" s="380" t="s">
        <v>61</v>
      </c>
      <c r="E274" s="68">
        <v>84.6</v>
      </c>
      <c r="F274" s="81">
        <f t="shared" si="52"/>
        <v>36631</v>
      </c>
      <c r="G274" s="562">
        <f>VLOOKUP(B274,[1]FG!$A$7:$B$3540,2,0)</f>
        <v>84.6</v>
      </c>
      <c r="H274" s="301" t="b">
        <f t="shared" si="53"/>
        <v>1</v>
      </c>
      <c r="I274" s="126">
        <f t="shared" si="54"/>
        <v>36631</v>
      </c>
      <c r="J274" s="126" t="b">
        <f t="shared" si="55"/>
        <v>1</v>
      </c>
      <c r="L274" s="303"/>
      <c r="M274" s="303"/>
      <c r="N274" s="303"/>
      <c r="O274" s="303"/>
      <c r="P274" s="303"/>
      <c r="Q274" s="303"/>
      <c r="R274" s="303"/>
    </row>
    <row r="275" spans="1:18" ht="13.8">
      <c r="A275" s="379" t="s">
        <v>1035</v>
      </c>
      <c r="B275" s="46" t="s">
        <v>802</v>
      </c>
      <c r="C275" s="560">
        <v>133</v>
      </c>
      <c r="D275" s="380" t="s">
        <v>61</v>
      </c>
      <c r="E275" s="68">
        <v>121.67</v>
      </c>
      <c r="F275" s="81">
        <f t="shared" si="52"/>
        <v>16182</v>
      </c>
      <c r="G275" s="562">
        <f>VLOOKUP(B275,[1]FG!$A$7:$B$3540,2,0)</f>
        <v>121.67</v>
      </c>
      <c r="H275" s="301" t="b">
        <f t="shared" si="53"/>
        <v>1</v>
      </c>
      <c r="I275" s="126">
        <f t="shared" si="54"/>
        <v>16182</v>
      </c>
      <c r="J275" s="126" t="b">
        <f t="shared" si="55"/>
        <v>1</v>
      </c>
      <c r="L275" s="303"/>
      <c r="M275" s="303"/>
      <c r="N275" s="303"/>
      <c r="O275" s="303"/>
      <c r="P275" s="303"/>
      <c r="Q275" s="303"/>
      <c r="R275" s="303"/>
    </row>
    <row r="276" spans="1:18" ht="13.8">
      <c r="A276" s="379" t="s">
        <v>1036</v>
      </c>
      <c r="B276" s="46" t="s">
        <v>802</v>
      </c>
      <c r="C276" s="560">
        <v>100</v>
      </c>
      <c r="D276" s="380" t="s">
        <v>61</v>
      </c>
      <c r="E276" s="68">
        <v>121.67</v>
      </c>
      <c r="F276" s="81">
        <f t="shared" si="52"/>
        <v>12167</v>
      </c>
      <c r="G276" s="562">
        <f>VLOOKUP(B276,[1]FG!$A$7:$B$3540,2,0)</f>
        <v>121.67</v>
      </c>
      <c r="H276" s="301" t="b">
        <f t="shared" si="53"/>
        <v>1</v>
      </c>
      <c r="I276" s="126">
        <f t="shared" si="54"/>
        <v>12167</v>
      </c>
      <c r="J276" s="126" t="b">
        <f t="shared" si="55"/>
        <v>1</v>
      </c>
      <c r="L276" s="303"/>
      <c r="M276" s="303"/>
      <c r="N276" s="303"/>
      <c r="O276" s="303"/>
      <c r="P276" s="303"/>
      <c r="Q276" s="303"/>
      <c r="R276" s="303"/>
    </row>
    <row r="277" spans="1:18" ht="13.8">
      <c r="A277" s="379" t="s">
        <v>1037</v>
      </c>
      <c r="B277" s="46" t="s">
        <v>803</v>
      </c>
      <c r="C277" s="249">
        <v>3000</v>
      </c>
      <c r="D277" s="380" t="s">
        <v>61</v>
      </c>
      <c r="E277" s="68">
        <v>109.28</v>
      </c>
      <c r="F277" s="81">
        <f t="shared" si="52"/>
        <v>327840</v>
      </c>
      <c r="G277" s="562">
        <f>VLOOKUP(B277,[1]FG!$A$7:$B$3540,2,0)</f>
        <v>109.28</v>
      </c>
      <c r="H277" s="301" t="b">
        <f t="shared" si="53"/>
        <v>1</v>
      </c>
      <c r="I277" s="126">
        <f t="shared" si="54"/>
        <v>327840</v>
      </c>
      <c r="J277" s="126" t="b">
        <f t="shared" si="55"/>
        <v>1</v>
      </c>
      <c r="L277" s="303"/>
      <c r="M277" s="303"/>
      <c r="N277" s="303"/>
      <c r="O277" s="303"/>
      <c r="P277" s="303"/>
      <c r="Q277" s="303"/>
      <c r="R277" s="303"/>
    </row>
    <row r="278" spans="1:18" ht="13.8">
      <c r="A278" s="379" t="s">
        <v>1038</v>
      </c>
      <c r="B278" s="46" t="s">
        <v>803</v>
      </c>
      <c r="C278" s="249">
        <v>500</v>
      </c>
      <c r="D278" s="380" t="s">
        <v>61</v>
      </c>
      <c r="E278" s="68">
        <v>109.28</v>
      </c>
      <c r="F278" s="81">
        <f t="shared" si="52"/>
        <v>54640</v>
      </c>
      <c r="G278" s="562">
        <f>VLOOKUP(B278,[1]FG!$A$7:$B$3540,2,0)</f>
        <v>109.28</v>
      </c>
      <c r="H278" s="301" t="b">
        <f t="shared" si="53"/>
        <v>1</v>
      </c>
      <c r="I278" s="126">
        <f t="shared" si="54"/>
        <v>54640</v>
      </c>
      <c r="J278" s="126" t="b">
        <f t="shared" si="55"/>
        <v>1</v>
      </c>
      <c r="L278" s="303"/>
      <c r="M278" s="303"/>
      <c r="N278" s="303"/>
      <c r="O278" s="303"/>
      <c r="P278" s="303"/>
      <c r="Q278" s="303"/>
      <c r="R278" s="303"/>
    </row>
    <row r="279" spans="1:18" ht="13.8">
      <c r="A279" s="379" t="s">
        <v>1039</v>
      </c>
      <c r="B279" s="46" t="s">
        <v>804</v>
      </c>
      <c r="C279" s="560">
        <v>300</v>
      </c>
      <c r="D279" s="380" t="s">
        <v>61</v>
      </c>
      <c r="E279" s="68">
        <v>24.06</v>
      </c>
      <c r="F279" s="81">
        <f>INT(E279*C279)</f>
        <v>7218</v>
      </c>
      <c r="G279" s="562">
        <f>VLOOKUP(B279,[1]FG!$A$7:$B$3540,2,0)</f>
        <v>24.06</v>
      </c>
      <c r="H279" s="301" t="b">
        <f>G279=E279</f>
        <v>1</v>
      </c>
      <c r="I279" s="126">
        <f>INT(G279*C279)</f>
        <v>7218</v>
      </c>
      <c r="J279" s="126" t="b">
        <f>I279=F279</f>
        <v>1</v>
      </c>
      <c r="L279" s="303"/>
      <c r="M279" s="303"/>
      <c r="N279" s="303"/>
      <c r="O279" s="303"/>
      <c r="P279" s="303"/>
      <c r="Q279" s="303"/>
      <c r="R279" s="303"/>
    </row>
    <row r="280" spans="1:18" ht="13.8">
      <c r="A280" s="379" t="s">
        <v>1040</v>
      </c>
      <c r="B280" s="46" t="s">
        <v>804</v>
      </c>
      <c r="C280" s="560">
        <v>200</v>
      </c>
      <c r="D280" s="380" t="s">
        <v>61</v>
      </c>
      <c r="E280" s="68">
        <v>24.06</v>
      </c>
      <c r="F280" s="81">
        <f t="shared" si="52"/>
        <v>4812</v>
      </c>
      <c r="G280" s="562">
        <f>VLOOKUP(B280,[1]FG!$A$7:$B$3540,2,0)</f>
        <v>24.06</v>
      </c>
      <c r="H280" s="301" t="b">
        <f t="shared" si="53"/>
        <v>1</v>
      </c>
      <c r="I280" s="126">
        <f t="shared" si="54"/>
        <v>4812</v>
      </c>
      <c r="J280" s="126" t="b">
        <f t="shared" si="55"/>
        <v>1</v>
      </c>
      <c r="L280" s="303"/>
      <c r="M280" s="303"/>
      <c r="N280" s="303"/>
      <c r="O280" s="303"/>
      <c r="P280" s="303"/>
      <c r="Q280" s="303"/>
      <c r="R280" s="303"/>
    </row>
    <row r="281" spans="1:18" ht="13.8">
      <c r="A281" s="69"/>
      <c r="B281" s="381" t="s">
        <v>62</v>
      </c>
      <c r="C281" s="250">
        <f>SUM(C273:C280)</f>
        <v>5733</v>
      </c>
      <c r="D281" s="382" t="s">
        <v>63</v>
      </c>
      <c r="E281" s="45"/>
      <c r="F281" s="82">
        <f>SUM(F273:F280)</f>
        <v>549758</v>
      </c>
      <c r="G281" s="316"/>
      <c r="L281" s="303"/>
      <c r="M281" s="303"/>
      <c r="N281" s="303"/>
      <c r="O281" s="303"/>
      <c r="P281" s="303"/>
      <c r="Q281" s="303"/>
      <c r="R281" s="303"/>
    </row>
    <row r="282" spans="1:18" ht="13.8">
      <c r="A282" s="568" t="s">
        <v>219</v>
      </c>
      <c r="B282" s="569"/>
      <c r="C282" s="569"/>
      <c r="D282" s="569"/>
      <c r="E282" s="569"/>
      <c r="F282" s="570"/>
      <c r="G282" s="316"/>
      <c r="I282" s="262"/>
      <c r="J282" s="262"/>
      <c r="K282" s="263"/>
      <c r="L282" s="303"/>
      <c r="M282" s="303"/>
      <c r="N282" s="303"/>
      <c r="O282" s="303"/>
      <c r="P282" s="303"/>
      <c r="Q282" s="303"/>
      <c r="R282" s="303"/>
    </row>
    <row r="283" spans="1:18" ht="13.8">
      <c r="A283" s="379" t="s">
        <v>1041</v>
      </c>
      <c r="B283" s="46" t="s">
        <v>408</v>
      </c>
      <c r="C283" s="249">
        <v>500</v>
      </c>
      <c r="D283" s="380" t="s">
        <v>61</v>
      </c>
      <c r="E283" s="68">
        <v>54.61</v>
      </c>
      <c r="F283" s="81">
        <f>INT(E283*C283)</f>
        <v>27305</v>
      </c>
      <c r="G283" s="562">
        <f>VLOOKUP(B283,[1]FG!$A$7:$B$3540,2,0)</f>
        <v>54.61</v>
      </c>
      <c r="H283" s="301" t="b">
        <f>G283=E283</f>
        <v>1</v>
      </c>
      <c r="I283" s="126">
        <f>INT(G283*C283)</f>
        <v>27305</v>
      </c>
      <c r="J283" s="126" t="b">
        <f>I283=F283</f>
        <v>1</v>
      </c>
      <c r="L283" s="303"/>
      <c r="M283" s="303"/>
      <c r="N283" s="303"/>
      <c r="O283" s="303"/>
      <c r="P283" s="303"/>
      <c r="Q283" s="303"/>
      <c r="R283" s="303"/>
    </row>
    <row r="284" spans="1:18" ht="13.8">
      <c r="A284" s="379" t="s">
        <v>1042</v>
      </c>
      <c r="B284" s="46" t="s">
        <v>805</v>
      </c>
      <c r="C284" s="560">
        <v>254</v>
      </c>
      <c r="D284" s="380" t="s">
        <v>61</v>
      </c>
      <c r="E284" s="68">
        <v>85.43</v>
      </c>
      <c r="F284" s="81">
        <f>INT(E284*C284)</f>
        <v>21699</v>
      </c>
      <c r="G284" s="562">
        <f>VLOOKUP(B284,[1]FG!$A$7:$B$3540,2,0)</f>
        <v>85.43</v>
      </c>
      <c r="H284" s="301" t="b">
        <f>G284=E284</f>
        <v>1</v>
      </c>
      <c r="I284" s="126">
        <f>INT(G284*C284)</f>
        <v>21699</v>
      </c>
      <c r="J284" s="126" t="b">
        <f>I284=F284</f>
        <v>1</v>
      </c>
      <c r="L284" s="303"/>
      <c r="M284" s="303"/>
      <c r="N284" s="303"/>
      <c r="O284" s="303"/>
      <c r="P284" s="303"/>
      <c r="Q284" s="303"/>
      <c r="R284" s="303"/>
    </row>
    <row r="285" spans="1:18" ht="13.8">
      <c r="A285" s="379" t="s">
        <v>1043</v>
      </c>
      <c r="B285" s="46" t="s">
        <v>805</v>
      </c>
      <c r="C285" s="560">
        <v>746</v>
      </c>
      <c r="D285" s="380" t="s">
        <v>61</v>
      </c>
      <c r="E285" s="68">
        <v>85.43</v>
      </c>
      <c r="F285" s="81">
        <f>INT(E285*C285)</f>
        <v>63730</v>
      </c>
      <c r="G285" s="562">
        <f>VLOOKUP(B285,[1]FG!$A$7:$B$3540,2,0)</f>
        <v>85.43</v>
      </c>
      <c r="H285" s="301" t="b">
        <f>G285=E285</f>
        <v>1</v>
      </c>
      <c r="I285" s="126">
        <f>INT(G285*C285)</f>
        <v>63730</v>
      </c>
      <c r="J285" s="126" t="b">
        <f>I285=F285</f>
        <v>1</v>
      </c>
      <c r="L285" s="303"/>
      <c r="M285" s="303"/>
      <c r="N285" s="303"/>
      <c r="O285" s="303"/>
      <c r="P285" s="303"/>
      <c r="Q285" s="303"/>
      <c r="R285" s="303"/>
    </row>
    <row r="286" spans="1:18" ht="13.8">
      <c r="A286" s="379" t="s">
        <v>1044</v>
      </c>
      <c r="B286" s="46" t="s">
        <v>409</v>
      </c>
      <c r="C286" s="249">
        <v>1500</v>
      </c>
      <c r="D286" s="380" t="s">
        <v>61</v>
      </c>
      <c r="E286" s="68">
        <v>81.63</v>
      </c>
      <c r="F286" s="81">
        <f>INT(E286*C286)</f>
        <v>122445</v>
      </c>
      <c r="G286" s="562">
        <f>VLOOKUP(B286,[1]FG!$A$7:$B$3540,2,0)</f>
        <v>81.63</v>
      </c>
      <c r="H286" s="301" t="b">
        <f>G286=E286</f>
        <v>1</v>
      </c>
      <c r="I286" s="126">
        <f>INT(G286*C286)</f>
        <v>122445</v>
      </c>
      <c r="J286" s="126" t="b">
        <f>I286=F286</f>
        <v>1</v>
      </c>
      <c r="L286" s="303"/>
      <c r="M286" s="303"/>
      <c r="N286" s="303"/>
      <c r="O286" s="303"/>
      <c r="P286" s="303"/>
      <c r="Q286" s="303"/>
      <c r="R286" s="303"/>
    </row>
    <row r="287" spans="1:18" ht="13.8">
      <c r="A287" s="69"/>
      <c r="B287" s="381" t="s">
        <v>62</v>
      </c>
      <c r="C287" s="250">
        <f>SUM(C283:C286)</f>
        <v>3000</v>
      </c>
      <c r="D287" s="382" t="s">
        <v>63</v>
      </c>
      <c r="E287" s="45"/>
      <c r="F287" s="82">
        <f>SUM(F283:F286)</f>
        <v>235179</v>
      </c>
      <c r="G287" s="316"/>
      <c r="L287" s="303"/>
      <c r="M287" s="303"/>
      <c r="N287" s="303"/>
      <c r="O287" s="303"/>
      <c r="P287" s="303"/>
      <c r="Q287" s="303"/>
      <c r="R287" s="303"/>
    </row>
    <row r="288" spans="1:18" ht="13.8">
      <c r="A288" s="69"/>
      <c r="B288" s="381"/>
      <c r="C288" s="250"/>
      <c r="D288" s="382"/>
      <c r="E288" s="45"/>
      <c r="F288" s="82"/>
      <c r="G288" s="316"/>
      <c r="L288" s="303"/>
      <c r="M288" s="303"/>
      <c r="N288" s="303"/>
      <c r="O288" s="303"/>
      <c r="P288" s="303"/>
      <c r="Q288" s="303"/>
      <c r="R288" s="303"/>
    </row>
    <row r="289" spans="1:18" ht="13.8">
      <c r="A289" s="69"/>
      <c r="B289" s="381" t="s">
        <v>808</v>
      </c>
      <c r="C289" s="346">
        <f>C287+C281+C271+C264+C257+C251+C247+C241+C238+C223+C220+C188+C184+C158+C154+C150+C147+C139+C129+C126+C112+C46+C39+C26+C22+C14</f>
        <v>510581</v>
      </c>
      <c r="D289" s="318" t="s">
        <v>50</v>
      </c>
      <c r="E289" s="70"/>
      <c r="F289" s="248">
        <f>F287+F281+F271+F264+F257+F251+F247+F241+F238+F223+F220+F188+F184+F158+F154+F150+F147+F139+F129+F126+F112+F46+F39+F26+F22+F14</f>
        <v>92082590</v>
      </c>
      <c r="G289" s="259">
        <f>F289*0.007031</f>
        <v>647432.69028999994</v>
      </c>
      <c r="H289" s="301" t="b">
        <f>F289=I289</f>
        <v>1</v>
      </c>
      <c r="I289" s="126">
        <f>SUM(I12:I287)</f>
        <v>92082590</v>
      </c>
      <c r="J289" s="126" t="b">
        <f>I289=F289</f>
        <v>1</v>
      </c>
      <c r="K289" s="129"/>
      <c r="L289" s="303"/>
      <c r="M289" s="303"/>
      <c r="N289" s="303"/>
      <c r="O289" s="303"/>
      <c r="P289" s="303"/>
      <c r="Q289" s="303"/>
      <c r="R289" s="303"/>
    </row>
    <row r="290" spans="1:18" ht="13.8">
      <c r="A290" s="385"/>
      <c r="B290" s="386"/>
      <c r="C290" s="554"/>
      <c r="D290" s="555"/>
      <c r="E290" s="556"/>
      <c r="F290" s="557"/>
      <c r="G290" s="259"/>
      <c r="J290" s="127"/>
      <c r="K290" s="129"/>
      <c r="L290" s="303"/>
      <c r="M290" s="303"/>
      <c r="N290" s="303"/>
      <c r="O290" s="303"/>
      <c r="P290" s="303"/>
      <c r="Q290" s="303"/>
      <c r="R290" s="303"/>
    </row>
    <row r="291" spans="1:18" ht="13.8">
      <c r="A291" s="568" t="s">
        <v>806</v>
      </c>
      <c r="B291" s="569"/>
      <c r="C291" s="569"/>
      <c r="D291" s="569"/>
      <c r="E291" s="569"/>
      <c r="F291" s="570"/>
      <c r="G291" s="316"/>
      <c r="I291" s="262"/>
      <c r="J291" s="262"/>
      <c r="K291" s="263"/>
      <c r="L291" s="303"/>
      <c r="M291" s="303"/>
      <c r="N291" s="303"/>
      <c r="O291" s="303"/>
      <c r="P291" s="303"/>
      <c r="Q291" s="303"/>
      <c r="R291" s="303"/>
    </row>
    <row r="292" spans="1:18" ht="13.8">
      <c r="A292" s="379" t="s">
        <v>1045</v>
      </c>
      <c r="B292" s="46" t="s">
        <v>807</v>
      </c>
      <c r="C292" s="249">
        <v>290628</v>
      </c>
      <c r="D292" s="380" t="s">
        <v>61</v>
      </c>
      <c r="E292" s="68">
        <v>1.05</v>
      </c>
      <c r="F292" s="81">
        <f>INT(E292*C292)</f>
        <v>305159</v>
      </c>
      <c r="G292" s="371">
        <v>1.05</v>
      </c>
      <c r="H292" s="301" t="b">
        <f>G292=E292</f>
        <v>1</v>
      </c>
      <c r="I292" s="126">
        <f>INT(G292*C292)</f>
        <v>305159</v>
      </c>
      <c r="J292" s="126" t="b">
        <f>I292=F292</f>
        <v>1</v>
      </c>
      <c r="L292" s="303"/>
      <c r="M292" s="303"/>
      <c r="N292" s="303"/>
      <c r="O292" s="303"/>
      <c r="P292" s="303"/>
      <c r="Q292" s="303"/>
      <c r="R292" s="303"/>
    </row>
    <row r="293" spans="1:18" ht="13.8">
      <c r="A293" s="69"/>
      <c r="B293" s="381" t="s">
        <v>809</v>
      </c>
      <c r="C293" s="250">
        <f>SUM(C292:C292)</f>
        <v>290628</v>
      </c>
      <c r="D293" s="382" t="s">
        <v>63</v>
      </c>
      <c r="E293" s="45"/>
      <c r="F293" s="82">
        <f>SUM(F292:F292)</f>
        <v>305159</v>
      </c>
      <c r="G293" s="316"/>
      <c r="L293" s="303"/>
      <c r="M293" s="303"/>
      <c r="N293" s="303"/>
      <c r="O293" s="303"/>
      <c r="P293" s="303"/>
      <c r="Q293" s="303"/>
      <c r="R293" s="303"/>
    </row>
    <row r="295" spans="1:18" ht="13.8">
      <c r="A295" s="69"/>
      <c r="B295" s="381" t="s">
        <v>123</v>
      </c>
      <c r="C295" s="346">
        <f>C293+C289</f>
        <v>801209</v>
      </c>
      <c r="D295" s="318" t="s">
        <v>50</v>
      </c>
      <c r="E295" s="70"/>
      <c r="F295" s="248">
        <f>F293+F289</f>
        <v>92387749</v>
      </c>
      <c r="G295" s="259">
        <f>F295*0.007031</f>
        <v>649578.26321899996</v>
      </c>
      <c r="H295" s="301" t="b">
        <f>F295=I295</f>
        <v>1</v>
      </c>
      <c r="I295" s="126">
        <f>I292+I289</f>
        <v>92387749</v>
      </c>
      <c r="J295" s="127" t="b">
        <f>I295=F295</f>
        <v>1</v>
      </c>
      <c r="K295" s="129"/>
      <c r="L295" s="303"/>
      <c r="M295" s="303"/>
      <c r="N295" s="303"/>
      <c r="O295" s="303"/>
      <c r="P295" s="303"/>
      <c r="Q295" s="303"/>
      <c r="R295" s="303"/>
    </row>
    <row r="296" spans="1:18" ht="13.8">
      <c r="A296" s="383"/>
      <c r="B296" s="384"/>
      <c r="C296" s="253"/>
      <c r="D296" s="254"/>
      <c r="E296" s="255"/>
      <c r="F296" s="253"/>
      <c r="G296" s="259"/>
      <c r="J296" s="127"/>
      <c r="K296" s="129"/>
      <c r="L296" s="303"/>
      <c r="M296" s="303"/>
      <c r="N296" s="303"/>
      <c r="O296" s="303"/>
      <c r="P296" s="303"/>
      <c r="Q296" s="303"/>
      <c r="R296" s="303"/>
    </row>
    <row r="297" spans="1:18" ht="13.8">
      <c r="A297" s="383"/>
      <c r="B297" s="384"/>
      <c r="C297" s="253"/>
      <c r="D297" s="254"/>
      <c r="E297" s="255"/>
      <c r="F297" s="253"/>
      <c r="G297" s="259"/>
      <c r="J297" s="127"/>
      <c r="K297" s="129"/>
      <c r="L297" s="303"/>
      <c r="M297" s="303"/>
      <c r="N297" s="303"/>
      <c r="O297" s="303"/>
      <c r="P297" s="303"/>
      <c r="Q297" s="303"/>
      <c r="R297" s="303"/>
    </row>
    <row r="298" spans="1:18" ht="13.35" customHeight="1">
      <c r="A298" s="57" t="s">
        <v>30</v>
      </c>
      <c r="B298" s="120"/>
      <c r="C298" s="121" t="s">
        <v>31</v>
      </c>
      <c r="D298" s="303"/>
      <c r="E298" s="122"/>
      <c r="F298" s="133" t="s">
        <v>32</v>
      </c>
      <c r="G298" s="374"/>
      <c r="I298" s="303"/>
      <c r="L298" s="303"/>
      <c r="M298" s="303"/>
      <c r="N298" s="303"/>
      <c r="O298" s="303"/>
      <c r="P298" s="303"/>
      <c r="Q298" s="303"/>
      <c r="R298" s="303"/>
    </row>
    <row r="299" spans="1:18" ht="13.35" customHeight="1">
      <c r="A299" s="57"/>
      <c r="B299" s="120"/>
      <c r="C299" s="121"/>
      <c r="D299" s="303"/>
      <c r="E299" s="122"/>
      <c r="F299" s="133"/>
      <c r="G299" s="374"/>
      <c r="L299" s="303"/>
      <c r="M299" s="303"/>
      <c r="N299" s="303"/>
      <c r="O299" s="303"/>
      <c r="P299" s="303"/>
      <c r="Q299" s="303"/>
      <c r="R299" s="303"/>
    </row>
    <row r="300" spans="1:18" ht="13.35" customHeight="1">
      <c r="A300" s="123" t="s">
        <v>120</v>
      </c>
      <c r="B300" s="120"/>
      <c r="C300" s="124" t="s">
        <v>37</v>
      </c>
      <c r="E300" s="125"/>
      <c r="F300" s="134" t="s">
        <v>38</v>
      </c>
      <c r="L300" s="303"/>
      <c r="M300" s="303"/>
      <c r="N300" s="303"/>
      <c r="O300" s="303"/>
      <c r="P300" s="303"/>
      <c r="Q300" s="303"/>
      <c r="R300" s="303"/>
    </row>
    <row r="301" spans="1:18" ht="13.35" customHeight="1">
      <c r="A301" s="96" t="s">
        <v>75</v>
      </c>
      <c r="B301" s="96"/>
      <c r="C301" s="97" t="s">
        <v>76</v>
      </c>
      <c r="E301" s="122"/>
      <c r="F301" s="135" t="s">
        <v>39</v>
      </c>
      <c r="L301" s="303"/>
      <c r="M301" s="303"/>
      <c r="N301" s="303"/>
      <c r="O301" s="303"/>
      <c r="P301" s="303"/>
      <c r="Q301" s="303"/>
      <c r="R301" s="303"/>
    </row>
    <row r="302" spans="1:18" ht="13.35" customHeight="1">
      <c r="A302" s="96" t="s">
        <v>119</v>
      </c>
      <c r="B302" s="96"/>
      <c r="C302" s="97"/>
      <c r="D302" s="96"/>
      <c r="E302" s="108"/>
      <c r="F302" s="103"/>
      <c r="G302" s="260"/>
      <c r="L302" s="303"/>
      <c r="M302" s="303"/>
      <c r="N302" s="303"/>
      <c r="O302" s="303"/>
      <c r="P302" s="303"/>
      <c r="Q302" s="303"/>
      <c r="R302" s="303"/>
    </row>
  </sheetData>
  <mergeCells count="29">
    <mergeCell ref="A151:F151"/>
    <mergeCell ref="A155:F155"/>
    <mergeCell ref="A189:F189"/>
    <mergeCell ref="A282:F282"/>
    <mergeCell ref="A272:F272"/>
    <mergeCell ref="A242:F242"/>
    <mergeCell ref="A221:F221"/>
    <mergeCell ref="A265:F265"/>
    <mergeCell ref="A252:F252"/>
    <mergeCell ref="A258:F258"/>
    <mergeCell ref="A224:F224"/>
    <mergeCell ref="A239:F239"/>
    <mergeCell ref="A248:F248"/>
    <mergeCell ref="A291:F291"/>
    <mergeCell ref="A8:D8"/>
    <mergeCell ref="A9:F9"/>
    <mergeCell ref="A12:F12"/>
    <mergeCell ref="A27:F27"/>
    <mergeCell ref="A40:F40"/>
    <mergeCell ref="A15:F15"/>
    <mergeCell ref="A185:F185"/>
    <mergeCell ref="A159:F159"/>
    <mergeCell ref="A140:F140"/>
    <mergeCell ref="A23:F23"/>
    <mergeCell ref="A113:F113"/>
    <mergeCell ref="A47:F47"/>
    <mergeCell ref="A127:F127"/>
    <mergeCell ref="A130:F130"/>
    <mergeCell ref="A148:F148"/>
  </mergeCells>
  <phoneticPr fontId="49" type="noConversion"/>
  <printOptions horizontalCentered="1"/>
  <pageMargins left="0" right="0" top="0.51181102362204722" bottom="0.31496062992125984" header="0" footer="0"/>
  <pageSetup paperSize="9" scale="90" orientation="portrait" r:id="rId1"/>
  <headerFooter scaleWithDoc="0"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A2CF-AA2C-4C54-9CA8-BBBBE6CBB893}">
  <sheetPr codeName="Sheet3"/>
  <dimension ref="A1:J60"/>
  <sheetViews>
    <sheetView topLeftCell="A12" zoomScale="115" zoomScaleNormal="115" workbookViewId="0">
      <selection activeCell="C34" sqref="C34"/>
    </sheetView>
  </sheetViews>
  <sheetFormatPr defaultColWidth="9.109375" defaultRowHeight="13.2"/>
  <cols>
    <col min="1" max="1" width="16" style="2" customWidth="1"/>
    <col min="2" max="2" width="29.88671875" style="2" customWidth="1"/>
    <col min="3" max="3" width="12.109375" style="2" customWidth="1"/>
    <col min="4" max="4" width="8" style="2" customWidth="1"/>
    <col min="5" max="5" width="10" style="2" customWidth="1"/>
    <col min="6" max="6" width="10.109375" style="2" customWidth="1"/>
    <col min="7" max="7" width="11.5546875" style="2" customWidth="1"/>
    <col min="8" max="8" width="9.44140625" style="2" bestFit="1" customWidth="1"/>
    <col min="9" max="11" width="9.109375" style="2"/>
    <col min="12" max="12" width="12.88671875" style="2" customWidth="1"/>
    <col min="13" max="13" width="9.109375" style="2"/>
    <col min="14" max="14" width="11.109375" style="2" customWidth="1"/>
    <col min="15" max="15" width="14.88671875" style="2" customWidth="1"/>
    <col min="16" max="16384" width="9.109375" style="2"/>
  </cols>
  <sheetData>
    <row r="1" spans="1:10" ht="15.6">
      <c r="B1" s="3" t="s">
        <v>15</v>
      </c>
      <c r="C1" s="4"/>
      <c r="D1" s="5"/>
    </row>
    <row r="2" spans="1:10">
      <c r="B2" s="7" t="s">
        <v>125</v>
      </c>
      <c r="C2" s="8"/>
    </row>
    <row r="3" spans="1:10">
      <c r="B3" s="7" t="s">
        <v>46</v>
      </c>
      <c r="C3" s="7" t="s">
        <v>44</v>
      </c>
    </row>
    <row r="4" spans="1:10" ht="16.5" customHeight="1">
      <c r="B4" s="7" t="s">
        <v>42</v>
      </c>
      <c r="C4" s="7" t="s">
        <v>43</v>
      </c>
    </row>
    <row r="5" spans="1:10" ht="16.5" customHeight="1">
      <c r="B5" s="9" t="s">
        <v>47</v>
      </c>
      <c r="C5" s="8"/>
    </row>
    <row r="6" spans="1:10" ht="20.399999999999999">
      <c r="B6" s="2" t="s">
        <v>48</v>
      </c>
      <c r="F6" s="10" t="str">
        <f>'S.I.front# 41026'!F6</f>
        <v>NO. 41026</v>
      </c>
    </row>
    <row r="7" spans="1:10">
      <c r="F7" s="575">
        <f>'S.I.front# 41026'!F7</f>
        <v>45777</v>
      </c>
      <c r="G7" s="575"/>
    </row>
    <row r="8" spans="1:10" ht="12" customHeight="1">
      <c r="A8" s="573" t="s">
        <v>34</v>
      </c>
      <c r="B8" s="573"/>
      <c r="C8" s="573"/>
      <c r="D8" s="573"/>
      <c r="E8" s="573"/>
      <c r="F8" s="573"/>
      <c r="G8" s="573"/>
    </row>
    <row r="9" spans="1:10">
      <c r="A9" s="574"/>
      <c r="B9" s="574"/>
      <c r="C9" s="574"/>
      <c r="D9" s="574"/>
      <c r="E9" s="574"/>
      <c r="F9" s="574"/>
      <c r="G9" s="574"/>
    </row>
    <row r="10" spans="1:10" ht="15" customHeight="1">
      <c r="A10" s="203" t="str">
        <f>'S.I.front# 41026'!A10</f>
        <v>Customer Name:</v>
      </c>
      <c r="B10" s="202" t="str">
        <f>'S.I.front# 41026'!B10</f>
        <v>Ryonan Denso Co., Ltd.</v>
      </c>
      <c r="C10" s="12"/>
      <c r="D10" s="12"/>
      <c r="E10" s="12"/>
      <c r="F10" s="12"/>
      <c r="G10" s="13"/>
    </row>
    <row r="11" spans="1:10" ht="15" customHeight="1">
      <c r="A11" s="179" t="str">
        <f>'S.I.front# 41026'!A11</f>
        <v>Address:</v>
      </c>
      <c r="B11" s="12" t="str">
        <f>'S.I.front# 41026'!B11</f>
        <v>8-186 Kameyama, Himeji-Shi, Hyogo Pref. Japan 670-0973</v>
      </c>
      <c r="C11" s="12"/>
      <c r="D11" s="12"/>
      <c r="E11" s="12"/>
      <c r="F11" s="12"/>
      <c r="G11" s="13"/>
    </row>
    <row r="12" spans="1:10" ht="15" customHeight="1">
      <c r="A12" s="179" t="s">
        <v>115</v>
      </c>
      <c r="B12" s="12" t="str">
        <f>'S.I.front# 41026'!B15</f>
        <v>see attached</v>
      </c>
      <c r="C12" s="12"/>
      <c r="D12" s="12"/>
      <c r="E12" s="12"/>
      <c r="F12" s="12"/>
      <c r="G12" s="13"/>
    </row>
    <row r="13" spans="1:10" ht="15" customHeight="1">
      <c r="A13" s="179" t="str">
        <f>'S.I.front# 41026'!A16</f>
        <v>PaymentTerms:</v>
      </c>
      <c r="B13" s="12" t="str">
        <f>'S.I.front# 41026'!B16</f>
        <v>Telegraphic Transfer 30 days from arrival date</v>
      </c>
      <c r="C13" s="12"/>
      <c r="D13" s="12"/>
      <c r="E13" s="12"/>
      <c r="F13" s="12"/>
      <c r="G13" s="13"/>
    </row>
    <row r="14" spans="1:10" ht="15" customHeight="1">
      <c r="A14" s="14" t="s">
        <v>0</v>
      </c>
      <c r="B14" s="47" t="s">
        <v>1</v>
      </c>
      <c r="C14" s="14" t="s">
        <v>2</v>
      </c>
      <c r="D14" s="14" t="s">
        <v>3</v>
      </c>
      <c r="E14" s="14" t="s">
        <v>10</v>
      </c>
      <c r="F14" s="14" t="s">
        <v>11</v>
      </c>
      <c r="G14" s="47" t="s">
        <v>12</v>
      </c>
    </row>
    <row r="15" spans="1:10">
      <c r="A15" s="35"/>
      <c r="B15" s="15"/>
      <c r="C15" s="15"/>
      <c r="D15" s="15"/>
      <c r="E15" s="218">
        <f>'P.L attached#41026'!H3105</f>
        <v>30602.399999999998</v>
      </c>
      <c r="F15" s="139">
        <f>'P.L attached#41026'!G3105</f>
        <v>28082.999999999593</v>
      </c>
      <c r="G15" s="61">
        <f>'P.L attached#41026'!I3105</f>
        <v>145.82</v>
      </c>
      <c r="H15" s="30"/>
      <c r="I15" s="30"/>
      <c r="J15" s="30"/>
    </row>
    <row r="16" spans="1:10">
      <c r="A16" s="22"/>
      <c r="B16" s="1"/>
      <c r="C16" s="17"/>
      <c r="D16" s="18"/>
      <c r="E16" s="49" t="s">
        <v>13</v>
      </c>
      <c r="F16" s="26" t="s">
        <v>13</v>
      </c>
      <c r="G16" s="49" t="s">
        <v>14</v>
      </c>
    </row>
    <row r="17" spans="1:9">
      <c r="A17" s="22" t="s">
        <v>4</v>
      </c>
      <c r="B17" s="48" t="s">
        <v>49</v>
      </c>
      <c r="C17" s="17"/>
      <c r="D17" s="18"/>
      <c r="E17" s="49"/>
      <c r="F17" s="26"/>
      <c r="G17" s="49"/>
    </row>
    <row r="18" spans="1:9">
      <c r="A18" s="22" t="str">
        <f>'S.I.front# 41026'!A21</f>
        <v>C/No.1-114</v>
      </c>
      <c r="B18" s="18"/>
      <c r="C18" s="17"/>
      <c r="D18" s="18"/>
      <c r="E18" s="49"/>
      <c r="F18" s="26"/>
      <c r="G18" s="49"/>
    </row>
    <row r="19" spans="1:9">
      <c r="A19" s="22" t="str">
        <f>'S.I.front# 41026'!A22</f>
        <v>Made in the Phils.</v>
      </c>
      <c r="B19" s="18"/>
      <c r="C19" s="17"/>
      <c r="D19" s="18"/>
      <c r="E19" s="49"/>
      <c r="F19" s="26"/>
      <c r="G19" s="49"/>
    </row>
    <row r="20" spans="1:9">
      <c r="A20" s="22"/>
      <c r="B20" s="18"/>
      <c r="C20" s="17"/>
      <c r="D20" s="18"/>
      <c r="E20" s="49"/>
      <c r="F20" s="26"/>
      <c r="G20" s="49"/>
    </row>
    <row r="21" spans="1:9">
      <c r="A21" s="22"/>
      <c r="B21" s="18" t="str">
        <f>'S.I.front# 41026'!B25</f>
        <v>Thermistor Assy</v>
      </c>
      <c r="C21" s="17">
        <f>'S.I.front# 41026'!C25</f>
        <v>13500</v>
      </c>
      <c r="D21" s="18" t="s">
        <v>50</v>
      </c>
      <c r="E21" s="49"/>
      <c r="F21" s="26"/>
      <c r="G21" s="49"/>
    </row>
    <row r="22" spans="1:9">
      <c r="A22" s="22"/>
      <c r="B22" s="18" t="str">
        <f>'S.I.front# 41026'!B26</f>
        <v>Switch Assy</v>
      </c>
      <c r="C22" s="17">
        <f>'S.I.front# 41026'!C26</f>
        <v>20280</v>
      </c>
      <c r="D22" s="18" t="s">
        <v>50</v>
      </c>
      <c r="E22" s="49"/>
      <c r="F22" s="26"/>
      <c r="G22" s="49"/>
    </row>
    <row r="23" spans="1:9">
      <c r="A23" s="22"/>
      <c r="B23" s="18" t="str">
        <f>'S.I.front# 41026'!B27</f>
        <v>Harness Assy</v>
      </c>
      <c r="C23" s="17">
        <f>'S.I.front# 41026'!C27</f>
        <v>40672</v>
      </c>
      <c r="D23" s="18" t="s">
        <v>50</v>
      </c>
      <c r="E23" s="219"/>
      <c r="F23" s="26"/>
      <c r="G23" s="20"/>
    </row>
    <row r="24" spans="1:9">
      <c r="A24" s="22"/>
      <c r="B24" s="18" t="str">
        <f>'S.I.front# 41026'!B28</f>
        <v>Leadwire Assy</v>
      </c>
      <c r="C24" s="17">
        <f>'S.I.front# 41026'!C28</f>
        <v>102405</v>
      </c>
      <c r="D24" s="18" t="s">
        <v>50</v>
      </c>
      <c r="E24" s="219"/>
      <c r="F24" s="26"/>
      <c r="G24" s="20"/>
    </row>
    <row r="25" spans="1:9">
      <c r="A25" s="22"/>
      <c r="B25" s="18" t="str">
        <f>'S.I.front# 41026'!B29</f>
        <v>Connector Assy</v>
      </c>
      <c r="C25" s="17">
        <f>'S.I.front# 41026'!C29</f>
        <v>97850</v>
      </c>
      <c r="D25" s="18" t="s">
        <v>50</v>
      </c>
      <c r="E25" s="51"/>
      <c r="F25" s="51"/>
      <c r="G25" s="20"/>
    </row>
    <row r="26" spans="1:9">
      <c r="A26" s="22"/>
      <c r="B26" s="18" t="str">
        <f>'S.I.front# 41026'!B30</f>
        <v>Brush Holder Assy</v>
      </c>
      <c r="C26" s="17">
        <f>'S.I.front# 41026'!C30</f>
        <v>215025</v>
      </c>
      <c r="D26" s="18" t="s">
        <v>50</v>
      </c>
      <c r="E26" s="51"/>
      <c r="F26" s="51"/>
      <c r="G26" s="20"/>
    </row>
    <row r="27" spans="1:9">
      <c r="A27" s="22"/>
      <c r="B27" s="18" t="str">
        <f>'S.I.front# 41026'!B31</f>
        <v>Magneto Pick up Sensor Assy</v>
      </c>
      <c r="C27" s="17">
        <f>'S.I.front# 41026'!C31</f>
        <v>15479</v>
      </c>
      <c r="D27" s="18" t="s">
        <v>50</v>
      </c>
      <c r="E27" s="26"/>
      <c r="F27" s="51"/>
      <c r="G27" s="51"/>
      <c r="I27" s="52"/>
    </row>
    <row r="28" spans="1:9">
      <c r="A28" s="22"/>
      <c r="B28" s="18" t="str">
        <f>'S.I.front# 41026'!B32</f>
        <v>Oil Temperature Sensor</v>
      </c>
      <c r="C28" s="17">
        <f>'S.I.front# 41026'!C32</f>
        <v>5370</v>
      </c>
      <c r="D28" s="18" t="s">
        <v>50</v>
      </c>
      <c r="E28" s="26"/>
      <c r="F28" s="50"/>
      <c r="G28" s="51"/>
      <c r="I28"/>
    </row>
    <row r="29" spans="1:9" ht="13.8" thickBot="1">
      <c r="A29" s="319"/>
      <c r="B29" s="31" t="str">
        <f>'S.I.front# 41026'!B33</f>
        <v>Total</v>
      </c>
      <c r="C29" s="350">
        <f>SUM(C21:C28)</f>
        <v>510581</v>
      </c>
      <c r="D29" s="314" t="str">
        <f>'S.I.front# 41026'!D33</f>
        <v>PCS</v>
      </c>
      <c r="E29" s="144"/>
      <c r="F29" s="50"/>
      <c r="G29" s="51"/>
      <c r="I29"/>
    </row>
    <row r="30" spans="1:9" ht="13.8" thickTop="1">
      <c r="A30" s="319"/>
      <c r="B30" s="31"/>
      <c r="C30" s="324"/>
      <c r="D30" s="331"/>
      <c r="E30" s="144"/>
      <c r="F30" s="50"/>
      <c r="G30" s="51"/>
      <c r="I30"/>
    </row>
    <row r="31" spans="1:9">
      <c r="A31" s="319"/>
      <c r="B31" s="31"/>
      <c r="C31" s="324"/>
      <c r="D31" s="354"/>
      <c r="E31" s="144"/>
      <c r="F31" s="50"/>
      <c r="G31" s="51"/>
      <c r="I31"/>
    </row>
    <row r="32" spans="1:9">
      <c r="A32" s="319"/>
      <c r="B32" s="31"/>
      <c r="C32" s="324"/>
      <c r="D32" s="354"/>
      <c r="E32" s="144"/>
      <c r="F32" s="50"/>
      <c r="G32" s="51"/>
      <c r="I32"/>
    </row>
    <row r="33" spans="1:9" ht="13.8">
      <c r="A33" s="319"/>
      <c r="B33" s="19" t="s">
        <v>810</v>
      </c>
      <c r="C33" s="345"/>
      <c r="D33" s="28"/>
      <c r="E33" s="144"/>
      <c r="F33" s="50"/>
      <c r="G33" s="51"/>
      <c r="I33"/>
    </row>
    <row r="34" spans="1:9" ht="13.8" thickBot="1">
      <c r="A34" s="319"/>
      <c r="B34" s="23" t="s">
        <v>811</v>
      </c>
      <c r="C34" s="221">
        <f>'S.I.front# 41026'!C39</f>
        <v>290628</v>
      </c>
      <c r="D34" s="558" t="s">
        <v>50</v>
      </c>
      <c r="E34" s="144"/>
      <c r="F34" s="50"/>
      <c r="G34" s="51"/>
      <c r="I34"/>
    </row>
    <row r="35" spans="1:9" ht="13.8" thickBot="1">
      <c r="A35" s="319"/>
      <c r="B35" s="19" t="s">
        <v>35</v>
      </c>
      <c r="C35" s="266">
        <f>SUM(C33:C34)</f>
        <v>290628</v>
      </c>
      <c r="D35" s="559" t="s">
        <v>50</v>
      </c>
      <c r="E35" s="144"/>
      <c r="F35" s="50"/>
      <c r="G35" s="51"/>
      <c r="I35"/>
    </row>
    <row r="36" spans="1:9">
      <c r="A36" s="319"/>
      <c r="B36" s="31"/>
      <c r="C36" s="324"/>
      <c r="D36" s="354"/>
      <c r="E36" s="144"/>
      <c r="F36" s="50"/>
      <c r="G36" s="51"/>
    </row>
    <row r="37" spans="1:9">
      <c r="A37" s="319"/>
      <c r="B37" s="31"/>
      <c r="C37" s="324"/>
      <c r="D37" s="354"/>
      <c r="E37" s="144"/>
      <c r="F37" s="50"/>
      <c r="G37" s="51"/>
    </row>
    <row r="38" spans="1:9">
      <c r="A38" s="319"/>
      <c r="B38" s="19"/>
      <c r="C38" s="246"/>
      <c r="D38" s="28"/>
      <c r="E38" s="144"/>
      <c r="F38" s="50"/>
      <c r="G38" s="51"/>
    </row>
    <row r="39" spans="1:9">
      <c r="A39" s="319"/>
      <c r="B39" s="19"/>
      <c r="C39" s="246"/>
      <c r="D39" s="28"/>
      <c r="E39" s="144"/>
      <c r="F39" s="50"/>
      <c r="G39" s="51"/>
    </row>
    <row r="40" spans="1:9">
      <c r="A40" s="319"/>
      <c r="B40" s="19"/>
      <c r="C40" s="246"/>
      <c r="D40" s="28"/>
      <c r="E40" s="144"/>
      <c r="F40" s="50"/>
      <c r="G40" s="51"/>
    </row>
    <row r="41" spans="1:9" ht="13.8">
      <c r="A41" s="319"/>
      <c r="B41" s="321"/>
      <c r="C41" s="232"/>
      <c r="D41" s="312"/>
      <c r="E41" s="144"/>
      <c r="F41" s="50"/>
      <c r="G41" s="51"/>
    </row>
    <row r="42" spans="1:9" ht="13.8">
      <c r="A42" s="320"/>
      <c r="B42" s="322"/>
      <c r="C42" s="232"/>
      <c r="D42" s="232"/>
      <c r="E42" s="86"/>
      <c r="F42" s="50"/>
      <c r="G42" s="51"/>
    </row>
    <row r="43" spans="1:9">
      <c r="A43" s="320" t="s">
        <v>53</v>
      </c>
      <c r="B43" s="31" t="s">
        <v>54</v>
      </c>
      <c r="C43" s="1"/>
      <c r="D43" s="1"/>
      <c r="E43" s="86"/>
      <c r="F43" s="50"/>
      <c r="G43" s="51"/>
    </row>
    <row r="44" spans="1:9">
      <c r="A44" s="320" t="s">
        <v>55</v>
      </c>
      <c r="B44" s="18" t="s">
        <v>56</v>
      </c>
      <c r="C44" s="221">
        <f>'S.I.front# 41026'!C46</f>
        <v>1783</v>
      </c>
      <c r="D44" s="18" t="s">
        <v>50</v>
      </c>
      <c r="E44" s="86"/>
      <c r="F44" s="50"/>
      <c r="G44" s="51"/>
    </row>
    <row r="45" spans="1:9" ht="13.8" thickBot="1">
      <c r="A45" s="320" t="s">
        <v>57</v>
      </c>
      <c r="B45" s="18" t="s">
        <v>58</v>
      </c>
      <c r="C45" s="221">
        <f>'S.I.front# 41026'!C47</f>
        <v>17587</v>
      </c>
      <c r="D45" s="18" t="s">
        <v>50</v>
      </c>
      <c r="E45" s="26"/>
      <c r="F45" s="50"/>
      <c r="G45" s="51"/>
    </row>
    <row r="46" spans="1:9" ht="13.8" thickBot="1">
      <c r="A46" s="320"/>
      <c r="B46" s="31" t="s">
        <v>35</v>
      </c>
      <c r="C46" s="251">
        <f>SUM(C44:C45)</f>
        <v>19370</v>
      </c>
      <c r="D46" s="252" t="s">
        <v>50</v>
      </c>
      <c r="E46" s="26"/>
      <c r="F46" s="50"/>
      <c r="G46" s="51"/>
    </row>
    <row r="47" spans="1:9" ht="13.8" thickTop="1">
      <c r="A47" s="320"/>
      <c r="B47" s="31"/>
      <c r="C47" s="246"/>
      <c r="D47" s="28"/>
      <c r="E47" s="26"/>
      <c r="F47" s="50"/>
      <c r="G47" s="51"/>
    </row>
    <row r="48" spans="1:9">
      <c r="A48" s="320"/>
      <c r="B48" s="31"/>
      <c r="C48" s="246"/>
      <c r="D48" s="28"/>
      <c r="E48" s="26"/>
      <c r="F48" s="50"/>
      <c r="G48" s="51"/>
    </row>
    <row r="49" spans="1:7">
      <c r="A49" s="320"/>
      <c r="B49" s="31"/>
      <c r="C49" s="246"/>
      <c r="D49" s="28"/>
      <c r="E49" s="26"/>
      <c r="F49" s="50"/>
      <c r="G49" s="51"/>
    </row>
    <row r="50" spans="1:7">
      <c r="A50" s="320"/>
      <c r="B50" s="31"/>
      <c r="C50" s="246"/>
      <c r="D50" s="28"/>
      <c r="E50" s="26"/>
      <c r="F50" s="50"/>
      <c r="G50" s="51"/>
    </row>
    <row r="51" spans="1:7">
      <c r="A51" s="320"/>
      <c r="B51" s="31"/>
      <c r="C51" s="246"/>
      <c r="D51" s="28"/>
      <c r="E51" s="26"/>
      <c r="F51" s="50"/>
      <c r="G51" s="51"/>
    </row>
    <row r="52" spans="1:7">
      <c r="A52" s="320"/>
      <c r="B52" s="31"/>
      <c r="C52" s="246"/>
      <c r="D52" s="28"/>
      <c r="E52" s="26"/>
      <c r="F52" s="50"/>
      <c r="G52" s="51"/>
    </row>
    <row r="53" spans="1:7">
      <c r="A53" s="320"/>
      <c r="B53" s="31"/>
      <c r="C53" s="246"/>
      <c r="D53" s="28"/>
      <c r="E53" s="26"/>
      <c r="F53" s="50"/>
      <c r="G53" s="51"/>
    </row>
    <row r="54" spans="1:7">
      <c r="A54" s="320"/>
      <c r="B54" s="31"/>
      <c r="C54" s="76"/>
      <c r="D54" s="18"/>
      <c r="E54" s="26"/>
      <c r="F54" s="50"/>
      <c r="G54" s="51"/>
    </row>
    <row r="55" spans="1:7">
      <c r="A55" s="325"/>
      <c r="B55" s="33"/>
      <c r="C55" s="34"/>
      <c r="D55" s="33"/>
      <c r="E55" s="220"/>
      <c r="F55" s="65"/>
      <c r="G55" s="66"/>
    </row>
    <row r="56" spans="1:7">
      <c r="A56" s="35" t="s">
        <v>5</v>
      </c>
      <c r="B56" s="36"/>
      <c r="C56" s="36"/>
      <c r="D56" s="36"/>
      <c r="E56" s="36"/>
      <c r="F56" s="36"/>
      <c r="G56" s="16"/>
    </row>
    <row r="57" spans="1:7">
      <c r="A57" s="37"/>
      <c r="B57" s="53" t="s">
        <v>64</v>
      </c>
      <c r="C57" s="54" t="str">
        <f>'S.I.front# 41026'!F6</f>
        <v>NO. 41026</v>
      </c>
      <c r="D57" s="576">
        <f>'S.I.front# 41026'!F7</f>
        <v>45777</v>
      </c>
      <c r="E57" s="576"/>
      <c r="F57" s="38"/>
      <c r="G57" s="39"/>
    </row>
    <row r="58" spans="1:7">
      <c r="A58" s="40" t="s">
        <v>33</v>
      </c>
    </row>
    <row r="59" spans="1:7">
      <c r="A59" s="41" t="s">
        <v>8</v>
      </c>
      <c r="D59" s="577" t="s">
        <v>59</v>
      </c>
      <c r="E59" s="577"/>
      <c r="F59" s="577"/>
      <c r="G59" s="577"/>
    </row>
    <row r="60" spans="1:7">
      <c r="A60" s="42"/>
      <c r="D60" s="578" t="s">
        <v>9</v>
      </c>
      <c r="E60" s="578"/>
      <c r="F60" s="578"/>
      <c r="G60" s="578"/>
    </row>
  </sheetData>
  <mergeCells count="5">
    <mergeCell ref="A8:G9"/>
    <mergeCell ref="F7:G7"/>
    <mergeCell ref="D57:E57"/>
    <mergeCell ref="D59:G59"/>
    <mergeCell ref="D60:G60"/>
  </mergeCells>
  <pageMargins left="0.5" right="0.45" top="0.5" bottom="0.05" header="0.3" footer="0.05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BFA0-D889-4133-A08E-AE64D8ED5C4F}">
  <sheetPr codeName="Sheet4"/>
  <dimension ref="A1:L3113"/>
  <sheetViews>
    <sheetView zoomScale="115" zoomScaleNormal="115" zoomScaleSheetLayoutView="105" workbookViewId="0">
      <pane xSplit="3" ySplit="8" topLeftCell="D3094" activePane="bottomRight" state="frozen"/>
      <selection pane="topRight" activeCell="D1" sqref="D1"/>
      <selection pane="bottomLeft" activeCell="A9" sqref="A9"/>
      <selection pane="bottomRight" activeCell="E3105" sqref="E3105"/>
    </sheetView>
  </sheetViews>
  <sheetFormatPr defaultColWidth="9.109375" defaultRowHeight="13.2"/>
  <cols>
    <col min="1" max="1" width="9.88671875" style="99" customWidth="1"/>
    <col min="2" max="2" width="8.109375" style="99" customWidth="1"/>
    <col min="3" max="3" width="13.5546875" style="96" customWidth="1"/>
    <col min="4" max="4" width="22.88671875" style="96" customWidth="1"/>
    <col min="5" max="5" width="11.44140625" style="108" customWidth="1"/>
    <col min="6" max="6" width="12.88671875" style="103" customWidth="1"/>
    <col min="7" max="7" width="10.88671875" style="130" customWidth="1"/>
    <col min="8" max="8" width="12.88671875" style="136" customWidth="1"/>
    <col min="9" max="9" width="13.109375" style="137" bestFit="1" customWidth="1"/>
    <col min="10" max="10" width="9.109375" style="96" customWidth="1"/>
    <col min="11" max="16384" width="9.109375" style="104"/>
  </cols>
  <sheetData>
    <row r="1" spans="1:10" ht="15.6">
      <c r="C1" s="100" t="s">
        <v>15</v>
      </c>
      <c r="D1" s="101"/>
      <c r="E1" s="102"/>
    </row>
    <row r="2" spans="1:10">
      <c r="C2" s="55" t="s">
        <v>126</v>
      </c>
      <c r="D2" s="105"/>
      <c r="E2" s="106"/>
    </row>
    <row r="3" spans="1:10">
      <c r="C3" s="56" t="s">
        <v>41</v>
      </c>
      <c r="D3" s="105"/>
      <c r="E3" s="107" t="s">
        <v>44</v>
      </c>
      <c r="F3" s="96"/>
    </row>
    <row r="4" spans="1:10">
      <c r="C4" s="56" t="s">
        <v>42</v>
      </c>
      <c r="D4" s="105"/>
      <c r="E4" s="107" t="s">
        <v>43</v>
      </c>
    </row>
    <row r="5" spans="1:10">
      <c r="C5" s="9" t="s">
        <v>47</v>
      </c>
      <c r="F5" s="96"/>
      <c r="G5" s="130" t="s">
        <v>72</v>
      </c>
      <c r="H5" s="323">
        <f>'S.I.front# 41026'!F7</f>
        <v>45777</v>
      </c>
      <c r="I5" s="157"/>
    </row>
    <row r="6" spans="1:10" ht="18">
      <c r="A6" s="160" t="s">
        <v>65</v>
      </c>
      <c r="B6" s="160"/>
      <c r="C6" s="160"/>
      <c r="D6" s="160"/>
      <c r="E6" s="160"/>
      <c r="F6" s="109" t="str">
        <f>'S.I.front# 41026'!F6</f>
        <v>NO. 41026</v>
      </c>
      <c r="G6" s="131"/>
      <c r="H6" s="131"/>
      <c r="I6" s="138"/>
    </row>
    <row r="7" spans="1:10" ht="13.8">
      <c r="A7" s="161" t="s">
        <v>16</v>
      </c>
      <c r="B7" s="161"/>
      <c r="C7" s="161"/>
      <c r="D7" s="161"/>
      <c r="E7" s="161"/>
      <c r="F7" s="161"/>
      <c r="G7" s="161"/>
      <c r="H7" s="161"/>
      <c r="I7" s="161"/>
    </row>
    <row r="8" spans="1:10" s="113" customFormat="1" ht="22.5" customHeight="1">
      <c r="A8" s="110" t="s">
        <v>78</v>
      </c>
      <c r="B8" s="110" t="s">
        <v>24</v>
      </c>
      <c r="C8" s="110" t="s">
        <v>18</v>
      </c>
      <c r="D8" s="110" t="s">
        <v>25</v>
      </c>
      <c r="E8" s="111" t="s">
        <v>26</v>
      </c>
      <c r="F8" s="112" t="s">
        <v>27</v>
      </c>
      <c r="G8" s="132" t="s">
        <v>300</v>
      </c>
      <c r="H8" s="132" t="s">
        <v>28</v>
      </c>
      <c r="I8" s="69" t="s">
        <v>29</v>
      </c>
      <c r="J8" s="183"/>
    </row>
    <row r="9" spans="1:10" s="99" customFormat="1" ht="14.25" customHeight="1">
      <c r="A9" s="154" t="s">
        <v>36</v>
      </c>
      <c r="B9" s="155" t="s">
        <v>45</v>
      </c>
      <c r="C9" s="155" t="s">
        <v>86</v>
      </c>
      <c r="D9" s="155" t="s">
        <v>87</v>
      </c>
      <c r="E9" s="155" t="s">
        <v>88</v>
      </c>
      <c r="F9" s="155" t="s">
        <v>89</v>
      </c>
      <c r="G9" s="153">
        <v>302.95</v>
      </c>
      <c r="H9" s="153">
        <v>325.05</v>
      </c>
      <c r="I9" s="156" t="s">
        <v>145</v>
      </c>
      <c r="J9" s="184"/>
    </row>
    <row r="10" spans="1:10" s="99" customFormat="1" ht="14.25" customHeight="1">
      <c r="A10" s="154">
        <v>1</v>
      </c>
      <c r="B10" s="155">
        <v>1</v>
      </c>
      <c r="C10" s="155" t="s">
        <v>258</v>
      </c>
      <c r="D10" s="155" t="s">
        <v>96</v>
      </c>
      <c r="E10" s="155">
        <v>300</v>
      </c>
      <c r="F10" s="155" t="s">
        <v>482</v>
      </c>
      <c r="G10" s="153">
        <v>7.7</v>
      </c>
      <c r="H10" s="153" t="s">
        <v>92</v>
      </c>
      <c r="I10" s="156" t="s">
        <v>66</v>
      </c>
      <c r="J10" s="184"/>
    </row>
    <row r="11" spans="1:10" s="99" customFormat="1" ht="14.25" customHeight="1">
      <c r="A11" s="154">
        <v>1</v>
      </c>
      <c r="B11" s="155">
        <v>2</v>
      </c>
      <c r="C11" s="155" t="s">
        <v>258</v>
      </c>
      <c r="D11" s="155" t="s">
        <v>96</v>
      </c>
      <c r="E11" s="155">
        <v>300</v>
      </c>
      <c r="F11" s="155" t="s">
        <v>482</v>
      </c>
      <c r="G11" s="153">
        <v>7.7</v>
      </c>
      <c r="H11" s="153" t="s">
        <v>92</v>
      </c>
      <c r="I11" s="156" t="s">
        <v>66</v>
      </c>
      <c r="J11" s="184"/>
    </row>
    <row r="12" spans="1:10" s="99" customFormat="1" ht="14.25" customHeight="1">
      <c r="A12" s="154">
        <v>1</v>
      </c>
      <c r="B12" s="155">
        <v>3</v>
      </c>
      <c r="C12" s="155" t="s">
        <v>258</v>
      </c>
      <c r="D12" s="155" t="s">
        <v>96</v>
      </c>
      <c r="E12" s="155">
        <v>300</v>
      </c>
      <c r="F12" s="155" t="s">
        <v>482</v>
      </c>
      <c r="G12" s="153">
        <v>7.7</v>
      </c>
      <c r="H12" s="153" t="s">
        <v>92</v>
      </c>
      <c r="I12" s="156" t="s">
        <v>66</v>
      </c>
      <c r="J12" s="184"/>
    </row>
    <row r="13" spans="1:10" s="99" customFormat="1" ht="14.25" customHeight="1">
      <c r="A13" s="154">
        <v>1</v>
      </c>
      <c r="B13" s="155">
        <v>4</v>
      </c>
      <c r="C13" s="155" t="s">
        <v>258</v>
      </c>
      <c r="D13" s="155" t="s">
        <v>96</v>
      </c>
      <c r="E13" s="155">
        <v>300</v>
      </c>
      <c r="F13" s="155" t="s">
        <v>482</v>
      </c>
      <c r="G13" s="153">
        <v>7.7</v>
      </c>
      <c r="H13" s="153" t="s">
        <v>92</v>
      </c>
      <c r="I13" s="156" t="s">
        <v>66</v>
      </c>
      <c r="J13" s="184"/>
    </row>
    <row r="14" spans="1:10" s="99" customFormat="1" ht="14.25" customHeight="1">
      <c r="A14" s="154">
        <v>1</v>
      </c>
      <c r="B14" s="155">
        <v>5</v>
      </c>
      <c r="C14" s="155" t="s">
        <v>258</v>
      </c>
      <c r="D14" s="155" t="s">
        <v>96</v>
      </c>
      <c r="E14" s="155">
        <v>300</v>
      </c>
      <c r="F14" s="155" t="s">
        <v>482</v>
      </c>
      <c r="G14" s="153">
        <v>7.7</v>
      </c>
      <c r="H14" s="153" t="s">
        <v>92</v>
      </c>
      <c r="I14" s="156" t="s">
        <v>66</v>
      </c>
      <c r="J14" s="184"/>
    </row>
    <row r="15" spans="1:10" s="99" customFormat="1" ht="14.25" customHeight="1">
      <c r="A15" s="154">
        <v>1</v>
      </c>
      <c r="B15" s="155">
        <v>6</v>
      </c>
      <c r="C15" s="155" t="s">
        <v>483</v>
      </c>
      <c r="D15" s="155" t="s">
        <v>96</v>
      </c>
      <c r="E15" s="155">
        <v>150</v>
      </c>
      <c r="F15" s="155" t="s">
        <v>374</v>
      </c>
      <c r="G15" s="153">
        <v>11.4</v>
      </c>
      <c r="H15" s="153" t="s">
        <v>92</v>
      </c>
      <c r="I15" s="156" t="s">
        <v>66</v>
      </c>
      <c r="J15" s="184"/>
    </row>
    <row r="16" spans="1:10" s="99" customFormat="1" ht="14.25" customHeight="1">
      <c r="A16" s="154">
        <v>1</v>
      </c>
      <c r="B16" s="155">
        <v>7</v>
      </c>
      <c r="C16" s="155" t="s">
        <v>483</v>
      </c>
      <c r="D16" s="155" t="s">
        <v>96</v>
      </c>
      <c r="E16" s="155">
        <v>150</v>
      </c>
      <c r="F16" s="155" t="s">
        <v>374</v>
      </c>
      <c r="G16" s="153">
        <v>11.4</v>
      </c>
      <c r="H16" s="153" t="s">
        <v>92</v>
      </c>
      <c r="I16" s="156" t="s">
        <v>66</v>
      </c>
      <c r="J16" s="184"/>
    </row>
    <row r="17" spans="1:10" s="99" customFormat="1" ht="14.25" customHeight="1">
      <c r="A17" s="154">
        <v>1</v>
      </c>
      <c r="B17" s="155">
        <v>8</v>
      </c>
      <c r="C17" s="155" t="s">
        <v>483</v>
      </c>
      <c r="D17" s="155" t="s">
        <v>96</v>
      </c>
      <c r="E17" s="155">
        <v>150</v>
      </c>
      <c r="F17" s="155" t="s">
        <v>374</v>
      </c>
      <c r="G17" s="153">
        <v>11.4</v>
      </c>
      <c r="H17" s="153" t="s">
        <v>92</v>
      </c>
      <c r="I17" s="156" t="s">
        <v>66</v>
      </c>
      <c r="J17" s="184"/>
    </row>
    <row r="18" spans="1:10" s="99" customFormat="1" ht="14.25" customHeight="1">
      <c r="A18" s="154">
        <v>1</v>
      </c>
      <c r="B18" s="155">
        <v>9</v>
      </c>
      <c r="C18" s="155" t="s">
        <v>483</v>
      </c>
      <c r="D18" s="155" t="s">
        <v>96</v>
      </c>
      <c r="E18" s="155">
        <v>150</v>
      </c>
      <c r="F18" s="155" t="s">
        <v>374</v>
      </c>
      <c r="G18" s="153">
        <v>11.4</v>
      </c>
      <c r="H18" s="153" t="s">
        <v>92</v>
      </c>
      <c r="I18" s="156" t="s">
        <v>66</v>
      </c>
      <c r="J18" s="184"/>
    </row>
    <row r="19" spans="1:10" s="99" customFormat="1" ht="14.25" customHeight="1">
      <c r="A19" s="154">
        <v>1</v>
      </c>
      <c r="B19" s="155">
        <v>10</v>
      </c>
      <c r="C19" s="155" t="s">
        <v>483</v>
      </c>
      <c r="D19" s="155" t="s">
        <v>96</v>
      </c>
      <c r="E19" s="155">
        <v>150</v>
      </c>
      <c r="F19" s="155" t="s">
        <v>374</v>
      </c>
      <c r="G19" s="153">
        <v>11.4</v>
      </c>
      <c r="H19" s="153" t="s">
        <v>92</v>
      </c>
      <c r="I19" s="156" t="s">
        <v>66</v>
      </c>
      <c r="J19" s="184"/>
    </row>
    <row r="20" spans="1:10" s="99" customFormat="1" ht="14.25" customHeight="1">
      <c r="A20" s="154">
        <v>1</v>
      </c>
      <c r="B20" s="155">
        <v>11</v>
      </c>
      <c r="C20" s="155" t="s">
        <v>483</v>
      </c>
      <c r="D20" s="155" t="s">
        <v>96</v>
      </c>
      <c r="E20" s="155">
        <v>150</v>
      </c>
      <c r="F20" s="155" t="s">
        <v>374</v>
      </c>
      <c r="G20" s="153">
        <v>11.4</v>
      </c>
      <c r="H20" s="153" t="s">
        <v>92</v>
      </c>
      <c r="I20" s="156" t="s">
        <v>66</v>
      </c>
      <c r="J20" s="184"/>
    </row>
    <row r="21" spans="1:10" s="99" customFormat="1" ht="14.25" customHeight="1">
      <c r="A21" s="154">
        <v>1</v>
      </c>
      <c r="B21" s="155">
        <v>12</v>
      </c>
      <c r="C21" s="155" t="s">
        <v>483</v>
      </c>
      <c r="D21" s="155" t="s">
        <v>96</v>
      </c>
      <c r="E21" s="155">
        <v>150</v>
      </c>
      <c r="F21" s="155" t="s">
        <v>374</v>
      </c>
      <c r="G21" s="153">
        <v>11.4</v>
      </c>
      <c r="H21" s="153" t="s">
        <v>92</v>
      </c>
      <c r="I21" s="156" t="s">
        <v>66</v>
      </c>
      <c r="J21" s="184"/>
    </row>
    <row r="22" spans="1:10" s="99" customFormat="1" ht="14.25" customHeight="1">
      <c r="A22" s="154">
        <v>1</v>
      </c>
      <c r="B22" s="155">
        <v>13</v>
      </c>
      <c r="C22" s="155" t="s">
        <v>483</v>
      </c>
      <c r="D22" s="155" t="s">
        <v>96</v>
      </c>
      <c r="E22" s="155">
        <v>150</v>
      </c>
      <c r="F22" s="155" t="s">
        <v>374</v>
      </c>
      <c r="G22" s="153">
        <v>11.4</v>
      </c>
      <c r="H22" s="153" t="s">
        <v>92</v>
      </c>
      <c r="I22" s="156" t="s">
        <v>66</v>
      </c>
      <c r="J22" s="184"/>
    </row>
    <row r="23" spans="1:10" s="99" customFormat="1" ht="14.25" customHeight="1">
      <c r="A23" s="154">
        <v>1</v>
      </c>
      <c r="B23" s="155">
        <v>14</v>
      </c>
      <c r="C23" s="155" t="s">
        <v>483</v>
      </c>
      <c r="D23" s="155" t="s">
        <v>96</v>
      </c>
      <c r="E23" s="155">
        <v>150</v>
      </c>
      <c r="F23" s="155" t="s">
        <v>374</v>
      </c>
      <c r="G23" s="153">
        <v>11.4</v>
      </c>
      <c r="H23" s="153" t="s">
        <v>92</v>
      </c>
      <c r="I23" s="156" t="s">
        <v>66</v>
      </c>
      <c r="J23" s="184"/>
    </row>
    <row r="24" spans="1:10" s="99" customFormat="1" ht="14.25" customHeight="1">
      <c r="A24" s="154">
        <v>1</v>
      </c>
      <c r="B24" s="155">
        <v>15</v>
      </c>
      <c r="C24" s="155" t="s">
        <v>483</v>
      </c>
      <c r="D24" s="155" t="s">
        <v>96</v>
      </c>
      <c r="E24" s="155">
        <v>150</v>
      </c>
      <c r="F24" s="155" t="s">
        <v>374</v>
      </c>
      <c r="G24" s="153">
        <v>11.4</v>
      </c>
      <c r="H24" s="153" t="s">
        <v>92</v>
      </c>
      <c r="I24" s="156" t="s">
        <v>66</v>
      </c>
      <c r="J24" s="184"/>
    </row>
    <row r="25" spans="1:10" s="99" customFormat="1" ht="14.25" customHeight="1">
      <c r="A25" s="154">
        <v>1</v>
      </c>
      <c r="B25" s="155">
        <v>16</v>
      </c>
      <c r="C25" s="155" t="s">
        <v>483</v>
      </c>
      <c r="D25" s="155" t="s">
        <v>96</v>
      </c>
      <c r="E25" s="155">
        <v>150</v>
      </c>
      <c r="F25" s="155" t="s">
        <v>374</v>
      </c>
      <c r="G25" s="153">
        <v>11.4</v>
      </c>
      <c r="H25" s="153" t="s">
        <v>92</v>
      </c>
      <c r="I25" s="156" t="s">
        <v>66</v>
      </c>
      <c r="J25" s="184"/>
    </row>
    <row r="26" spans="1:10" s="99" customFormat="1" ht="14.25" customHeight="1">
      <c r="A26" s="154">
        <v>1</v>
      </c>
      <c r="B26" s="155">
        <v>17</v>
      </c>
      <c r="C26" s="155" t="s">
        <v>483</v>
      </c>
      <c r="D26" s="155" t="s">
        <v>96</v>
      </c>
      <c r="E26" s="155">
        <v>150</v>
      </c>
      <c r="F26" s="155" t="s">
        <v>482</v>
      </c>
      <c r="G26" s="153">
        <v>11.4</v>
      </c>
      <c r="H26" s="153" t="s">
        <v>92</v>
      </c>
      <c r="I26" s="156" t="s">
        <v>66</v>
      </c>
      <c r="J26" s="184"/>
    </row>
    <row r="27" spans="1:10" s="99" customFormat="1" ht="14.25" customHeight="1">
      <c r="A27" s="154">
        <v>1</v>
      </c>
      <c r="B27" s="155">
        <v>18</v>
      </c>
      <c r="C27" s="155" t="s">
        <v>483</v>
      </c>
      <c r="D27" s="155" t="s">
        <v>96</v>
      </c>
      <c r="E27" s="155">
        <v>150</v>
      </c>
      <c r="F27" s="155" t="s">
        <v>374</v>
      </c>
      <c r="G27" s="153">
        <v>11.4</v>
      </c>
      <c r="H27" s="153" t="s">
        <v>92</v>
      </c>
      <c r="I27" s="156" t="s">
        <v>66</v>
      </c>
      <c r="J27" s="184"/>
    </row>
    <row r="28" spans="1:10" s="99" customFormat="1" ht="14.25" customHeight="1">
      <c r="A28" s="154">
        <v>1</v>
      </c>
      <c r="B28" s="155">
        <v>19</v>
      </c>
      <c r="C28" s="155" t="s">
        <v>483</v>
      </c>
      <c r="D28" s="155" t="s">
        <v>96</v>
      </c>
      <c r="E28" s="155">
        <v>150</v>
      </c>
      <c r="F28" s="155" t="s">
        <v>374</v>
      </c>
      <c r="G28" s="153">
        <v>11.4</v>
      </c>
      <c r="H28" s="153" t="s">
        <v>92</v>
      </c>
      <c r="I28" s="156" t="s">
        <v>66</v>
      </c>
      <c r="J28" s="184"/>
    </row>
    <row r="29" spans="1:10" s="99" customFormat="1" ht="14.25" customHeight="1">
      <c r="A29" s="154">
        <v>1</v>
      </c>
      <c r="B29" s="155">
        <v>20</v>
      </c>
      <c r="C29" s="155" t="s">
        <v>483</v>
      </c>
      <c r="D29" s="155" t="s">
        <v>96</v>
      </c>
      <c r="E29" s="155">
        <v>150</v>
      </c>
      <c r="F29" s="155" t="s">
        <v>374</v>
      </c>
      <c r="G29" s="153">
        <v>11.4</v>
      </c>
      <c r="H29" s="153" t="s">
        <v>92</v>
      </c>
      <c r="I29" s="156" t="s">
        <v>66</v>
      </c>
      <c r="J29" s="184"/>
    </row>
    <row r="30" spans="1:10" s="99" customFormat="1" ht="14.25" customHeight="1">
      <c r="A30" s="154">
        <v>1</v>
      </c>
      <c r="B30" s="155">
        <v>21</v>
      </c>
      <c r="C30" s="155" t="s">
        <v>279</v>
      </c>
      <c r="D30" s="155" t="s">
        <v>96</v>
      </c>
      <c r="E30" s="155">
        <v>300</v>
      </c>
      <c r="F30" s="155" t="s">
        <v>374</v>
      </c>
      <c r="G30" s="153">
        <v>7.1</v>
      </c>
      <c r="H30" s="153" t="s">
        <v>92</v>
      </c>
      <c r="I30" s="156" t="s">
        <v>66</v>
      </c>
      <c r="J30" s="184"/>
    </row>
    <row r="31" spans="1:10" s="99" customFormat="1" ht="14.25" customHeight="1">
      <c r="A31" s="154">
        <v>1</v>
      </c>
      <c r="B31" s="155">
        <v>22</v>
      </c>
      <c r="C31" s="155" t="s">
        <v>279</v>
      </c>
      <c r="D31" s="155" t="s">
        <v>96</v>
      </c>
      <c r="E31" s="155">
        <v>300</v>
      </c>
      <c r="F31" s="155" t="s">
        <v>374</v>
      </c>
      <c r="G31" s="153">
        <v>7.1</v>
      </c>
      <c r="H31" s="153" t="s">
        <v>92</v>
      </c>
      <c r="I31" s="156" t="s">
        <v>66</v>
      </c>
      <c r="J31" s="184"/>
    </row>
    <row r="32" spans="1:10" s="99" customFormat="1" ht="14.25" customHeight="1">
      <c r="A32" s="154">
        <v>1</v>
      </c>
      <c r="B32" s="155">
        <v>23</v>
      </c>
      <c r="C32" s="155" t="s">
        <v>279</v>
      </c>
      <c r="D32" s="155" t="s">
        <v>96</v>
      </c>
      <c r="E32" s="155">
        <v>300</v>
      </c>
      <c r="F32" s="155" t="s">
        <v>374</v>
      </c>
      <c r="G32" s="153">
        <v>7.1</v>
      </c>
      <c r="H32" s="153" t="s">
        <v>92</v>
      </c>
      <c r="I32" s="156" t="s">
        <v>66</v>
      </c>
      <c r="J32" s="184"/>
    </row>
    <row r="33" spans="1:10" s="99" customFormat="1" ht="14.25" customHeight="1">
      <c r="A33" s="154">
        <v>1</v>
      </c>
      <c r="B33" s="155">
        <v>24</v>
      </c>
      <c r="C33" s="155" t="s">
        <v>279</v>
      </c>
      <c r="D33" s="155" t="s">
        <v>96</v>
      </c>
      <c r="E33" s="155">
        <v>300</v>
      </c>
      <c r="F33" s="155" t="s">
        <v>374</v>
      </c>
      <c r="G33" s="153">
        <v>7.1</v>
      </c>
      <c r="H33" s="153" t="s">
        <v>92</v>
      </c>
      <c r="I33" s="156" t="s">
        <v>66</v>
      </c>
      <c r="J33" s="184"/>
    </row>
    <row r="34" spans="1:10" s="99" customFormat="1" ht="14.25" customHeight="1">
      <c r="A34" s="154">
        <v>1</v>
      </c>
      <c r="B34" s="155">
        <v>25</v>
      </c>
      <c r="C34" s="155" t="s">
        <v>338</v>
      </c>
      <c r="D34" s="155" t="s">
        <v>263</v>
      </c>
      <c r="E34" s="155">
        <v>200</v>
      </c>
      <c r="F34" s="155" t="s">
        <v>358</v>
      </c>
      <c r="G34" s="153">
        <v>6.4</v>
      </c>
      <c r="H34" s="153" t="s">
        <v>92</v>
      </c>
      <c r="I34" s="156" t="s">
        <v>66</v>
      </c>
      <c r="J34" s="184"/>
    </row>
    <row r="35" spans="1:10" s="99" customFormat="1" ht="14.25" customHeight="1">
      <c r="A35" s="154">
        <v>1</v>
      </c>
      <c r="B35" s="155">
        <v>26</v>
      </c>
      <c r="C35" s="155" t="s">
        <v>338</v>
      </c>
      <c r="D35" s="155" t="s">
        <v>263</v>
      </c>
      <c r="E35" s="155">
        <v>200</v>
      </c>
      <c r="F35" s="155" t="s">
        <v>358</v>
      </c>
      <c r="G35" s="153">
        <v>6.4</v>
      </c>
      <c r="H35" s="153" t="s">
        <v>92</v>
      </c>
      <c r="I35" s="156" t="s">
        <v>66</v>
      </c>
      <c r="J35" s="184"/>
    </row>
    <row r="36" spans="1:10" s="99" customFormat="1" ht="14.25" customHeight="1">
      <c r="A36" s="154">
        <v>1</v>
      </c>
      <c r="B36" s="155">
        <v>27</v>
      </c>
      <c r="C36" s="155" t="s">
        <v>264</v>
      </c>
      <c r="D36" s="155" t="s">
        <v>96</v>
      </c>
      <c r="E36" s="155">
        <v>200</v>
      </c>
      <c r="F36" s="155" t="s">
        <v>358</v>
      </c>
      <c r="G36" s="153">
        <v>8</v>
      </c>
      <c r="H36" s="153" t="s">
        <v>92</v>
      </c>
      <c r="I36" s="156" t="s">
        <v>66</v>
      </c>
      <c r="J36" s="184"/>
    </row>
    <row r="37" spans="1:10" s="99" customFormat="1" ht="14.25" customHeight="1">
      <c r="A37" s="154">
        <v>1</v>
      </c>
      <c r="B37" s="155">
        <v>28</v>
      </c>
      <c r="C37" s="155" t="s">
        <v>264</v>
      </c>
      <c r="D37" s="155" t="s">
        <v>96</v>
      </c>
      <c r="E37" s="155">
        <v>200</v>
      </c>
      <c r="F37" s="155" t="s">
        <v>358</v>
      </c>
      <c r="G37" s="153">
        <v>8</v>
      </c>
      <c r="H37" s="153" t="s">
        <v>92</v>
      </c>
      <c r="I37" s="156" t="s">
        <v>66</v>
      </c>
      <c r="J37" s="184"/>
    </row>
    <row r="38" spans="1:10" s="99" customFormat="1" ht="14.25" customHeight="1">
      <c r="A38" s="154">
        <v>1</v>
      </c>
      <c r="B38" s="155">
        <v>29</v>
      </c>
      <c r="C38" s="155" t="s">
        <v>264</v>
      </c>
      <c r="D38" s="155" t="s">
        <v>96</v>
      </c>
      <c r="E38" s="155">
        <v>200</v>
      </c>
      <c r="F38" s="155" t="s">
        <v>358</v>
      </c>
      <c r="G38" s="153">
        <v>8</v>
      </c>
      <c r="H38" s="153" t="s">
        <v>92</v>
      </c>
      <c r="I38" s="156" t="s">
        <v>66</v>
      </c>
      <c r="J38" s="184"/>
    </row>
    <row r="39" spans="1:10" s="99" customFormat="1" ht="14.25" customHeight="1">
      <c r="A39" s="154">
        <v>1</v>
      </c>
      <c r="B39" s="155">
        <v>30</v>
      </c>
      <c r="C39" s="155" t="s">
        <v>364</v>
      </c>
      <c r="D39" s="155" t="s">
        <v>96</v>
      </c>
      <c r="E39" s="155">
        <v>150</v>
      </c>
      <c r="F39" s="155" t="s">
        <v>358</v>
      </c>
      <c r="G39" s="153">
        <v>13.5</v>
      </c>
      <c r="H39" s="153" t="s">
        <v>92</v>
      </c>
      <c r="I39" s="156" t="s">
        <v>66</v>
      </c>
      <c r="J39" s="184"/>
    </row>
    <row r="40" spans="1:10" s="99" customFormat="1" ht="14.25" customHeight="1">
      <c r="A40" s="154">
        <v>1</v>
      </c>
      <c r="B40" s="155">
        <v>31</v>
      </c>
      <c r="C40" s="155" t="s">
        <v>309</v>
      </c>
      <c r="D40" s="155" t="s">
        <v>310</v>
      </c>
      <c r="E40" s="155">
        <v>4000</v>
      </c>
      <c r="F40" s="155" t="s">
        <v>358</v>
      </c>
      <c r="G40" s="153">
        <v>7.8</v>
      </c>
      <c r="H40" s="153" t="s">
        <v>92</v>
      </c>
      <c r="I40" s="156" t="s">
        <v>66</v>
      </c>
      <c r="J40" s="184"/>
    </row>
    <row r="41" spans="1:10" s="99" customFormat="1" ht="14.25" customHeight="1">
      <c r="A41" s="154">
        <v>1</v>
      </c>
      <c r="B41" s="155">
        <v>32</v>
      </c>
      <c r="C41" s="155" t="s">
        <v>375</v>
      </c>
      <c r="D41" s="155" t="s">
        <v>95</v>
      </c>
      <c r="E41" s="155">
        <v>500</v>
      </c>
      <c r="F41" s="155" t="s">
        <v>358</v>
      </c>
      <c r="G41" s="153">
        <v>6.95</v>
      </c>
      <c r="H41" s="153" t="s">
        <v>92</v>
      </c>
      <c r="I41" s="156" t="s">
        <v>66</v>
      </c>
      <c r="J41" s="184"/>
    </row>
    <row r="42" spans="1:10" s="99" customFormat="1" ht="14.25" customHeight="1">
      <c r="A42" s="154" t="s">
        <v>36</v>
      </c>
      <c r="B42" s="155" t="s">
        <v>45</v>
      </c>
      <c r="C42" s="155" t="s">
        <v>86</v>
      </c>
      <c r="D42" s="155" t="s">
        <v>87</v>
      </c>
      <c r="E42" s="155" t="s">
        <v>88</v>
      </c>
      <c r="F42" s="155" t="s">
        <v>89</v>
      </c>
      <c r="G42" s="153">
        <v>172.8</v>
      </c>
      <c r="H42" s="153">
        <v>194.9</v>
      </c>
      <c r="I42" s="156" t="s">
        <v>90</v>
      </c>
      <c r="J42" s="184"/>
    </row>
    <row r="43" spans="1:10" s="99" customFormat="1" ht="14.25" customHeight="1">
      <c r="A43" s="154">
        <v>2</v>
      </c>
      <c r="B43" s="155">
        <v>33</v>
      </c>
      <c r="C43" s="155" t="s">
        <v>278</v>
      </c>
      <c r="D43" s="155" t="s">
        <v>93</v>
      </c>
      <c r="E43" s="155">
        <v>40</v>
      </c>
      <c r="F43" s="155" t="s">
        <v>484</v>
      </c>
      <c r="G43" s="153">
        <v>7.2</v>
      </c>
      <c r="H43" s="153" t="s">
        <v>92</v>
      </c>
      <c r="I43" s="156" t="s">
        <v>66</v>
      </c>
      <c r="J43" s="184"/>
    </row>
    <row r="44" spans="1:10" s="99" customFormat="1" ht="14.25" customHeight="1">
      <c r="A44" s="154">
        <v>2</v>
      </c>
      <c r="B44" s="155">
        <v>34</v>
      </c>
      <c r="C44" s="155" t="s">
        <v>278</v>
      </c>
      <c r="D44" s="155" t="s">
        <v>93</v>
      </c>
      <c r="E44" s="155">
        <v>40</v>
      </c>
      <c r="F44" s="155" t="s">
        <v>485</v>
      </c>
      <c r="G44" s="153">
        <v>7.2</v>
      </c>
      <c r="H44" s="153" t="s">
        <v>92</v>
      </c>
      <c r="I44" s="156" t="s">
        <v>66</v>
      </c>
      <c r="J44" s="184"/>
    </row>
    <row r="45" spans="1:10" s="99" customFormat="1" ht="14.25" customHeight="1">
      <c r="A45" s="154">
        <v>2</v>
      </c>
      <c r="B45" s="155">
        <v>35</v>
      </c>
      <c r="C45" s="155" t="s">
        <v>278</v>
      </c>
      <c r="D45" s="155" t="s">
        <v>93</v>
      </c>
      <c r="E45" s="155">
        <v>40</v>
      </c>
      <c r="F45" s="155" t="s">
        <v>485</v>
      </c>
      <c r="G45" s="153">
        <v>7.2</v>
      </c>
      <c r="H45" s="153" t="s">
        <v>92</v>
      </c>
      <c r="I45" s="156" t="s">
        <v>66</v>
      </c>
      <c r="J45" s="184"/>
    </row>
    <row r="46" spans="1:10" s="99" customFormat="1" ht="14.25" customHeight="1">
      <c r="A46" s="154">
        <v>2</v>
      </c>
      <c r="B46" s="155">
        <v>36</v>
      </c>
      <c r="C46" s="155" t="s">
        <v>278</v>
      </c>
      <c r="D46" s="155" t="s">
        <v>93</v>
      </c>
      <c r="E46" s="155">
        <v>40</v>
      </c>
      <c r="F46" s="155" t="s">
        <v>485</v>
      </c>
      <c r="G46" s="153">
        <v>7.2</v>
      </c>
      <c r="H46" s="153" t="s">
        <v>92</v>
      </c>
      <c r="I46" s="156" t="s">
        <v>66</v>
      </c>
      <c r="J46" s="184"/>
    </row>
    <row r="47" spans="1:10" s="99" customFormat="1" ht="14.25" customHeight="1">
      <c r="A47" s="154">
        <v>2</v>
      </c>
      <c r="B47" s="155">
        <v>37</v>
      </c>
      <c r="C47" s="155" t="s">
        <v>278</v>
      </c>
      <c r="D47" s="155" t="s">
        <v>93</v>
      </c>
      <c r="E47" s="155">
        <v>40</v>
      </c>
      <c r="F47" s="155" t="s">
        <v>485</v>
      </c>
      <c r="G47" s="153">
        <v>7.2</v>
      </c>
      <c r="H47" s="153" t="s">
        <v>92</v>
      </c>
      <c r="I47" s="156" t="s">
        <v>66</v>
      </c>
      <c r="J47" s="184"/>
    </row>
    <row r="48" spans="1:10" s="99" customFormat="1" ht="14.25" customHeight="1">
      <c r="A48" s="154">
        <v>2</v>
      </c>
      <c r="B48" s="155">
        <v>38</v>
      </c>
      <c r="C48" s="155" t="s">
        <v>278</v>
      </c>
      <c r="D48" s="155" t="s">
        <v>93</v>
      </c>
      <c r="E48" s="155">
        <v>40</v>
      </c>
      <c r="F48" s="155" t="s">
        <v>485</v>
      </c>
      <c r="G48" s="153">
        <v>7.2</v>
      </c>
      <c r="H48" s="153" t="s">
        <v>92</v>
      </c>
      <c r="I48" s="156" t="s">
        <v>66</v>
      </c>
      <c r="J48" s="184"/>
    </row>
    <row r="49" spans="1:10" s="99" customFormat="1" ht="14.25" customHeight="1">
      <c r="A49" s="154">
        <v>2</v>
      </c>
      <c r="B49" s="155">
        <v>39</v>
      </c>
      <c r="C49" s="155" t="s">
        <v>278</v>
      </c>
      <c r="D49" s="155" t="s">
        <v>93</v>
      </c>
      <c r="E49" s="155">
        <v>40</v>
      </c>
      <c r="F49" s="155" t="s">
        <v>485</v>
      </c>
      <c r="G49" s="153">
        <v>7.2</v>
      </c>
      <c r="H49" s="153" t="s">
        <v>92</v>
      </c>
      <c r="I49" s="156" t="s">
        <v>66</v>
      </c>
      <c r="J49" s="184"/>
    </row>
    <row r="50" spans="1:10" s="99" customFormat="1" ht="14.25" customHeight="1">
      <c r="A50" s="154">
        <v>2</v>
      </c>
      <c r="B50" s="155">
        <v>40</v>
      </c>
      <c r="C50" s="155" t="s">
        <v>278</v>
      </c>
      <c r="D50" s="155" t="s">
        <v>93</v>
      </c>
      <c r="E50" s="155">
        <v>40</v>
      </c>
      <c r="F50" s="155" t="s">
        <v>485</v>
      </c>
      <c r="G50" s="153">
        <v>7.2</v>
      </c>
      <c r="H50" s="153" t="s">
        <v>92</v>
      </c>
      <c r="I50" s="156" t="s">
        <v>66</v>
      </c>
      <c r="J50" s="184"/>
    </row>
    <row r="51" spans="1:10" s="99" customFormat="1" ht="14.25" customHeight="1">
      <c r="A51" s="154">
        <v>2</v>
      </c>
      <c r="B51" s="155">
        <v>41</v>
      </c>
      <c r="C51" s="155" t="s">
        <v>278</v>
      </c>
      <c r="D51" s="155" t="s">
        <v>93</v>
      </c>
      <c r="E51" s="155">
        <v>40</v>
      </c>
      <c r="F51" s="155" t="s">
        <v>485</v>
      </c>
      <c r="G51" s="153">
        <v>7.2</v>
      </c>
      <c r="H51" s="153" t="s">
        <v>92</v>
      </c>
      <c r="I51" s="156" t="s">
        <v>66</v>
      </c>
      <c r="J51" s="184"/>
    </row>
    <row r="52" spans="1:10" s="99" customFormat="1" ht="14.25" customHeight="1">
      <c r="A52" s="154">
        <v>2</v>
      </c>
      <c r="B52" s="155">
        <v>42</v>
      </c>
      <c r="C52" s="155" t="s">
        <v>278</v>
      </c>
      <c r="D52" s="155" t="s">
        <v>93</v>
      </c>
      <c r="E52" s="155">
        <v>40</v>
      </c>
      <c r="F52" s="155" t="s">
        <v>485</v>
      </c>
      <c r="G52" s="153">
        <v>7.2</v>
      </c>
      <c r="H52" s="153" t="s">
        <v>92</v>
      </c>
      <c r="I52" s="156" t="s">
        <v>66</v>
      </c>
      <c r="J52" s="184"/>
    </row>
    <row r="53" spans="1:10" s="99" customFormat="1" ht="14.25" customHeight="1">
      <c r="A53" s="154">
        <v>2</v>
      </c>
      <c r="B53" s="155">
        <v>43</v>
      </c>
      <c r="C53" s="155" t="s">
        <v>278</v>
      </c>
      <c r="D53" s="155" t="s">
        <v>93</v>
      </c>
      <c r="E53" s="155">
        <v>40</v>
      </c>
      <c r="F53" s="155" t="s">
        <v>485</v>
      </c>
      <c r="G53" s="153">
        <v>7.2</v>
      </c>
      <c r="H53" s="153" t="s">
        <v>92</v>
      </c>
      <c r="I53" s="156" t="s">
        <v>66</v>
      </c>
      <c r="J53" s="184"/>
    </row>
    <row r="54" spans="1:10" s="99" customFormat="1" ht="14.25" customHeight="1">
      <c r="A54" s="154">
        <v>2</v>
      </c>
      <c r="B54" s="155">
        <v>44</v>
      </c>
      <c r="C54" s="155" t="s">
        <v>278</v>
      </c>
      <c r="D54" s="155" t="s">
        <v>93</v>
      </c>
      <c r="E54" s="155">
        <v>40</v>
      </c>
      <c r="F54" s="155" t="s">
        <v>485</v>
      </c>
      <c r="G54" s="153">
        <v>7.2</v>
      </c>
      <c r="H54" s="153" t="s">
        <v>92</v>
      </c>
      <c r="I54" s="156" t="s">
        <v>66</v>
      </c>
      <c r="J54" s="184"/>
    </row>
    <row r="55" spans="1:10" s="99" customFormat="1" ht="14.25" customHeight="1">
      <c r="A55" s="154">
        <v>2</v>
      </c>
      <c r="B55" s="155">
        <v>45</v>
      </c>
      <c r="C55" s="155" t="s">
        <v>278</v>
      </c>
      <c r="D55" s="155" t="s">
        <v>93</v>
      </c>
      <c r="E55" s="155">
        <v>40</v>
      </c>
      <c r="F55" s="155" t="s">
        <v>485</v>
      </c>
      <c r="G55" s="153">
        <v>7.2</v>
      </c>
      <c r="H55" s="153" t="s">
        <v>92</v>
      </c>
      <c r="I55" s="156" t="s">
        <v>66</v>
      </c>
      <c r="J55" s="184"/>
    </row>
    <row r="56" spans="1:10" s="99" customFormat="1" ht="14.25" customHeight="1">
      <c r="A56" s="154">
        <v>2</v>
      </c>
      <c r="B56" s="155">
        <v>46</v>
      </c>
      <c r="C56" s="155" t="s">
        <v>278</v>
      </c>
      <c r="D56" s="155" t="s">
        <v>93</v>
      </c>
      <c r="E56" s="155">
        <v>40</v>
      </c>
      <c r="F56" s="155" t="s">
        <v>485</v>
      </c>
      <c r="G56" s="153">
        <v>7.2</v>
      </c>
      <c r="H56" s="153" t="s">
        <v>92</v>
      </c>
      <c r="I56" s="156" t="s">
        <v>66</v>
      </c>
      <c r="J56" s="184"/>
    </row>
    <row r="57" spans="1:10" s="99" customFormat="1" ht="14.25" customHeight="1">
      <c r="A57" s="154">
        <v>2</v>
      </c>
      <c r="B57" s="155">
        <v>47</v>
      </c>
      <c r="C57" s="155" t="s">
        <v>278</v>
      </c>
      <c r="D57" s="155" t="s">
        <v>93</v>
      </c>
      <c r="E57" s="155">
        <v>40</v>
      </c>
      <c r="F57" s="155" t="s">
        <v>484</v>
      </c>
      <c r="G57" s="153">
        <v>7.2</v>
      </c>
      <c r="H57" s="153" t="s">
        <v>92</v>
      </c>
      <c r="I57" s="156" t="s">
        <v>66</v>
      </c>
      <c r="J57" s="184"/>
    </row>
    <row r="58" spans="1:10" s="99" customFormat="1" ht="14.25" customHeight="1">
      <c r="A58" s="154">
        <v>2</v>
      </c>
      <c r="B58" s="155">
        <v>48</v>
      </c>
      <c r="C58" s="155" t="s">
        <v>278</v>
      </c>
      <c r="D58" s="155" t="s">
        <v>93</v>
      </c>
      <c r="E58" s="155">
        <v>40</v>
      </c>
      <c r="F58" s="155" t="s">
        <v>484</v>
      </c>
      <c r="G58" s="153">
        <v>7.2</v>
      </c>
      <c r="H58" s="153" t="s">
        <v>92</v>
      </c>
      <c r="I58" s="156" t="s">
        <v>66</v>
      </c>
      <c r="J58" s="184"/>
    </row>
    <row r="59" spans="1:10" s="99" customFormat="1" ht="14.25" customHeight="1">
      <c r="A59" s="154">
        <v>2</v>
      </c>
      <c r="B59" s="155">
        <v>49</v>
      </c>
      <c r="C59" s="155" t="s">
        <v>278</v>
      </c>
      <c r="D59" s="155" t="s">
        <v>93</v>
      </c>
      <c r="E59" s="155">
        <v>40</v>
      </c>
      <c r="F59" s="155" t="s">
        <v>485</v>
      </c>
      <c r="G59" s="153">
        <v>7.2</v>
      </c>
      <c r="H59" s="153" t="s">
        <v>92</v>
      </c>
      <c r="I59" s="156" t="s">
        <v>66</v>
      </c>
      <c r="J59" s="184"/>
    </row>
    <row r="60" spans="1:10" s="99" customFormat="1" ht="14.25" customHeight="1">
      <c r="A60" s="154">
        <v>2</v>
      </c>
      <c r="B60" s="155">
        <v>50</v>
      </c>
      <c r="C60" s="155" t="s">
        <v>278</v>
      </c>
      <c r="D60" s="155" t="s">
        <v>93</v>
      </c>
      <c r="E60" s="155">
        <v>40</v>
      </c>
      <c r="F60" s="155" t="s">
        <v>485</v>
      </c>
      <c r="G60" s="153">
        <v>7.2</v>
      </c>
      <c r="H60" s="153" t="s">
        <v>92</v>
      </c>
      <c r="I60" s="156" t="s">
        <v>66</v>
      </c>
      <c r="J60" s="184"/>
    </row>
    <row r="61" spans="1:10" s="99" customFormat="1" ht="14.25" customHeight="1">
      <c r="A61" s="154">
        <v>2</v>
      </c>
      <c r="B61" s="155">
        <v>51</v>
      </c>
      <c r="C61" s="155" t="s">
        <v>278</v>
      </c>
      <c r="D61" s="155" t="s">
        <v>93</v>
      </c>
      <c r="E61" s="155">
        <v>40</v>
      </c>
      <c r="F61" s="155" t="s">
        <v>485</v>
      </c>
      <c r="G61" s="153">
        <v>7.2</v>
      </c>
      <c r="H61" s="153" t="s">
        <v>92</v>
      </c>
      <c r="I61" s="156" t="s">
        <v>66</v>
      </c>
      <c r="J61" s="184"/>
    </row>
    <row r="62" spans="1:10" s="99" customFormat="1" ht="14.25" customHeight="1">
      <c r="A62" s="154">
        <v>2</v>
      </c>
      <c r="B62" s="155">
        <v>52</v>
      </c>
      <c r="C62" s="155" t="s">
        <v>278</v>
      </c>
      <c r="D62" s="155" t="s">
        <v>93</v>
      </c>
      <c r="E62" s="155">
        <v>40</v>
      </c>
      <c r="F62" s="155" t="s">
        <v>485</v>
      </c>
      <c r="G62" s="153">
        <v>7.2</v>
      </c>
      <c r="H62" s="153" t="s">
        <v>92</v>
      </c>
      <c r="I62" s="156" t="s">
        <v>66</v>
      </c>
      <c r="J62" s="184"/>
    </row>
    <row r="63" spans="1:10" s="99" customFormat="1" ht="14.25" customHeight="1">
      <c r="A63" s="154">
        <v>2</v>
      </c>
      <c r="B63" s="155">
        <v>53</v>
      </c>
      <c r="C63" s="155" t="s">
        <v>278</v>
      </c>
      <c r="D63" s="155" t="s">
        <v>93</v>
      </c>
      <c r="E63" s="155">
        <v>40</v>
      </c>
      <c r="F63" s="155" t="s">
        <v>484</v>
      </c>
      <c r="G63" s="153">
        <v>7.2</v>
      </c>
      <c r="H63" s="153" t="s">
        <v>92</v>
      </c>
      <c r="I63" s="156" t="s">
        <v>66</v>
      </c>
      <c r="J63" s="184"/>
    </row>
    <row r="64" spans="1:10" s="99" customFormat="1" ht="14.25" customHeight="1">
      <c r="A64" s="154">
        <v>2</v>
      </c>
      <c r="B64" s="155">
        <v>54</v>
      </c>
      <c r="C64" s="155" t="s">
        <v>278</v>
      </c>
      <c r="D64" s="155" t="s">
        <v>93</v>
      </c>
      <c r="E64" s="155">
        <v>40</v>
      </c>
      <c r="F64" s="155" t="s">
        <v>484</v>
      </c>
      <c r="G64" s="153">
        <v>7.2</v>
      </c>
      <c r="H64" s="153" t="s">
        <v>92</v>
      </c>
      <c r="I64" s="156" t="s">
        <v>66</v>
      </c>
      <c r="J64" s="184"/>
    </row>
    <row r="65" spans="1:10" s="99" customFormat="1" ht="14.25" customHeight="1">
      <c r="A65" s="154">
        <v>2</v>
      </c>
      <c r="B65" s="155">
        <v>55</v>
      </c>
      <c r="C65" s="155" t="s">
        <v>278</v>
      </c>
      <c r="D65" s="155" t="s">
        <v>93</v>
      </c>
      <c r="E65" s="155">
        <v>40</v>
      </c>
      <c r="F65" s="155" t="s">
        <v>485</v>
      </c>
      <c r="G65" s="153">
        <v>7.2</v>
      </c>
      <c r="H65" s="153" t="s">
        <v>92</v>
      </c>
      <c r="I65" s="156" t="s">
        <v>66</v>
      </c>
      <c r="J65" s="184"/>
    </row>
    <row r="66" spans="1:10" s="99" customFormat="1" ht="14.25" customHeight="1">
      <c r="A66" s="154">
        <v>2</v>
      </c>
      <c r="B66" s="155">
        <v>56</v>
      </c>
      <c r="C66" s="46" t="s">
        <v>278</v>
      </c>
      <c r="D66" s="155" t="s">
        <v>93</v>
      </c>
      <c r="E66" s="155">
        <v>40</v>
      </c>
      <c r="F66" s="155" t="s">
        <v>485</v>
      </c>
      <c r="G66" s="153">
        <v>7.2</v>
      </c>
      <c r="H66" s="153" t="s">
        <v>92</v>
      </c>
      <c r="I66" s="156" t="s">
        <v>66</v>
      </c>
      <c r="J66" s="184"/>
    </row>
    <row r="67" spans="1:10" s="99" customFormat="1" ht="14.25" customHeight="1">
      <c r="A67" s="154" t="s">
        <v>36</v>
      </c>
      <c r="B67" s="155" t="s">
        <v>45</v>
      </c>
      <c r="C67" s="155" t="s">
        <v>86</v>
      </c>
      <c r="D67" s="155" t="s">
        <v>87</v>
      </c>
      <c r="E67" s="155" t="s">
        <v>88</v>
      </c>
      <c r="F67" s="155" t="s">
        <v>89</v>
      </c>
      <c r="G67" s="153">
        <v>242.4</v>
      </c>
      <c r="H67" s="153">
        <v>264.5</v>
      </c>
      <c r="I67" s="156" t="s">
        <v>90</v>
      </c>
      <c r="J67" s="184"/>
    </row>
    <row r="68" spans="1:10" s="99" customFormat="1" ht="14.25" customHeight="1">
      <c r="A68" s="154">
        <v>3</v>
      </c>
      <c r="B68" s="155">
        <v>57</v>
      </c>
      <c r="C68" s="155" t="s">
        <v>163</v>
      </c>
      <c r="D68" s="155" t="s">
        <v>93</v>
      </c>
      <c r="E68" s="155">
        <v>90</v>
      </c>
      <c r="F68" s="155" t="s">
        <v>486</v>
      </c>
      <c r="G68" s="153">
        <v>10.1</v>
      </c>
      <c r="H68" s="153" t="s">
        <v>92</v>
      </c>
      <c r="I68" s="156" t="s">
        <v>66</v>
      </c>
      <c r="J68" s="184"/>
    </row>
    <row r="69" spans="1:10" s="99" customFormat="1" ht="14.25" customHeight="1">
      <c r="A69" s="154">
        <v>3</v>
      </c>
      <c r="B69" s="155">
        <v>58</v>
      </c>
      <c r="C69" s="155" t="s">
        <v>163</v>
      </c>
      <c r="D69" s="155" t="s">
        <v>93</v>
      </c>
      <c r="E69" s="155">
        <v>90</v>
      </c>
      <c r="F69" s="155" t="s">
        <v>486</v>
      </c>
      <c r="G69" s="153">
        <v>10.1</v>
      </c>
      <c r="H69" s="153" t="s">
        <v>92</v>
      </c>
      <c r="I69" s="156" t="s">
        <v>66</v>
      </c>
      <c r="J69" s="184"/>
    </row>
    <row r="70" spans="1:10" s="99" customFormat="1" ht="14.25" customHeight="1">
      <c r="A70" s="154">
        <v>3</v>
      </c>
      <c r="B70" s="155">
        <v>59</v>
      </c>
      <c r="C70" s="155" t="s">
        <v>163</v>
      </c>
      <c r="D70" s="155" t="s">
        <v>93</v>
      </c>
      <c r="E70" s="155">
        <v>90</v>
      </c>
      <c r="F70" s="155" t="s">
        <v>486</v>
      </c>
      <c r="G70" s="153">
        <v>10.1</v>
      </c>
      <c r="H70" s="153" t="s">
        <v>92</v>
      </c>
      <c r="I70" s="156" t="s">
        <v>66</v>
      </c>
      <c r="J70" s="184"/>
    </row>
    <row r="71" spans="1:10" s="99" customFormat="1" ht="14.25" customHeight="1">
      <c r="A71" s="154">
        <v>3</v>
      </c>
      <c r="B71" s="155">
        <v>60</v>
      </c>
      <c r="C71" s="155" t="s">
        <v>163</v>
      </c>
      <c r="D71" s="155" t="s">
        <v>93</v>
      </c>
      <c r="E71" s="155">
        <v>90</v>
      </c>
      <c r="F71" s="155" t="s">
        <v>486</v>
      </c>
      <c r="G71" s="153">
        <v>10.1</v>
      </c>
      <c r="H71" s="153" t="s">
        <v>92</v>
      </c>
      <c r="I71" s="156" t="s">
        <v>66</v>
      </c>
      <c r="J71" s="184"/>
    </row>
    <row r="72" spans="1:10" s="99" customFormat="1" ht="14.25" customHeight="1">
      <c r="A72" s="154">
        <v>3</v>
      </c>
      <c r="B72" s="155">
        <v>61</v>
      </c>
      <c r="C72" s="155" t="s">
        <v>163</v>
      </c>
      <c r="D72" s="155" t="s">
        <v>93</v>
      </c>
      <c r="E72" s="155">
        <v>90</v>
      </c>
      <c r="F72" s="155" t="s">
        <v>378</v>
      </c>
      <c r="G72" s="153">
        <v>10.1</v>
      </c>
      <c r="H72" s="153" t="s">
        <v>92</v>
      </c>
      <c r="I72" s="156" t="s">
        <v>66</v>
      </c>
      <c r="J72" s="184"/>
    </row>
    <row r="73" spans="1:10" s="99" customFormat="1" ht="14.25" customHeight="1">
      <c r="A73" s="154">
        <v>3</v>
      </c>
      <c r="B73" s="155">
        <v>62</v>
      </c>
      <c r="C73" s="155" t="s">
        <v>163</v>
      </c>
      <c r="D73" s="155" t="s">
        <v>93</v>
      </c>
      <c r="E73" s="155">
        <v>90</v>
      </c>
      <c r="F73" s="155" t="s">
        <v>378</v>
      </c>
      <c r="G73" s="153">
        <v>10.1</v>
      </c>
      <c r="H73" s="153" t="s">
        <v>92</v>
      </c>
      <c r="I73" s="156" t="s">
        <v>66</v>
      </c>
      <c r="J73" s="184"/>
    </row>
    <row r="74" spans="1:10" s="99" customFormat="1" ht="14.25" customHeight="1">
      <c r="A74" s="154">
        <v>3</v>
      </c>
      <c r="B74" s="155">
        <v>63</v>
      </c>
      <c r="C74" s="155" t="s">
        <v>163</v>
      </c>
      <c r="D74" s="155" t="s">
        <v>93</v>
      </c>
      <c r="E74" s="155">
        <v>90</v>
      </c>
      <c r="F74" s="155" t="s">
        <v>486</v>
      </c>
      <c r="G74" s="153">
        <v>10.1</v>
      </c>
      <c r="H74" s="153" t="s">
        <v>92</v>
      </c>
      <c r="I74" s="156" t="s">
        <v>66</v>
      </c>
      <c r="J74" s="184"/>
    </row>
    <row r="75" spans="1:10" s="99" customFormat="1" ht="14.25" customHeight="1">
      <c r="A75" s="154">
        <v>3</v>
      </c>
      <c r="B75" s="155">
        <v>64</v>
      </c>
      <c r="C75" s="155" t="s">
        <v>163</v>
      </c>
      <c r="D75" s="155" t="s">
        <v>93</v>
      </c>
      <c r="E75" s="155">
        <v>90</v>
      </c>
      <c r="F75" s="155" t="s">
        <v>378</v>
      </c>
      <c r="G75" s="153">
        <v>10.1</v>
      </c>
      <c r="H75" s="153" t="s">
        <v>92</v>
      </c>
      <c r="I75" s="156" t="s">
        <v>66</v>
      </c>
      <c r="J75" s="184"/>
    </row>
    <row r="76" spans="1:10" s="99" customFormat="1" ht="14.25" customHeight="1">
      <c r="A76" s="154">
        <v>3</v>
      </c>
      <c r="B76" s="155">
        <v>65</v>
      </c>
      <c r="C76" s="155" t="s">
        <v>163</v>
      </c>
      <c r="D76" s="155" t="s">
        <v>93</v>
      </c>
      <c r="E76" s="155">
        <v>90</v>
      </c>
      <c r="F76" s="155" t="s">
        <v>378</v>
      </c>
      <c r="G76" s="153">
        <v>10.1</v>
      </c>
      <c r="H76" s="153" t="s">
        <v>92</v>
      </c>
      <c r="I76" s="156" t="s">
        <v>66</v>
      </c>
      <c r="J76" s="184"/>
    </row>
    <row r="77" spans="1:10" s="99" customFormat="1" ht="14.25" customHeight="1">
      <c r="A77" s="154">
        <v>3</v>
      </c>
      <c r="B77" s="155">
        <v>66</v>
      </c>
      <c r="C77" s="155" t="s">
        <v>163</v>
      </c>
      <c r="D77" s="155" t="s">
        <v>93</v>
      </c>
      <c r="E77" s="155">
        <v>90</v>
      </c>
      <c r="F77" s="155" t="s">
        <v>378</v>
      </c>
      <c r="G77" s="153">
        <v>10.1</v>
      </c>
      <c r="H77" s="153" t="s">
        <v>92</v>
      </c>
      <c r="I77" s="156" t="s">
        <v>66</v>
      </c>
      <c r="J77" s="184"/>
    </row>
    <row r="78" spans="1:10" s="99" customFormat="1" ht="14.25" customHeight="1">
      <c r="A78" s="154">
        <v>3</v>
      </c>
      <c r="B78" s="155">
        <v>67</v>
      </c>
      <c r="C78" s="155" t="s">
        <v>163</v>
      </c>
      <c r="D78" s="155" t="s">
        <v>93</v>
      </c>
      <c r="E78" s="155">
        <v>90</v>
      </c>
      <c r="F78" s="155" t="s">
        <v>378</v>
      </c>
      <c r="G78" s="153">
        <v>10.1</v>
      </c>
      <c r="H78" s="153" t="s">
        <v>92</v>
      </c>
      <c r="I78" s="156" t="s">
        <v>66</v>
      </c>
      <c r="J78" s="184"/>
    </row>
    <row r="79" spans="1:10" s="99" customFormat="1" ht="14.25" customHeight="1">
      <c r="A79" s="154">
        <v>3</v>
      </c>
      <c r="B79" s="155">
        <v>68</v>
      </c>
      <c r="C79" s="155" t="s">
        <v>163</v>
      </c>
      <c r="D79" s="155" t="s">
        <v>93</v>
      </c>
      <c r="E79" s="155">
        <v>90</v>
      </c>
      <c r="F79" s="155" t="s">
        <v>486</v>
      </c>
      <c r="G79" s="153">
        <v>10.1</v>
      </c>
      <c r="H79" s="153" t="s">
        <v>92</v>
      </c>
      <c r="I79" s="156" t="s">
        <v>66</v>
      </c>
      <c r="J79" s="184"/>
    </row>
    <row r="80" spans="1:10" s="99" customFormat="1" ht="14.25" customHeight="1">
      <c r="A80" s="154">
        <v>3</v>
      </c>
      <c r="B80" s="155">
        <v>69</v>
      </c>
      <c r="C80" s="155" t="s">
        <v>163</v>
      </c>
      <c r="D80" s="155" t="s">
        <v>93</v>
      </c>
      <c r="E80" s="155">
        <v>90</v>
      </c>
      <c r="F80" s="155" t="s">
        <v>486</v>
      </c>
      <c r="G80" s="153">
        <v>10.1</v>
      </c>
      <c r="H80" s="153" t="s">
        <v>92</v>
      </c>
      <c r="I80" s="156" t="s">
        <v>66</v>
      </c>
      <c r="J80" s="184"/>
    </row>
    <row r="81" spans="1:10" s="99" customFormat="1" ht="14.25" customHeight="1">
      <c r="A81" s="154">
        <v>3</v>
      </c>
      <c r="B81" s="155">
        <v>70</v>
      </c>
      <c r="C81" s="155" t="s">
        <v>163</v>
      </c>
      <c r="D81" s="155" t="s">
        <v>93</v>
      </c>
      <c r="E81" s="155">
        <v>90</v>
      </c>
      <c r="F81" s="155" t="s">
        <v>378</v>
      </c>
      <c r="G81" s="153">
        <v>10.1</v>
      </c>
      <c r="H81" s="153" t="s">
        <v>92</v>
      </c>
      <c r="I81" s="156" t="s">
        <v>66</v>
      </c>
      <c r="J81" s="184"/>
    </row>
    <row r="82" spans="1:10" s="99" customFormat="1" ht="14.25" customHeight="1">
      <c r="A82" s="154">
        <v>3</v>
      </c>
      <c r="B82" s="155">
        <v>71</v>
      </c>
      <c r="C82" s="155" t="s">
        <v>163</v>
      </c>
      <c r="D82" s="155" t="s">
        <v>93</v>
      </c>
      <c r="E82" s="155">
        <v>90</v>
      </c>
      <c r="F82" s="155" t="s">
        <v>378</v>
      </c>
      <c r="G82" s="153">
        <v>10.1</v>
      </c>
      <c r="H82" s="153" t="s">
        <v>92</v>
      </c>
      <c r="I82" s="156" t="s">
        <v>66</v>
      </c>
      <c r="J82" s="184"/>
    </row>
    <row r="83" spans="1:10" s="99" customFormat="1" ht="14.25" customHeight="1">
      <c r="A83" s="154">
        <v>3</v>
      </c>
      <c r="B83" s="155">
        <v>72</v>
      </c>
      <c r="C83" s="155" t="s">
        <v>163</v>
      </c>
      <c r="D83" s="155" t="s">
        <v>93</v>
      </c>
      <c r="E83" s="155">
        <v>90</v>
      </c>
      <c r="F83" s="155" t="s">
        <v>486</v>
      </c>
      <c r="G83" s="153">
        <v>10.1</v>
      </c>
      <c r="H83" s="153" t="s">
        <v>92</v>
      </c>
      <c r="I83" s="156" t="s">
        <v>66</v>
      </c>
      <c r="J83" s="184"/>
    </row>
    <row r="84" spans="1:10" s="99" customFormat="1" ht="14.25" customHeight="1">
      <c r="A84" s="154">
        <v>3</v>
      </c>
      <c r="B84" s="155">
        <v>73</v>
      </c>
      <c r="C84" s="155" t="s">
        <v>163</v>
      </c>
      <c r="D84" s="155" t="s">
        <v>93</v>
      </c>
      <c r="E84" s="155">
        <v>90</v>
      </c>
      <c r="F84" s="155" t="s">
        <v>486</v>
      </c>
      <c r="G84" s="153">
        <v>10.1</v>
      </c>
      <c r="H84" s="153" t="s">
        <v>92</v>
      </c>
      <c r="I84" s="156" t="s">
        <v>66</v>
      </c>
      <c r="J84" s="184"/>
    </row>
    <row r="85" spans="1:10" s="99" customFormat="1" ht="14.25" customHeight="1">
      <c r="A85" s="154">
        <v>3</v>
      </c>
      <c r="B85" s="155">
        <v>74</v>
      </c>
      <c r="C85" s="155" t="s">
        <v>163</v>
      </c>
      <c r="D85" s="155" t="s">
        <v>93</v>
      </c>
      <c r="E85" s="155">
        <v>90</v>
      </c>
      <c r="F85" s="155" t="s">
        <v>486</v>
      </c>
      <c r="G85" s="153">
        <v>10.1</v>
      </c>
      <c r="H85" s="153" t="s">
        <v>92</v>
      </c>
      <c r="I85" s="156" t="s">
        <v>66</v>
      </c>
      <c r="J85" s="184"/>
    </row>
    <row r="86" spans="1:10" s="99" customFormat="1" ht="14.25" customHeight="1">
      <c r="A86" s="154">
        <v>3</v>
      </c>
      <c r="B86" s="155">
        <v>75</v>
      </c>
      <c r="C86" s="155" t="s">
        <v>163</v>
      </c>
      <c r="D86" s="155" t="s">
        <v>93</v>
      </c>
      <c r="E86" s="155">
        <v>90</v>
      </c>
      <c r="F86" s="155" t="s">
        <v>486</v>
      </c>
      <c r="G86" s="153">
        <v>10.1</v>
      </c>
      <c r="H86" s="153" t="s">
        <v>92</v>
      </c>
      <c r="I86" s="156" t="s">
        <v>66</v>
      </c>
      <c r="J86" s="184"/>
    </row>
    <row r="87" spans="1:10" s="99" customFormat="1" ht="14.25" customHeight="1">
      <c r="A87" s="154">
        <v>3</v>
      </c>
      <c r="B87" s="155">
        <v>76</v>
      </c>
      <c r="C87" s="155" t="s">
        <v>163</v>
      </c>
      <c r="D87" s="155" t="s">
        <v>93</v>
      </c>
      <c r="E87" s="155">
        <v>90</v>
      </c>
      <c r="F87" s="155" t="s">
        <v>486</v>
      </c>
      <c r="G87" s="153">
        <v>10.1</v>
      </c>
      <c r="H87" s="153" t="s">
        <v>92</v>
      </c>
      <c r="I87" s="156" t="s">
        <v>66</v>
      </c>
      <c r="J87" s="184"/>
    </row>
    <row r="88" spans="1:10" s="99" customFormat="1" ht="14.25" customHeight="1">
      <c r="A88" s="154">
        <v>3</v>
      </c>
      <c r="B88" s="155">
        <v>77</v>
      </c>
      <c r="C88" s="155" t="s">
        <v>163</v>
      </c>
      <c r="D88" s="155" t="s">
        <v>93</v>
      </c>
      <c r="E88" s="155">
        <v>90</v>
      </c>
      <c r="F88" s="155" t="s">
        <v>486</v>
      </c>
      <c r="G88" s="153">
        <v>10.1</v>
      </c>
      <c r="H88" s="153" t="s">
        <v>92</v>
      </c>
      <c r="I88" s="156" t="s">
        <v>66</v>
      </c>
      <c r="J88" s="184"/>
    </row>
    <row r="89" spans="1:10" s="99" customFormat="1" ht="14.25" customHeight="1">
      <c r="A89" s="154">
        <v>3</v>
      </c>
      <c r="B89" s="155">
        <v>78</v>
      </c>
      <c r="C89" s="155" t="s">
        <v>163</v>
      </c>
      <c r="D89" s="155" t="s">
        <v>93</v>
      </c>
      <c r="E89" s="155">
        <v>90</v>
      </c>
      <c r="F89" s="155" t="s">
        <v>486</v>
      </c>
      <c r="G89" s="153">
        <v>10.1</v>
      </c>
      <c r="H89" s="153" t="s">
        <v>92</v>
      </c>
      <c r="I89" s="156" t="s">
        <v>66</v>
      </c>
      <c r="J89" s="184"/>
    </row>
    <row r="90" spans="1:10" s="99" customFormat="1" ht="14.25" customHeight="1">
      <c r="A90" s="154">
        <v>3</v>
      </c>
      <c r="B90" s="155">
        <v>79</v>
      </c>
      <c r="C90" s="155" t="s">
        <v>163</v>
      </c>
      <c r="D90" s="155" t="s">
        <v>93</v>
      </c>
      <c r="E90" s="155">
        <v>90</v>
      </c>
      <c r="F90" s="155" t="s">
        <v>486</v>
      </c>
      <c r="G90" s="153">
        <v>10.1</v>
      </c>
      <c r="H90" s="153" t="s">
        <v>92</v>
      </c>
      <c r="I90" s="156" t="s">
        <v>66</v>
      </c>
      <c r="J90" s="184"/>
    </row>
    <row r="91" spans="1:10" s="99" customFormat="1" ht="14.25" customHeight="1">
      <c r="A91" s="154">
        <v>3</v>
      </c>
      <c r="B91" s="155">
        <v>80</v>
      </c>
      <c r="C91" s="46" t="s">
        <v>163</v>
      </c>
      <c r="D91" s="155" t="s">
        <v>93</v>
      </c>
      <c r="E91" s="155">
        <v>90</v>
      </c>
      <c r="F91" s="155" t="s">
        <v>486</v>
      </c>
      <c r="G91" s="153">
        <v>10.1</v>
      </c>
      <c r="H91" s="153" t="s">
        <v>92</v>
      </c>
      <c r="I91" s="156" t="s">
        <v>66</v>
      </c>
      <c r="J91" s="184"/>
    </row>
    <row r="92" spans="1:10" s="99" customFormat="1" ht="14.25" customHeight="1">
      <c r="A92" s="154" t="s">
        <v>36</v>
      </c>
      <c r="B92" s="155" t="s">
        <v>45</v>
      </c>
      <c r="C92" s="155" t="s">
        <v>86</v>
      </c>
      <c r="D92" s="155" t="s">
        <v>87</v>
      </c>
      <c r="E92" s="155" t="s">
        <v>88</v>
      </c>
      <c r="F92" s="155" t="s">
        <v>89</v>
      </c>
      <c r="G92" s="153">
        <v>376.8</v>
      </c>
      <c r="H92" s="153">
        <v>398.9</v>
      </c>
      <c r="I92" s="156" t="s">
        <v>90</v>
      </c>
      <c r="J92" s="184"/>
    </row>
    <row r="93" spans="1:10" s="99" customFormat="1" ht="14.25" customHeight="1">
      <c r="A93" s="154">
        <v>4</v>
      </c>
      <c r="B93" s="155">
        <v>81</v>
      </c>
      <c r="C93" s="155" t="s">
        <v>487</v>
      </c>
      <c r="D93" s="155" t="s">
        <v>93</v>
      </c>
      <c r="E93" s="155">
        <v>220</v>
      </c>
      <c r="F93" s="155" t="s">
        <v>482</v>
      </c>
      <c r="G93" s="153">
        <v>15.7</v>
      </c>
      <c r="H93" s="153" t="s">
        <v>92</v>
      </c>
      <c r="I93" s="156" t="s">
        <v>66</v>
      </c>
      <c r="J93" s="184"/>
    </row>
    <row r="94" spans="1:10" s="99" customFormat="1" ht="14.25" customHeight="1">
      <c r="A94" s="154">
        <v>4</v>
      </c>
      <c r="B94" s="155">
        <v>82</v>
      </c>
      <c r="C94" s="155" t="s">
        <v>487</v>
      </c>
      <c r="D94" s="155" t="s">
        <v>93</v>
      </c>
      <c r="E94" s="155">
        <v>220</v>
      </c>
      <c r="F94" s="155" t="s">
        <v>482</v>
      </c>
      <c r="G94" s="153">
        <v>15.7</v>
      </c>
      <c r="H94" s="153" t="s">
        <v>92</v>
      </c>
      <c r="I94" s="156" t="s">
        <v>66</v>
      </c>
      <c r="J94" s="184"/>
    </row>
    <row r="95" spans="1:10" s="99" customFormat="1" ht="14.25" customHeight="1">
      <c r="A95" s="154">
        <v>4</v>
      </c>
      <c r="B95" s="155">
        <v>83</v>
      </c>
      <c r="C95" s="155" t="s">
        <v>487</v>
      </c>
      <c r="D95" s="155" t="s">
        <v>93</v>
      </c>
      <c r="E95" s="155">
        <v>220</v>
      </c>
      <c r="F95" s="155" t="s">
        <v>374</v>
      </c>
      <c r="G95" s="153">
        <v>15.7</v>
      </c>
      <c r="H95" s="153" t="s">
        <v>92</v>
      </c>
      <c r="I95" s="156" t="s">
        <v>66</v>
      </c>
      <c r="J95" s="184"/>
    </row>
    <row r="96" spans="1:10" s="99" customFormat="1" ht="14.25" customHeight="1">
      <c r="A96" s="154">
        <v>4</v>
      </c>
      <c r="B96" s="155">
        <v>84</v>
      </c>
      <c r="C96" s="155" t="s">
        <v>487</v>
      </c>
      <c r="D96" s="155" t="s">
        <v>93</v>
      </c>
      <c r="E96" s="155">
        <v>220</v>
      </c>
      <c r="F96" s="155" t="s">
        <v>482</v>
      </c>
      <c r="G96" s="153">
        <v>15.7</v>
      </c>
      <c r="H96" s="153" t="s">
        <v>92</v>
      </c>
      <c r="I96" s="156" t="s">
        <v>66</v>
      </c>
      <c r="J96" s="184"/>
    </row>
    <row r="97" spans="1:10" s="99" customFormat="1" ht="14.25" customHeight="1">
      <c r="A97" s="154">
        <v>4</v>
      </c>
      <c r="B97" s="155">
        <v>85</v>
      </c>
      <c r="C97" s="155" t="s">
        <v>487</v>
      </c>
      <c r="D97" s="155" t="s">
        <v>93</v>
      </c>
      <c r="E97" s="155">
        <v>220</v>
      </c>
      <c r="F97" s="155" t="s">
        <v>374</v>
      </c>
      <c r="G97" s="153">
        <v>15.7</v>
      </c>
      <c r="H97" s="153" t="s">
        <v>92</v>
      </c>
      <c r="I97" s="156" t="s">
        <v>66</v>
      </c>
      <c r="J97" s="184"/>
    </row>
    <row r="98" spans="1:10" s="99" customFormat="1" ht="14.25" customHeight="1">
      <c r="A98" s="154">
        <v>4</v>
      </c>
      <c r="B98" s="155">
        <v>86</v>
      </c>
      <c r="C98" s="155" t="s">
        <v>487</v>
      </c>
      <c r="D98" s="155" t="s">
        <v>93</v>
      </c>
      <c r="E98" s="155">
        <v>220</v>
      </c>
      <c r="F98" s="155" t="s">
        <v>358</v>
      </c>
      <c r="G98" s="153">
        <v>15.7</v>
      </c>
      <c r="H98" s="153" t="s">
        <v>92</v>
      </c>
      <c r="I98" s="156" t="s">
        <v>66</v>
      </c>
      <c r="J98" s="184"/>
    </row>
    <row r="99" spans="1:10" s="99" customFormat="1" ht="14.25" customHeight="1">
      <c r="A99" s="154">
        <v>4</v>
      </c>
      <c r="B99" s="155">
        <v>87</v>
      </c>
      <c r="C99" s="155" t="s">
        <v>487</v>
      </c>
      <c r="D99" s="155" t="s">
        <v>93</v>
      </c>
      <c r="E99" s="155">
        <v>220</v>
      </c>
      <c r="F99" s="155" t="s">
        <v>374</v>
      </c>
      <c r="G99" s="153">
        <v>15.7</v>
      </c>
      <c r="H99" s="153" t="s">
        <v>92</v>
      </c>
      <c r="I99" s="156" t="s">
        <v>66</v>
      </c>
      <c r="J99" s="184"/>
    </row>
    <row r="100" spans="1:10" s="99" customFormat="1" ht="14.25" customHeight="1">
      <c r="A100" s="154">
        <v>4</v>
      </c>
      <c r="B100" s="155">
        <v>88</v>
      </c>
      <c r="C100" s="155" t="s">
        <v>487</v>
      </c>
      <c r="D100" s="155" t="s">
        <v>93</v>
      </c>
      <c r="E100" s="155">
        <v>220</v>
      </c>
      <c r="F100" s="155" t="s">
        <v>374</v>
      </c>
      <c r="G100" s="153">
        <v>15.7</v>
      </c>
      <c r="H100" s="153" t="s">
        <v>92</v>
      </c>
      <c r="I100" s="156" t="s">
        <v>66</v>
      </c>
      <c r="J100" s="184"/>
    </row>
    <row r="101" spans="1:10" s="99" customFormat="1" ht="14.25" customHeight="1">
      <c r="A101" s="154">
        <v>4</v>
      </c>
      <c r="B101" s="155">
        <v>89</v>
      </c>
      <c r="C101" s="155" t="s">
        <v>487</v>
      </c>
      <c r="D101" s="155" t="s">
        <v>93</v>
      </c>
      <c r="E101" s="155">
        <v>220</v>
      </c>
      <c r="F101" s="155" t="s">
        <v>358</v>
      </c>
      <c r="G101" s="153">
        <v>15.7</v>
      </c>
      <c r="H101" s="153" t="s">
        <v>92</v>
      </c>
      <c r="I101" s="156" t="s">
        <v>66</v>
      </c>
      <c r="J101" s="184"/>
    </row>
    <row r="102" spans="1:10" s="99" customFormat="1" ht="14.25" customHeight="1">
      <c r="A102" s="154">
        <v>4</v>
      </c>
      <c r="B102" s="155">
        <v>90</v>
      </c>
      <c r="C102" s="155" t="s">
        <v>487</v>
      </c>
      <c r="D102" s="155" t="s">
        <v>93</v>
      </c>
      <c r="E102" s="155">
        <v>220</v>
      </c>
      <c r="F102" s="155" t="s">
        <v>374</v>
      </c>
      <c r="G102" s="153">
        <v>15.7</v>
      </c>
      <c r="H102" s="153" t="s">
        <v>92</v>
      </c>
      <c r="I102" s="156" t="s">
        <v>66</v>
      </c>
      <c r="J102" s="184"/>
    </row>
    <row r="103" spans="1:10" s="99" customFormat="1" ht="14.25" customHeight="1">
      <c r="A103" s="154">
        <v>4</v>
      </c>
      <c r="B103" s="155">
        <v>91</v>
      </c>
      <c r="C103" s="155" t="s">
        <v>487</v>
      </c>
      <c r="D103" s="155" t="s">
        <v>93</v>
      </c>
      <c r="E103" s="155">
        <v>220</v>
      </c>
      <c r="F103" s="155" t="s">
        <v>482</v>
      </c>
      <c r="G103" s="153">
        <v>15.7</v>
      </c>
      <c r="H103" s="153" t="s">
        <v>92</v>
      </c>
      <c r="I103" s="156" t="s">
        <v>66</v>
      </c>
      <c r="J103" s="184"/>
    </row>
    <row r="104" spans="1:10" s="99" customFormat="1" ht="14.25" customHeight="1">
      <c r="A104" s="154">
        <v>4</v>
      </c>
      <c r="B104" s="155">
        <v>92</v>
      </c>
      <c r="C104" s="155" t="s">
        <v>487</v>
      </c>
      <c r="D104" s="155" t="s">
        <v>93</v>
      </c>
      <c r="E104" s="155">
        <v>220</v>
      </c>
      <c r="F104" s="155" t="s">
        <v>482</v>
      </c>
      <c r="G104" s="153">
        <v>15.7</v>
      </c>
      <c r="H104" s="153" t="s">
        <v>92</v>
      </c>
      <c r="I104" s="156" t="s">
        <v>66</v>
      </c>
      <c r="J104" s="184"/>
    </row>
    <row r="105" spans="1:10" s="99" customFormat="1" ht="14.25" customHeight="1">
      <c r="A105" s="154">
        <v>4</v>
      </c>
      <c r="B105" s="155">
        <v>93</v>
      </c>
      <c r="C105" s="155" t="s">
        <v>487</v>
      </c>
      <c r="D105" s="155" t="s">
        <v>93</v>
      </c>
      <c r="E105" s="155">
        <v>220</v>
      </c>
      <c r="F105" s="155" t="s">
        <v>374</v>
      </c>
      <c r="G105" s="153">
        <v>15.7</v>
      </c>
      <c r="H105" s="153" t="s">
        <v>92</v>
      </c>
      <c r="I105" s="156" t="s">
        <v>66</v>
      </c>
      <c r="J105" s="184"/>
    </row>
    <row r="106" spans="1:10" s="99" customFormat="1" ht="14.25" customHeight="1">
      <c r="A106" s="154">
        <v>4</v>
      </c>
      <c r="B106" s="155">
        <v>94</v>
      </c>
      <c r="C106" s="155" t="s">
        <v>487</v>
      </c>
      <c r="D106" s="155" t="s">
        <v>93</v>
      </c>
      <c r="E106" s="155">
        <v>220</v>
      </c>
      <c r="F106" s="155" t="s">
        <v>374</v>
      </c>
      <c r="G106" s="153">
        <v>15.7</v>
      </c>
      <c r="H106" s="153" t="s">
        <v>92</v>
      </c>
      <c r="I106" s="156" t="s">
        <v>66</v>
      </c>
      <c r="J106" s="184"/>
    </row>
    <row r="107" spans="1:10" s="99" customFormat="1" ht="14.25" customHeight="1">
      <c r="A107" s="154">
        <v>4</v>
      </c>
      <c r="B107" s="155">
        <v>95</v>
      </c>
      <c r="C107" s="155" t="s">
        <v>487</v>
      </c>
      <c r="D107" s="155" t="s">
        <v>93</v>
      </c>
      <c r="E107" s="155">
        <v>220</v>
      </c>
      <c r="F107" s="155" t="s">
        <v>374</v>
      </c>
      <c r="G107" s="153">
        <v>15.7</v>
      </c>
      <c r="H107" s="153" t="s">
        <v>92</v>
      </c>
      <c r="I107" s="156" t="s">
        <v>66</v>
      </c>
      <c r="J107" s="184"/>
    </row>
    <row r="108" spans="1:10" s="99" customFormat="1" ht="14.25" customHeight="1">
      <c r="A108" s="154">
        <v>4</v>
      </c>
      <c r="B108" s="155">
        <v>96</v>
      </c>
      <c r="C108" s="155" t="s">
        <v>487</v>
      </c>
      <c r="D108" s="155" t="s">
        <v>93</v>
      </c>
      <c r="E108" s="155">
        <v>220</v>
      </c>
      <c r="F108" s="155" t="s">
        <v>358</v>
      </c>
      <c r="G108" s="153">
        <v>15.7</v>
      </c>
      <c r="H108" s="153" t="s">
        <v>92</v>
      </c>
      <c r="I108" s="156" t="s">
        <v>66</v>
      </c>
      <c r="J108" s="184"/>
    </row>
    <row r="109" spans="1:10" s="99" customFormat="1" ht="14.25" customHeight="1">
      <c r="A109" s="154">
        <v>4</v>
      </c>
      <c r="B109" s="155">
        <v>97</v>
      </c>
      <c r="C109" s="155" t="s">
        <v>487</v>
      </c>
      <c r="D109" s="155" t="s">
        <v>93</v>
      </c>
      <c r="E109" s="155">
        <v>220</v>
      </c>
      <c r="F109" s="155" t="s">
        <v>358</v>
      </c>
      <c r="G109" s="153">
        <v>15.7</v>
      </c>
      <c r="H109" s="153" t="s">
        <v>92</v>
      </c>
      <c r="I109" s="156" t="s">
        <v>66</v>
      </c>
      <c r="J109" s="184"/>
    </row>
    <row r="110" spans="1:10" s="99" customFormat="1" ht="14.25" customHeight="1">
      <c r="A110" s="154">
        <v>4</v>
      </c>
      <c r="B110" s="155">
        <v>98</v>
      </c>
      <c r="C110" s="155" t="s">
        <v>487</v>
      </c>
      <c r="D110" s="155" t="s">
        <v>93</v>
      </c>
      <c r="E110" s="155">
        <v>220</v>
      </c>
      <c r="F110" s="155" t="s">
        <v>374</v>
      </c>
      <c r="G110" s="153">
        <v>15.7</v>
      </c>
      <c r="H110" s="153" t="s">
        <v>92</v>
      </c>
      <c r="I110" s="156" t="s">
        <v>66</v>
      </c>
      <c r="J110" s="184"/>
    </row>
    <row r="111" spans="1:10" s="99" customFormat="1" ht="14.25" customHeight="1">
      <c r="A111" s="154">
        <v>4</v>
      </c>
      <c r="B111" s="155">
        <v>99</v>
      </c>
      <c r="C111" s="155" t="s">
        <v>487</v>
      </c>
      <c r="D111" s="155" t="s">
        <v>93</v>
      </c>
      <c r="E111" s="155">
        <v>220</v>
      </c>
      <c r="F111" s="155" t="s">
        <v>374</v>
      </c>
      <c r="G111" s="153">
        <v>15.7</v>
      </c>
      <c r="H111" s="153" t="s">
        <v>92</v>
      </c>
      <c r="I111" s="156" t="s">
        <v>66</v>
      </c>
      <c r="J111" s="184"/>
    </row>
    <row r="112" spans="1:10" s="99" customFormat="1" ht="14.25" customHeight="1">
      <c r="A112" s="154">
        <v>4</v>
      </c>
      <c r="B112" s="155">
        <v>100</v>
      </c>
      <c r="C112" s="155" t="s">
        <v>487</v>
      </c>
      <c r="D112" s="155" t="s">
        <v>93</v>
      </c>
      <c r="E112" s="155">
        <v>220</v>
      </c>
      <c r="F112" s="155" t="s">
        <v>374</v>
      </c>
      <c r="G112" s="153">
        <v>15.7</v>
      </c>
      <c r="H112" s="153" t="s">
        <v>92</v>
      </c>
      <c r="I112" s="156" t="s">
        <v>66</v>
      </c>
      <c r="J112" s="184"/>
    </row>
    <row r="113" spans="1:10" s="99" customFormat="1" ht="14.25" customHeight="1">
      <c r="A113" s="154">
        <v>4</v>
      </c>
      <c r="B113" s="155">
        <v>101</v>
      </c>
      <c r="C113" s="155" t="s">
        <v>487</v>
      </c>
      <c r="D113" s="155" t="s">
        <v>93</v>
      </c>
      <c r="E113" s="155">
        <v>220</v>
      </c>
      <c r="F113" s="155" t="s">
        <v>358</v>
      </c>
      <c r="G113" s="153">
        <v>15.7</v>
      </c>
      <c r="H113" s="153" t="s">
        <v>92</v>
      </c>
      <c r="I113" s="156" t="s">
        <v>66</v>
      </c>
      <c r="J113" s="184"/>
    </row>
    <row r="114" spans="1:10" s="99" customFormat="1" ht="14.25" customHeight="1">
      <c r="A114" s="154">
        <v>4</v>
      </c>
      <c r="B114" s="155">
        <v>102</v>
      </c>
      <c r="C114" s="155" t="s">
        <v>487</v>
      </c>
      <c r="D114" s="155" t="s">
        <v>93</v>
      </c>
      <c r="E114" s="155">
        <v>220</v>
      </c>
      <c r="F114" s="155" t="s">
        <v>374</v>
      </c>
      <c r="G114" s="153">
        <v>15.7</v>
      </c>
      <c r="H114" s="153" t="s">
        <v>92</v>
      </c>
      <c r="I114" s="156" t="s">
        <v>66</v>
      </c>
      <c r="J114" s="184"/>
    </row>
    <row r="115" spans="1:10" s="99" customFormat="1" ht="14.25" customHeight="1">
      <c r="A115" s="154">
        <v>4</v>
      </c>
      <c r="B115" s="155">
        <v>103</v>
      </c>
      <c r="C115" s="155" t="s">
        <v>487</v>
      </c>
      <c r="D115" s="155" t="s">
        <v>93</v>
      </c>
      <c r="E115" s="155">
        <v>220</v>
      </c>
      <c r="F115" s="155" t="s">
        <v>482</v>
      </c>
      <c r="G115" s="153">
        <v>15.7</v>
      </c>
      <c r="H115" s="153" t="s">
        <v>92</v>
      </c>
      <c r="I115" s="156" t="s">
        <v>66</v>
      </c>
      <c r="J115" s="184"/>
    </row>
    <row r="116" spans="1:10" s="99" customFormat="1" ht="14.25" customHeight="1">
      <c r="A116" s="154">
        <v>4</v>
      </c>
      <c r="B116" s="155">
        <v>104</v>
      </c>
      <c r="C116" s="155" t="s">
        <v>487</v>
      </c>
      <c r="D116" s="155" t="s">
        <v>93</v>
      </c>
      <c r="E116" s="155">
        <v>220</v>
      </c>
      <c r="F116" s="155" t="s">
        <v>482</v>
      </c>
      <c r="G116" s="153">
        <v>15.7</v>
      </c>
      <c r="H116" s="153" t="s">
        <v>92</v>
      </c>
      <c r="I116" s="156" t="s">
        <v>66</v>
      </c>
      <c r="J116" s="184"/>
    </row>
    <row r="117" spans="1:10" s="99" customFormat="1" ht="14.25" customHeight="1">
      <c r="A117" s="154" t="s">
        <v>36</v>
      </c>
      <c r="B117" s="155" t="s">
        <v>45</v>
      </c>
      <c r="C117" s="155" t="s">
        <v>86</v>
      </c>
      <c r="D117" s="155" t="s">
        <v>87</v>
      </c>
      <c r="E117" s="155" t="s">
        <v>88</v>
      </c>
      <c r="F117" s="155" t="s">
        <v>89</v>
      </c>
      <c r="G117" s="153">
        <v>172.8</v>
      </c>
      <c r="H117" s="153">
        <v>194.9</v>
      </c>
      <c r="I117" s="156" t="s">
        <v>90</v>
      </c>
      <c r="J117" s="184"/>
    </row>
    <row r="118" spans="1:10" s="99" customFormat="1" ht="14.25" customHeight="1">
      <c r="A118" s="154">
        <v>5</v>
      </c>
      <c r="B118" s="155">
        <v>105</v>
      </c>
      <c r="C118" s="155" t="s">
        <v>278</v>
      </c>
      <c r="D118" s="155" t="s">
        <v>93</v>
      </c>
      <c r="E118" s="155">
        <v>40</v>
      </c>
      <c r="F118" s="155" t="s">
        <v>488</v>
      </c>
      <c r="G118" s="153">
        <v>7.2</v>
      </c>
      <c r="H118" s="153" t="s">
        <v>92</v>
      </c>
      <c r="I118" s="156" t="s">
        <v>66</v>
      </c>
      <c r="J118" s="184"/>
    </row>
    <row r="119" spans="1:10" s="99" customFormat="1" ht="14.25" customHeight="1">
      <c r="A119" s="154">
        <v>5</v>
      </c>
      <c r="B119" s="155">
        <v>106</v>
      </c>
      <c r="C119" s="155" t="s">
        <v>278</v>
      </c>
      <c r="D119" s="155" t="s">
        <v>93</v>
      </c>
      <c r="E119" s="155">
        <v>40</v>
      </c>
      <c r="F119" s="155" t="s">
        <v>488</v>
      </c>
      <c r="G119" s="153">
        <v>7.2</v>
      </c>
      <c r="H119" s="153" t="s">
        <v>92</v>
      </c>
      <c r="I119" s="156" t="s">
        <v>66</v>
      </c>
      <c r="J119" s="184"/>
    </row>
    <row r="120" spans="1:10" s="99" customFormat="1" ht="14.25" customHeight="1">
      <c r="A120" s="154">
        <v>5</v>
      </c>
      <c r="B120" s="155">
        <v>107</v>
      </c>
      <c r="C120" s="155" t="s">
        <v>278</v>
      </c>
      <c r="D120" s="155" t="s">
        <v>93</v>
      </c>
      <c r="E120" s="155">
        <v>40</v>
      </c>
      <c r="F120" s="155" t="s">
        <v>488</v>
      </c>
      <c r="G120" s="153">
        <v>7.2</v>
      </c>
      <c r="H120" s="153" t="s">
        <v>92</v>
      </c>
      <c r="I120" s="156" t="s">
        <v>66</v>
      </c>
      <c r="J120" s="184"/>
    </row>
    <row r="121" spans="1:10" s="99" customFormat="1" ht="14.25" customHeight="1">
      <c r="A121" s="154">
        <v>5</v>
      </c>
      <c r="B121" s="155">
        <v>108</v>
      </c>
      <c r="C121" s="155" t="s">
        <v>278</v>
      </c>
      <c r="D121" s="155" t="s">
        <v>93</v>
      </c>
      <c r="E121" s="155">
        <v>40</v>
      </c>
      <c r="F121" s="155" t="s">
        <v>488</v>
      </c>
      <c r="G121" s="153">
        <v>7.2</v>
      </c>
      <c r="H121" s="153" t="s">
        <v>92</v>
      </c>
      <c r="I121" s="156" t="s">
        <v>66</v>
      </c>
      <c r="J121" s="184"/>
    </row>
    <row r="122" spans="1:10" s="99" customFormat="1" ht="14.25" customHeight="1">
      <c r="A122" s="154">
        <v>5</v>
      </c>
      <c r="B122" s="155">
        <v>109</v>
      </c>
      <c r="C122" s="155" t="s">
        <v>278</v>
      </c>
      <c r="D122" s="155" t="s">
        <v>93</v>
      </c>
      <c r="E122" s="155">
        <v>40</v>
      </c>
      <c r="F122" s="155" t="s">
        <v>488</v>
      </c>
      <c r="G122" s="153">
        <v>7.2</v>
      </c>
      <c r="H122" s="153" t="s">
        <v>92</v>
      </c>
      <c r="I122" s="156" t="s">
        <v>66</v>
      </c>
      <c r="J122" s="184"/>
    </row>
    <row r="123" spans="1:10" s="99" customFormat="1" ht="14.25" customHeight="1">
      <c r="A123" s="154">
        <v>5</v>
      </c>
      <c r="B123" s="155">
        <v>110</v>
      </c>
      <c r="C123" s="155" t="s">
        <v>278</v>
      </c>
      <c r="D123" s="155" t="s">
        <v>93</v>
      </c>
      <c r="E123" s="155">
        <v>40</v>
      </c>
      <c r="F123" s="155" t="s">
        <v>488</v>
      </c>
      <c r="G123" s="153">
        <v>7.2</v>
      </c>
      <c r="H123" s="153" t="s">
        <v>92</v>
      </c>
      <c r="I123" s="156" t="s">
        <v>66</v>
      </c>
      <c r="J123" s="184"/>
    </row>
    <row r="124" spans="1:10" s="99" customFormat="1" ht="14.25" customHeight="1">
      <c r="A124" s="154">
        <v>5</v>
      </c>
      <c r="B124" s="155">
        <v>111</v>
      </c>
      <c r="C124" s="155" t="s">
        <v>278</v>
      </c>
      <c r="D124" s="155" t="s">
        <v>93</v>
      </c>
      <c r="E124" s="155">
        <v>40</v>
      </c>
      <c r="F124" s="155" t="s">
        <v>488</v>
      </c>
      <c r="G124" s="153">
        <v>7.2</v>
      </c>
      <c r="H124" s="153" t="s">
        <v>92</v>
      </c>
      <c r="I124" s="156" t="s">
        <v>66</v>
      </c>
      <c r="J124" s="184"/>
    </row>
    <row r="125" spans="1:10" s="99" customFormat="1" ht="14.25" customHeight="1">
      <c r="A125" s="154">
        <v>5</v>
      </c>
      <c r="B125" s="155">
        <v>112</v>
      </c>
      <c r="C125" s="155" t="s">
        <v>278</v>
      </c>
      <c r="D125" s="155" t="s">
        <v>93</v>
      </c>
      <c r="E125" s="155">
        <v>40</v>
      </c>
      <c r="F125" s="155" t="s">
        <v>488</v>
      </c>
      <c r="G125" s="153">
        <v>7.2</v>
      </c>
      <c r="H125" s="153" t="s">
        <v>92</v>
      </c>
      <c r="I125" s="156" t="s">
        <v>66</v>
      </c>
      <c r="J125" s="184"/>
    </row>
    <row r="126" spans="1:10" s="99" customFormat="1" ht="14.25" customHeight="1">
      <c r="A126" s="154">
        <v>5</v>
      </c>
      <c r="B126" s="155">
        <v>113</v>
      </c>
      <c r="C126" s="155" t="s">
        <v>278</v>
      </c>
      <c r="D126" s="155" t="s">
        <v>93</v>
      </c>
      <c r="E126" s="155">
        <v>40</v>
      </c>
      <c r="F126" s="155" t="s">
        <v>488</v>
      </c>
      <c r="G126" s="153">
        <v>7.2</v>
      </c>
      <c r="H126" s="153" t="s">
        <v>92</v>
      </c>
      <c r="I126" s="156" t="s">
        <v>66</v>
      </c>
      <c r="J126" s="184"/>
    </row>
    <row r="127" spans="1:10" s="99" customFormat="1" ht="14.25" customHeight="1">
      <c r="A127" s="154">
        <v>5</v>
      </c>
      <c r="B127" s="155">
        <v>114</v>
      </c>
      <c r="C127" s="155" t="s">
        <v>278</v>
      </c>
      <c r="D127" s="155" t="s">
        <v>93</v>
      </c>
      <c r="E127" s="155">
        <v>40</v>
      </c>
      <c r="F127" s="155" t="s">
        <v>485</v>
      </c>
      <c r="G127" s="153">
        <v>7.2</v>
      </c>
      <c r="H127" s="153" t="s">
        <v>92</v>
      </c>
      <c r="I127" s="156" t="s">
        <v>66</v>
      </c>
      <c r="J127" s="184"/>
    </row>
    <row r="128" spans="1:10" s="99" customFormat="1" ht="14.25" customHeight="1">
      <c r="A128" s="154">
        <v>5</v>
      </c>
      <c r="B128" s="155">
        <v>115</v>
      </c>
      <c r="C128" s="155" t="s">
        <v>278</v>
      </c>
      <c r="D128" s="155" t="s">
        <v>93</v>
      </c>
      <c r="E128" s="155">
        <v>40</v>
      </c>
      <c r="F128" s="155" t="s">
        <v>488</v>
      </c>
      <c r="G128" s="153">
        <v>7.2</v>
      </c>
      <c r="H128" s="153" t="s">
        <v>92</v>
      </c>
      <c r="I128" s="156" t="s">
        <v>66</v>
      </c>
      <c r="J128" s="184"/>
    </row>
    <row r="129" spans="1:10" s="99" customFormat="1" ht="14.25" customHeight="1">
      <c r="A129" s="154">
        <v>5</v>
      </c>
      <c r="B129" s="155">
        <v>116</v>
      </c>
      <c r="C129" s="155" t="s">
        <v>278</v>
      </c>
      <c r="D129" s="155" t="s">
        <v>93</v>
      </c>
      <c r="E129" s="155">
        <v>40</v>
      </c>
      <c r="F129" s="155" t="s">
        <v>488</v>
      </c>
      <c r="G129" s="153">
        <v>7.2</v>
      </c>
      <c r="H129" s="153" t="s">
        <v>92</v>
      </c>
      <c r="I129" s="156" t="s">
        <v>66</v>
      </c>
      <c r="J129" s="184"/>
    </row>
    <row r="130" spans="1:10" s="99" customFormat="1" ht="14.25" customHeight="1">
      <c r="A130" s="154">
        <v>5</v>
      </c>
      <c r="B130" s="155">
        <v>117</v>
      </c>
      <c r="C130" s="155" t="s">
        <v>278</v>
      </c>
      <c r="D130" s="155" t="s">
        <v>93</v>
      </c>
      <c r="E130" s="155">
        <v>40</v>
      </c>
      <c r="F130" s="155" t="s">
        <v>488</v>
      </c>
      <c r="G130" s="153">
        <v>7.2</v>
      </c>
      <c r="H130" s="153" t="s">
        <v>92</v>
      </c>
      <c r="I130" s="156" t="s">
        <v>66</v>
      </c>
      <c r="J130" s="184"/>
    </row>
    <row r="131" spans="1:10" s="99" customFormat="1" ht="14.25" customHeight="1">
      <c r="A131" s="154">
        <v>5</v>
      </c>
      <c r="B131" s="155">
        <v>118</v>
      </c>
      <c r="C131" s="155" t="s">
        <v>278</v>
      </c>
      <c r="D131" s="155" t="s">
        <v>93</v>
      </c>
      <c r="E131" s="155">
        <v>40</v>
      </c>
      <c r="F131" s="155" t="s">
        <v>485</v>
      </c>
      <c r="G131" s="153">
        <v>7.2</v>
      </c>
      <c r="H131" s="153" t="s">
        <v>92</v>
      </c>
      <c r="I131" s="156" t="s">
        <v>66</v>
      </c>
      <c r="J131" s="184"/>
    </row>
    <row r="132" spans="1:10" s="99" customFormat="1" ht="14.25" customHeight="1">
      <c r="A132" s="154">
        <v>5</v>
      </c>
      <c r="B132" s="155">
        <v>119</v>
      </c>
      <c r="C132" s="155" t="s">
        <v>278</v>
      </c>
      <c r="D132" s="155" t="s">
        <v>93</v>
      </c>
      <c r="E132" s="155">
        <v>40</v>
      </c>
      <c r="F132" s="155" t="s">
        <v>485</v>
      </c>
      <c r="G132" s="153">
        <v>7.2</v>
      </c>
      <c r="H132" s="153" t="s">
        <v>92</v>
      </c>
      <c r="I132" s="156" t="s">
        <v>66</v>
      </c>
      <c r="J132" s="184"/>
    </row>
    <row r="133" spans="1:10" s="99" customFormat="1" ht="14.25" customHeight="1">
      <c r="A133" s="154">
        <v>5</v>
      </c>
      <c r="B133" s="155">
        <v>120</v>
      </c>
      <c r="C133" s="155" t="s">
        <v>278</v>
      </c>
      <c r="D133" s="155" t="s">
        <v>93</v>
      </c>
      <c r="E133" s="155">
        <v>40</v>
      </c>
      <c r="F133" s="155" t="s">
        <v>488</v>
      </c>
      <c r="G133" s="153">
        <v>7.2</v>
      </c>
      <c r="H133" s="153" t="s">
        <v>92</v>
      </c>
      <c r="I133" s="156" t="s">
        <v>66</v>
      </c>
      <c r="J133" s="184"/>
    </row>
    <row r="134" spans="1:10" s="99" customFormat="1" ht="14.25" customHeight="1">
      <c r="A134" s="154">
        <v>5</v>
      </c>
      <c r="B134" s="155">
        <v>121</v>
      </c>
      <c r="C134" s="155" t="s">
        <v>278</v>
      </c>
      <c r="D134" s="155" t="s">
        <v>93</v>
      </c>
      <c r="E134" s="155">
        <v>40</v>
      </c>
      <c r="F134" s="155" t="s">
        <v>488</v>
      </c>
      <c r="G134" s="153">
        <v>7.2</v>
      </c>
      <c r="H134" s="153" t="s">
        <v>92</v>
      </c>
      <c r="I134" s="156" t="s">
        <v>66</v>
      </c>
      <c r="J134" s="184"/>
    </row>
    <row r="135" spans="1:10" s="99" customFormat="1" ht="14.25" customHeight="1">
      <c r="A135" s="154">
        <v>5</v>
      </c>
      <c r="B135" s="155">
        <v>122</v>
      </c>
      <c r="C135" s="155" t="s">
        <v>278</v>
      </c>
      <c r="D135" s="155" t="s">
        <v>93</v>
      </c>
      <c r="E135" s="155">
        <v>40</v>
      </c>
      <c r="F135" s="155" t="s">
        <v>488</v>
      </c>
      <c r="G135" s="153">
        <v>7.2</v>
      </c>
      <c r="H135" s="153" t="s">
        <v>92</v>
      </c>
      <c r="I135" s="156" t="s">
        <v>66</v>
      </c>
      <c r="J135" s="184"/>
    </row>
    <row r="136" spans="1:10" s="99" customFormat="1" ht="14.25" customHeight="1">
      <c r="A136" s="154">
        <v>5</v>
      </c>
      <c r="B136" s="155">
        <v>123</v>
      </c>
      <c r="C136" s="155" t="s">
        <v>278</v>
      </c>
      <c r="D136" s="155" t="s">
        <v>93</v>
      </c>
      <c r="E136" s="155">
        <v>40</v>
      </c>
      <c r="F136" s="155" t="s">
        <v>488</v>
      </c>
      <c r="G136" s="153">
        <v>7.2</v>
      </c>
      <c r="H136" s="153" t="s">
        <v>92</v>
      </c>
      <c r="I136" s="156" t="s">
        <v>66</v>
      </c>
      <c r="J136" s="184"/>
    </row>
    <row r="137" spans="1:10" s="99" customFormat="1" ht="14.25" customHeight="1">
      <c r="A137" s="154">
        <v>5</v>
      </c>
      <c r="B137" s="155">
        <v>124</v>
      </c>
      <c r="C137" s="155" t="s">
        <v>278</v>
      </c>
      <c r="D137" s="155" t="s">
        <v>93</v>
      </c>
      <c r="E137" s="155">
        <v>40</v>
      </c>
      <c r="F137" s="155" t="s">
        <v>485</v>
      </c>
      <c r="G137" s="153">
        <v>7.2</v>
      </c>
      <c r="H137" s="153" t="s">
        <v>92</v>
      </c>
      <c r="I137" s="156" t="s">
        <v>66</v>
      </c>
      <c r="J137" s="184"/>
    </row>
    <row r="138" spans="1:10" s="99" customFormat="1" ht="14.25" customHeight="1">
      <c r="A138" s="154">
        <v>5</v>
      </c>
      <c r="B138" s="155">
        <v>125</v>
      </c>
      <c r="C138" s="155" t="s">
        <v>278</v>
      </c>
      <c r="D138" s="155" t="s">
        <v>93</v>
      </c>
      <c r="E138" s="155">
        <v>40</v>
      </c>
      <c r="F138" s="155" t="s">
        <v>485</v>
      </c>
      <c r="G138" s="153">
        <v>7.2</v>
      </c>
      <c r="H138" s="153" t="s">
        <v>92</v>
      </c>
      <c r="I138" s="156" t="s">
        <v>66</v>
      </c>
      <c r="J138" s="184"/>
    </row>
    <row r="139" spans="1:10" s="99" customFormat="1" ht="14.25" customHeight="1">
      <c r="A139" s="154">
        <v>5</v>
      </c>
      <c r="B139" s="155">
        <v>126</v>
      </c>
      <c r="C139" s="155" t="s">
        <v>278</v>
      </c>
      <c r="D139" s="155" t="s">
        <v>93</v>
      </c>
      <c r="E139" s="155">
        <v>40</v>
      </c>
      <c r="F139" s="155" t="s">
        <v>485</v>
      </c>
      <c r="G139" s="153">
        <v>7.2</v>
      </c>
      <c r="H139" s="153" t="s">
        <v>92</v>
      </c>
      <c r="I139" s="156" t="s">
        <v>66</v>
      </c>
      <c r="J139" s="184"/>
    </row>
    <row r="140" spans="1:10" s="99" customFormat="1" ht="14.25" customHeight="1">
      <c r="A140" s="154">
        <v>5</v>
      </c>
      <c r="B140" s="155">
        <v>127</v>
      </c>
      <c r="C140" s="155" t="s">
        <v>278</v>
      </c>
      <c r="D140" s="155" t="s">
        <v>93</v>
      </c>
      <c r="E140" s="155">
        <v>40</v>
      </c>
      <c r="F140" s="155" t="s">
        <v>485</v>
      </c>
      <c r="G140" s="153">
        <v>7.2</v>
      </c>
      <c r="H140" s="153" t="s">
        <v>92</v>
      </c>
      <c r="I140" s="156" t="s">
        <v>66</v>
      </c>
      <c r="J140" s="184"/>
    </row>
    <row r="141" spans="1:10" s="99" customFormat="1" ht="14.25" customHeight="1">
      <c r="A141" s="154">
        <v>5</v>
      </c>
      <c r="B141" s="155">
        <v>128</v>
      </c>
      <c r="C141" s="155" t="s">
        <v>278</v>
      </c>
      <c r="D141" s="155" t="s">
        <v>93</v>
      </c>
      <c r="E141" s="155">
        <v>40</v>
      </c>
      <c r="F141" s="155" t="s">
        <v>485</v>
      </c>
      <c r="G141" s="153">
        <v>7.2</v>
      </c>
      <c r="H141" s="153" t="s">
        <v>92</v>
      </c>
      <c r="I141" s="156" t="s">
        <v>66</v>
      </c>
      <c r="J141" s="184"/>
    </row>
    <row r="142" spans="1:10" s="99" customFormat="1" ht="14.25" customHeight="1">
      <c r="A142" s="154" t="s">
        <v>36</v>
      </c>
      <c r="B142" s="155" t="s">
        <v>45</v>
      </c>
      <c r="C142" s="155" t="s">
        <v>86</v>
      </c>
      <c r="D142" s="155" t="s">
        <v>87</v>
      </c>
      <c r="E142" s="155" t="s">
        <v>88</v>
      </c>
      <c r="F142" s="155" t="s">
        <v>89</v>
      </c>
      <c r="G142" s="153">
        <v>172.8</v>
      </c>
      <c r="H142" s="153">
        <v>194.9</v>
      </c>
      <c r="I142" s="156" t="s">
        <v>90</v>
      </c>
      <c r="J142" s="184"/>
    </row>
    <row r="143" spans="1:10" s="99" customFormat="1" ht="14.25" customHeight="1">
      <c r="A143" s="154">
        <v>6</v>
      </c>
      <c r="B143" s="155">
        <v>129</v>
      </c>
      <c r="C143" s="155" t="s">
        <v>278</v>
      </c>
      <c r="D143" s="155" t="s">
        <v>93</v>
      </c>
      <c r="E143" s="155">
        <v>40</v>
      </c>
      <c r="F143" s="155" t="s">
        <v>488</v>
      </c>
      <c r="G143" s="153">
        <v>7.2</v>
      </c>
      <c r="H143" s="153" t="s">
        <v>92</v>
      </c>
      <c r="I143" s="156" t="s">
        <v>66</v>
      </c>
      <c r="J143" s="184"/>
    </row>
    <row r="144" spans="1:10" s="99" customFormat="1" ht="14.25" customHeight="1">
      <c r="A144" s="154">
        <v>6</v>
      </c>
      <c r="B144" s="155">
        <v>130</v>
      </c>
      <c r="C144" s="155" t="s">
        <v>278</v>
      </c>
      <c r="D144" s="155" t="s">
        <v>93</v>
      </c>
      <c r="E144" s="155">
        <v>40</v>
      </c>
      <c r="F144" s="155" t="s">
        <v>488</v>
      </c>
      <c r="G144" s="153">
        <v>7.2</v>
      </c>
      <c r="H144" s="153" t="s">
        <v>92</v>
      </c>
      <c r="I144" s="156" t="s">
        <v>66</v>
      </c>
      <c r="J144" s="184"/>
    </row>
    <row r="145" spans="1:10" s="99" customFormat="1" ht="14.25" customHeight="1">
      <c r="A145" s="154">
        <v>6</v>
      </c>
      <c r="B145" s="155">
        <v>131</v>
      </c>
      <c r="C145" s="155" t="s">
        <v>278</v>
      </c>
      <c r="D145" s="155" t="s">
        <v>93</v>
      </c>
      <c r="E145" s="155">
        <v>40</v>
      </c>
      <c r="F145" s="155" t="s">
        <v>488</v>
      </c>
      <c r="G145" s="153">
        <v>7.2</v>
      </c>
      <c r="H145" s="153" t="s">
        <v>92</v>
      </c>
      <c r="I145" s="156" t="s">
        <v>66</v>
      </c>
      <c r="J145" s="184"/>
    </row>
    <row r="146" spans="1:10" s="99" customFormat="1" ht="14.25" customHeight="1">
      <c r="A146" s="154">
        <v>6</v>
      </c>
      <c r="B146" s="155">
        <v>132</v>
      </c>
      <c r="C146" s="155" t="s">
        <v>278</v>
      </c>
      <c r="D146" s="155" t="s">
        <v>93</v>
      </c>
      <c r="E146" s="155">
        <v>40</v>
      </c>
      <c r="F146" s="155" t="s">
        <v>488</v>
      </c>
      <c r="G146" s="153">
        <v>7.2</v>
      </c>
      <c r="H146" s="153" t="s">
        <v>92</v>
      </c>
      <c r="I146" s="156" t="s">
        <v>66</v>
      </c>
      <c r="J146" s="184"/>
    </row>
    <row r="147" spans="1:10" s="99" customFormat="1" ht="14.25" customHeight="1">
      <c r="A147" s="154">
        <v>6</v>
      </c>
      <c r="B147" s="155">
        <v>133</v>
      </c>
      <c r="C147" s="155" t="s">
        <v>278</v>
      </c>
      <c r="D147" s="155" t="s">
        <v>93</v>
      </c>
      <c r="E147" s="155">
        <v>40</v>
      </c>
      <c r="F147" s="155" t="s">
        <v>488</v>
      </c>
      <c r="G147" s="153">
        <v>7.2</v>
      </c>
      <c r="H147" s="153" t="s">
        <v>92</v>
      </c>
      <c r="I147" s="156" t="s">
        <v>66</v>
      </c>
      <c r="J147" s="184"/>
    </row>
    <row r="148" spans="1:10" s="99" customFormat="1" ht="14.25" customHeight="1">
      <c r="A148" s="154">
        <v>6</v>
      </c>
      <c r="B148" s="155">
        <v>134</v>
      </c>
      <c r="C148" s="155" t="s">
        <v>278</v>
      </c>
      <c r="D148" s="155" t="s">
        <v>93</v>
      </c>
      <c r="E148" s="155">
        <v>40</v>
      </c>
      <c r="F148" s="155" t="s">
        <v>488</v>
      </c>
      <c r="G148" s="153">
        <v>7.2</v>
      </c>
      <c r="H148" s="153" t="s">
        <v>92</v>
      </c>
      <c r="I148" s="156" t="s">
        <v>66</v>
      </c>
      <c r="J148" s="184"/>
    </row>
    <row r="149" spans="1:10" s="99" customFormat="1" ht="14.25" customHeight="1">
      <c r="A149" s="154">
        <v>6</v>
      </c>
      <c r="B149" s="155">
        <v>135</v>
      </c>
      <c r="C149" s="155" t="s">
        <v>278</v>
      </c>
      <c r="D149" s="155" t="s">
        <v>93</v>
      </c>
      <c r="E149" s="155">
        <v>40</v>
      </c>
      <c r="F149" s="155" t="s">
        <v>488</v>
      </c>
      <c r="G149" s="153">
        <v>7.2</v>
      </c>
      <c r="H149" s="153" t="s">
        <v>92</v>
      </c>
      <c r="I149" s="156" t="s">
        <v>66</v>
      </c>
      <c r="J149" s="184"/>
    </row>
    <row r="150" spans="1:10" s="99" customFormat="1" ht="14.25" customHeight="1">
      <c r="A150" s="154">
        <v>6</v>
      </c>
      <c r="B150" s="155">
        <v>136</v>
      </c>
      <c r="C150" s="155" t="s">
        <v>278</v>
      </c>
      <c r="D150" s="155" t="s">
        <v>93</v>
      </c>
      <c r="E150" s="155">
        <v>40</v>
      </c>
      <c r="F150" s="155" t="s">
        <v>488</v>
      </c>
      <c r="G150" s="153">
        <v>7.2</v>
      </c>
      <c r="H150" s="153" t="s">
        <v>92</v>
      </c>
      <c r="I150" s="156" t="s">
        <v>66</v>
      </c>
      <c r="J150" s="184"/>
    </row>
    <row r="151" spans="1:10" s="99" customFormat="1" ht="14.25" customHeight="1">
      <c r="A151" s="154">
        <v>6</v>
      </c>
      <c r="B151" s="155">
        <v>137</v>
      </c>
      <c r="C151" s="155" t="s">
        <v>278</v>
      </c>
      <c r="D151" s="155" t="s">
        <v>93</v>
      </c>
      <c r="E151" s="155">
        <v>40</v>
      </c>
      <c r="F151" s="155" t="s">
        <v>488</v>
      </c>
      <c r="G151" s="153">
        <v>7.2</v>
      </c>
      <c r="H151" s="153" t="s">
        <v>92</v>
      </c>
      <c r="I151" s="156" t="s">
        <v>66</v>
      </c>
      <c r="J151" s="184"/>
    </row>
    <row r="152" spans="1:10" s="99" customFormat="1" ht="14.25" customHeight="1">
      <c r="A152" s="154">
        <v>6</v>
      </c>
      <c r="B152" s="155">
        <v>138</v>
      </c>
      <c r="C152" s="155" t="s">
        <v>278</v>
      </c>
      <c r="D152" s="155" t="s">
        <v>93</v>
      </c>
      <c r="E152" s="155">
        <v>40</v>
      </c>
      <c r="F152" s="155" t="s">
        <v>363</v>
      </c>
      <c r="G152" s="153">
        <v>7.2</v>
      </c>
      <c r="H152" s="153" t="s">
        <v>92</v>
      </c>
      <c r="I152" s="156" t="s">
        <v>66</v>
      </c>
      <c r="J152" s="184"/>
    </row>
    <row r="153" spans="1:10" s="99" customFormat="1" ht="14.25" customHeight="1">
      <c r="A153" s="154">
        <v>6</v>
      </c>
      <c r="B153" s="155">
        <v>139</v>
      </c>
      <c r="C153" s="155" t="s">
        <v>278</v>
      </c>
      <c r="D153" s="155" t="s">
        <v>93</v>
      </c>
      <c r="E153" s="155">
        <v>40</v>
      </c>
      <c r="F153" s="155" t="s">
        <v>488</v>
      </c>
      <c r="G153" s="153">
        <v>7.2</v>
      </c>
      <c r="H153" s="153" t="s">
        <v>92</v>
      </c>
      <c r="I153" s="156" t="s">
        <v>66</v>
      </c>
      <c r="J153" s="184"/>
    </row>
    <row r="154" spans="1:10" s="99" customFormat="1" ht="14.25" customHeight="1">
      <c r="A154" s="154">
        <v>6</v>
      </c>
      <c r="B154" s="155">
        <v>140</v>
      </c>
      <c r="C154" s="155" t="s">
        <v>278</v>
      </c>
      <c r="D154" s="155" t="s">
        <v>93</v>
      </c>
      <c r="E154" s="155">
        <v>40</v>
      </c>
      <c r="F154" s="155" t="s">
        <v>488</v>
      </c>
      <c r="G154" s="153">
        <v>7.2</v>
      </c>
      <c r="H154" s="153" t="s">
        <v>92</v>
      </c>
      <c r="I154" s="156" t="s">
        <v>66</v>
      </c>
      <c r="J154" s="184"/>
    </row>
    <row r="155" spans="1:10" s="99" customFormat="1" ht="14.25" customHeight="1">
      <c r="A155" s="154">
        <v>6</v>
      </c>
      <c r="B155" s="155">
        <v>141</v>
      </c>
      <c r="C155" s="155" t="s">
        <v>278</v>
      </c>
      <c r="D155" s="155" t="s">
        <v>93</v>
      </c>
      <c r="E155" s="155">
        <v>40</v>
      </c>
      <c r="F155" s="155" t="s">
        <v>363</v>
      </c>
      <c r="G155" s="153">
        <v>7.2</v>
      </c>
      <c r="H155" s="153" t="s">
        <v>92</v>
      </c>
      <c r="I155" s="156" t="s">
        <v>66</v>
      </c>
      <c r="J155" s="184"/>
    </row>
    <row r="156" spans="1:10" s="99" customFormat="1" ht="14.25" customHeight="1">
      <c r="A156" s="154">
        <v>6</v>
      </c>
      <c r="B156" s="155">
        <v>142</v>
      </c>
      <c r="C156" s="155" t="s">
        <v>278</v>
      </c>
      <c r="D156" s="155" t="s">
        <v>93</v>
      </c>
      <c r="E156" s="155">
        <v>40</v>
      </c>
      <c r="F156" s="155" t="s">
        <v>363</v>
      </c>
      <c r="G156" s="153">
        <v>7.2</v>
      </c>
      <c r="H156" s="153" t="s">
        <v>92</v>
      </c>
      <c r="I156" s="156" t="s">
        <v>66</v>
      </c>
      <c r="J156" s="184"/>
    </row>
    <row r="157" spans="1:10" s="99" customFormat="1" ht="14.25" customHeight="1">
      <c r="A157" s="154">
        <v>6</v>
      </c>
      <c r="B157" s="155">
        <v>143</v>
      </c>
      <c r="C157" s="155" t="s">
        <v>278</v>
      </c>
      <c r="D157" s="155" t="s">
        <v>93</v>
      </c>
      <c r="E157" s="155">
        <v>40</v>
      </c>
      <c r="F157" s="155" t="s">
        <v>488</v>
      </c>
      <c r="G157" s="153">
        <v>7.2</v>
      </c>
      <c r="H157" s="153" t="s">
        <v>92</v>
      </c>
      <c r="I157" s="156" t="s">
        <v>66</v>
      </c>
      <c r="J157" s="184"/>
    </row>
    <row r="158" spans="1:10" s="99" customFormat="1" ht="14.25" customHeight="1">
      <c r="A158" s="154">
        <v>6</v>
      </c>
      <c r="B158" s="155">
        <v>144</v>
      </c>
      <c r="C158" s="155" t="s">
        <v>278</v>
      </c>
      <c r="D158" s="155" t="s">
        <v>93</v>
      </c>
      <c r="E158" s="155">
        <v>40</v>
      </c>
      <c r="F158" s="155" t="s">
        <v>363</v>
      </c>
      <c r="G158" s="153">
        <v>7.2</v>
      </c>
      <c r="H158" s="153" t="s">
        <v>92</v>
      </c>
      <c r="I158" s="156" t="s">
        <v>66</v>
      </c>
      <c r="J158" s="184"/>
    </row>
    <row r="159" spans="1:10" s="99" customFormat="1" ht="14.25" customHeight="1">
      <c r="A159" s="154">
        <v>6</v>
      </c>
      <c r="B159" s="155">
        <v>145</v>
      </c>
      <c r="C159" s="155" t="s">
        <v>278</v>
      </c>
      <c r="D159" s="155" t="s">
        <v>93</v>
      </c>
      <c r="E159" s="155">
        <v>40</v>
      </c>
      <c r="F159" s="155" t="s">
        <v>363</v>
      </c>
      <c r="G159" s="153">
        <v>7.2</v>
      </c>
      <c r="H159" s="153" t="s">
        <v>92</v>
      </c>
      <c r="I159" s="156" t="s">
        <v>66</v>
      </c>
      <c r="J159" s="184"/>
    </row>
    <row r="160" spans="1:10" s="99" customFormat="1" ht="14.25" customHeight="1">
      <c r="A160" s="154">
        <v>6</v>
      </c>
      <c r="B160" s="155">
        <v>146</v>
      </c>
      <c r="C160" s="155" t="s">
        <v>278</v>
      </c>
      <c r="D160" s="155" t="s">
        <v>93</v>
      </c>
      <c r="E160" s="155">
        <v>40</v>
      </c>
      <c r="F160" s="155" t="s">
        <v>363</v>
      </c>
      <c r="G160" s="153">
        <v>7.2</v>
      </c>
      <c r="H160" s="153" t="s">
        <v>92</v>
      </c>
      <c r="I160" s="156" t="s">
        <v>66</v>
      </c>
      <c r="J160" s="184"/>
    </row>
    <row r="161" spans="1:10" s="99" customFormat="1" ht="14.25" customHeight="1">
      <c r="A161" s="154">
        <v>6</v>
      </c>
      <c r="B161" s="155">
        <v>147</v>
      </c>
      <c r="C161" s="155" t="s">
        <v>278</v>
      </c>
      <c r="D161" s="155" t="s">
        <v>93</v>
      </c>
      <c r="E161" s="155">
        <v>40</v>
      </c>
      <c r="F161" s="155" t="s">
        <v>363</v>
      </c>
      <c r="G161" s="153">
        <v>7.2</v>
      </c>
      <c r="H161" s="153" t="s">
        <v>92</v>
      </c>
      <c r="I161" s="156" t="s">
        <v>66</v>
      </c>
      <c r="J161" s="184"/>
    </row>
    <row r="162" spans="1:10" s="99" customFormat="1" ht="14.25" customHeight="1">
      <c r="A162" s="154">
        <v>6</v>
      </c>
      <c r="B162" s="155">
        <v>148</v>
      </c>
      <c r="C162" s="155" t="s">
        <v>278</v>
      </c>
      <c r="D162" s="155" t="s">
        <v>93</v>
      </c>
      <c r="E162" s="155">
        <v>40</v>
      </c>
      <c r="F162" s="155" t="s">
        <v>363</v>
      </c>
      <c r="G162" s="153">
        <v>7.2</v>
      </c>
      <c r="H162" s="153" t="s">
        <v>92</v>
      </c>
      <c r="I162" s="156" t="s">
        <v>66</v>
      </c>
      <c r="J162" s="184"/>
    </row>
    <row r="163" spans="1:10" s="99" customFormat="1" ht="14.25" customHeight="1">
      <c r="A163" s="154">
        <v>6</v>
      </c>
      <c r="B163" s="155">
        <v>149</v>
      </c>
      <c r="C163" s="155" t="s">
        <v>278</v>
      </c>
      <c r="D163" s="155" t="s">
        <v>93</v>
      </c>
      <c r="E163" s="155">
        <v>40</v>
      </c>
      <c r="F163" s="155" t="s">
        <v>363</v>
      </c>
      <c r="G163" s="153">
        <v>7.2</v>
      </c>
      <c r="H163" s="153" t="s">
        <v>92</v>
      </c>
      <c r="I163" s="156" t="s">
        <v>66</v>
      </c>
      <c r="J163" s="184"/>
    </row>
    <row r="164" spans="1:10" s="99" customFormat="1" ht="14.25" customHeight="1">
      <c r="A164" s="154">
        <v>6</v>
      </c>
      <c r="B164" s="155">
        <v>150</v>
      </c>
      <c r="C164" s="155" t="s">
        <v>278</v>
      </c>
      <c r="D164" s="155" t="s">
        <v>93</v>
      </c>
      <c r="E164" s="155">
        <v>40</v>
      </c>
      <c r="F164" s="155" t="s">
        <v>363</v>
      </c>
      <c r="G164" s="153">
        <v>7.2</v>
      </c>
      <c r="H164" s="153" t="s">
        <v>92</v>
      </c>
      <c r="I164" s="156" t="s">
        <v>66</v>
      </c>
      <c r="J164" s="184"/>
    </row>
    <row r="165" spans="1:10" s="99" customFormat="1" ht="14.25" customHeight="1">
      <c r="A165" s="154">
        <v>6</v>
      </c>
      <c r="B165" s="155">
        <v>151</v>
      </c>
      <c r="C165" s="155" t="s">
        <v>278</v>
      </c>
      <c r="D165" s="155" t="s">
        <v>93</v>
      </c>
      <c r="E165" s="155">
        <v>40</v>
      </c>
      <c r="F165" s="155" t="s">
        <v>363</v>
      </c>
      <c r="G165" s="153">
        <v>7.2</v>
      </c>
      <c r="H165" s="153" t="s">
        <v>92</v>
      </c>
      <c r="I165" s="156" t="s">
        <v>66</v>
      </c>
      <c r="J165" s="184"/>
    </row>
    <row r="166" spans="1:10" s="99" customFormat="1" ht="14.25" customHeight="1">
      <c r="A166" s="154">
        <v>6</v>
      </c>
      <c r="B166" s="155">
        <v>152</v>
      </c>
      <c r="C166" s="155" t="s">
        <v>278</v>
      </c>
      <c r="D166" s="155" t="s">
        <v>93</v>
      </c>
      <c r="E166" s="155">
        <v>40</v>
      </c>
      <c r="F166" s="155" t="s">
        <v>363</v>
      </c>
      <c r="G166" s="153">
        <v>7.2</v>
      </c>
      <c r="H166" s="153" t="s">
        <v>92</v>
      </c>
      <c r="I166" s="156" t="s">
        <v>66</v>
      </c>
      <c r="J166" s="184"/>
    </row>
    <row r="167" spans="1:10" s="99" customFormat="1" ht="14.25" customHeight="1">
      <c r="A167" s="154" t="s">
        <v>36</v>
      </c>
      <c r="B167" s="155" t="s">
        <v>45</v>
      </c>
      <c r="C167" s="155" t="s">
        <v>86</v>
      </c>
      <c r="D167" s="155" t="s">
        <v>87</v>
      </c>
      <c r="E167" s="155" t="s">
        <v>88</v>
      </c>
      <c r="F167" s="155" t="s">
        <v>89</v>
      </c>
      <c r="G167" s="153">
        <v>172.8</v>
      </c>
      <c r="H167" s="153">
        <v>194.9</v>
      </c>
      <c r="I167" s="156" t="s">
        <v>90</v>
      </c>
      <c r="J167" s="184"/>
    </row>
    <row r="168" spans="1:10" s="99" customFormat="1" ht="14.25" customHeight="1">
      <c r="A168" s="154">
        <v>7</v>
      </c>
      <c r="B168" s="155">
        <v>153</v>
      </c>
      <c r="C168" s="155" t="s">
        <v>278</v>
      </c>
      <c r="D168" s="155" t="s">
        <v>93</v>
      </c>
      <c r="E168" s="155">
        <v>40</v>
      </c>
      <c r="F168" s="155" t="s">
        <v>485</v>
      </c>
      <c r="G168" s="153">
        <v>7.2</v>
      </c>
      <c r="H168" s="153" t="s">
        <v>92</v>
      </c>
      <c r="I168" s="156" t="s">
        <v>66</v>
      </c>
      <c r="J168" s="184"/>
    </row>
    <row r="169" spans="1:10" s="99" customFormat="1" ht="14.25" customHeight="1">
      <c r="A169" s="154">
        <v>7</v>
      </c>
      <c r="B169" s="155">
        <v>154</v>
      </c>
      <c r="C169" s="155" t="s">
        <v>278</v>
      </c>
      <c r="D169" s="155" t="s">
        <v>93</v>
      </c>
      <c r="E169" s="155">
        <v>40</v>
      </c>
      <c r="F169" s="155" t="s">
        <v>488</v>
      </c>
      <c r="G169" s="153">
        <v>7.2</v>
      </c>
      <c r="H169" s="153" t="s">
        <v>92</v>
      </c>
      <c r="I169" s="156" t="s">
        <v>66</v>
      </c>
      <c r="J169" s="184"/>
    </row>
    <row r="170" spans="1:10" s="99" customFormat="1" ht="14.25" customHeight="1">
      <c r="A170" s="154">
        <v>7</v>
      </c>
      <c r="B170" s="155">
        <v>155</v>
      </c>
      <c r="C170" s="155" t="s">
        <v>278</v>
      </c>
      <c r="D170" s="155" t="s">
        <v>93</v>
      </c>
      <c r="E170" s="155">
        <v>40</v>
      </c>
      <c r="F170" s="155" t="s">
        <v>485</v>
      </c>
      <c r="G170" s="153">
        <v>7.2</v>
      </c>
      <c r="H170" s="153" t="s">
        <v>92</v>
      </c>
      <c r="I170" s="156" t="s">
        <v>66</v>
      </c>
      <c r="J170" s="184"/>
    </row>
    <row r="171" spans="1:10" s="99" customFormat="1" ht="14.25" customHeight="1">
      <c r="A171" s="154">
        <v>7</v>
      </c>
      <c r="B171" s="155">
        <v>156</v>
      </c>
      <c r="C171" s="155" t="s">
        <v>278</v>
      </c>
      <c r="D171" s="155" t="s">
        <v>93</v>
      </c>
      <c r="E171" s="155">
        <v>40</v>
      </c>
      <c r="F171" s="155" t="s">
        <v>485</v>
      </c>
      <c r="G171" s="153">
        <v>7.2</v>
      </c>
      <c r="H171" s="153" t="s">
        <v>92</v>
      </c>
      <c r="I171" s="156" t="s">
        <v>66</v>
      </c>
      <c r="J171" s="184"/>
    </row>
    <row r="172" spans="1:10" s="99" customFormat="1" ht="14.25" customHeight="1">
      <c r="A172" s="154">
        <v>7</v>
      </c>
      <c r="B172" s="155">
        <v>157</v>
      </c>
      <c r="C172" s="155" t="s">
        <v>278</v>
      </c>
      <c r="D172" s="155" t="s">
        <v>93</v>
      </c>
      <c r="E172" s="155">
        <v>40</v>
      </c>
      <c r="F172" s="155" t="s">
        <v>488</v>
      </c>
      <c r="G172" s="153">
        <v>7.2</v>
      </c>
      <c r="H172" s="153" t="s">
        <v>92</v>
      </c>
      <c r="I172" s="156" t="s">
        <v>66</v>
      </c>
      <c r="J172" s="184"/>
    </row>
    <row r="173" spans="1:10" s="99" customFormat="1" ht="14.25" customHeight="1">
      <c r="A173" s="154">
        <v>7</v>
      </c>
      <c r="B173" s="155">
        <v>158</v>
      </c>
      <c r="C173" s="155" t="s">
        <v>278</v>
      </c>
      <c r="D173" s="155" t="s">
        <v>93</v>
      </c>
      <c r="E173" s="155">
        <v>40</v>
      </c>
      <c r="F173" s="155" t="s">
        <v>488</v>
      </c>
      <c r="G173" s="153">
        <v>7.2</v>
      </c>
      <c r="H173" s="153" t="s">
        <v>92</v>
      </c>
      <c r="I173" s="156" t="s">
        <v>66</v>
      </c>
      <c r="J173" s="184"/>
    </row>
    <row r="174" spans="1:10" s="99" customFormat="1" ht="14.25" customHeight="1">
      <c r="A174" s="154">
        <v>7</v>
      </c>
      <c r="B174" s="155">
        <v>159</v>
      </c>
      <c r="C174" s="155" t="s">
        <v>278</v>
      </c>
      <c r="D174" s="155" t="s">
        <v>93</v>
      </c>
      <c r="E174" s="155">
        <v>40</v>
      </c>
      <c r="F174" s="155" t="s">
        <v>488</v>
      </c>
      <c r="G174" s="153">
        <v>7.2</v>
      </c>
      <c r="H174" s="153" t="s">
        <v>92</v>
      </c>
      <c r="I174" s="156" t="s">
        <v>66</v>
      </c>
      <c r="J174" s="184"/>
    </row>
    <row r="175" spans="1:10" s="99" customFormat="1" ht="14.25" customHeight="1">
      <c r="A175" s="154">
        <v>7</v>
      </c>
      <c r="B175" s="155">
        <v>160</v>
      </c>
      <c r="C175" s="155" t="s">
        <v>278</v>
      </c>
      <c r="D175" s="155" t="s">
        <v>93</v>
      </c>
      <c r="E175" s="155">
        <v>40</v>
      </c>
      <c r="F175" s="155" t="s">
        <v>485</v>
      </c>
      <c r="G175" s="153">
        <v>7.2</v>
      </c>
      <c r="H175" s="153" t="s">
        <v>92</v>
      </c>
      <c r="I175" s="156" t="s">
        <v>66</v>
      </c>
      <c r="J175" s="184"/>
    </row>
    <row r="176" spans="1:10" s="99" customFormat="1" ht="14.25" customHeight="1">
      <c r="A176" s="154">
        <v>7</v>
      </c>
      <c r="B176" s="155">
        <v>161</v>
      </c>
      <c r="C176" s="155" t="s">
        <v>278</v>
      </c>
      <c r="D176" s="155" t="s">
        <v>93</v>
      </c>
      <c r="E176" s="155">
        <v>40</v>
      </c>
      <c r="F176" s="155" t="s">
        <v>485</v>
      </c>
      <c r="G176" s="153">
        <v>7.2</v>
      </c>
      <c r="H176" s="153" t="s">
        <v>92</v>
      </c>
      <c r="I176" s="156" t="s">
        <v>66</v>
      </c>
      <c r="J176" s="184"/>
    </row>
    <row r="177" spans="1:10" s="99" customFormat="1" ht="14.25" customHeight="1">
      <c r="A177" s="154">
        <v>7</v>
      </c>
      <c r="B177" s="155">
        <v>162</v>
      </c>
      <c r="C177" s="155" t="s">
        <v>278</v>
      </c>
      <c r="D177" s="155" t="s">
        <v>93</v>
      </c>
      <c r="E177" s="155">
        <v>40</v>
      </c>
      <c r="F177" s="155" t="s">
        <v>488</v>
      </c>
      <c r="G177" s="153">
        <v>7.2</v>
      </c>
      <c r="H177" s="153" t="s">
        <v>92</v>
      </c>
      <c r="I177" s="156" t="s">
        <v>66</v>
      </c>
      <c r="J177" s="184"/>
    </row>
    <row r="178" spans="1:10" s="99" customFormat="1" ht="14.25" customHeight="1">
      <c r="A178" s="154">
        <v>7</v>
      </c>
      <c r="B178" s="155">
        <v>163</v>
      </c>
      <c r="C178" s="155" t="s">
        <v>278</v>
      </c>
      <c r="D178" s="155" t="s">
        <v>93</v>
      </c>
      <c r="E178" s="155">
        <v>40</v>
      </c>
      <c r="F178" s="155" t="s">
        <v>485</v>
      </c>
      <c r="G178" s="153">
        <v>7.2</v>
      </c>
      <c r="H178" s="153" t="s">
        <v>92</v>
      </c>
      <c r="I178" s="156" t="s">
        <v>66</v>
      </c>
      <c r="J178" s="184"/>
    </row>
    <row r="179" spans="1:10" s="99" customFormat="1" ht="14.25" customHeight="1">
      <c r="A179" s="154">
        <v>7</v>
      </c>
      <c r="B179" s="155">
        <v>164</v>
      </c>
      <c r="C179" s="155" t="s">
        <v>278</v>
      </c>
      <c r="D179" s="155" t="s">
        <v>93</v>
      </c>
      <c r="E179" s="155">
        <v>40</v>
      </c>
      <c r="F179" s="155" t="s">
        <v>488</v>
      </c>
      <c r="G179" s="153">
        <v>7.2</v>
      </c>
      <c r="H179" s="153" t="s">
        <v>92</v>
      </c>
      <c r="I179" s="156" t="s">
        <v>66</v>
      </c>
      <c r="J179" s="184"/>
    </row>
    <row r="180" spans="1:10" s="99" customFormat="1" ht="14.25" customHeight="1">
      <c r="A180" s="154">
        <v>7</v>
      </c>
      <c r="B180" s="155">
        <v>165</v>
      </c>
      <c r="C180" s="155" t="s">
        <v>278</v>
      </c>
      <c r="D180" s="155" t="s">
        <v>93</v>
      </c>
      <c r="E180" s="155">
        <v>40</v>
      </c>
      <c r="F180" s="155" t="s">
        <v>488</v>
      </c>
      <c r="G180" s="153">
        <v>7.2</v>
      </c>
      <c r="H180" s="153" t="s">
        <v>92</v>
      </c>
      <c r="I180" s="156" t="s">
        <v>66</v>
      </c>
      <c r="J180" s="184"/>
    </row>
    <row r="181" spans="1:10" s="99" customFormat="1" ht="14.25" customHeight="1">
      <c r="A181" s="154">
        <v>7</v>
      </c>
      <c r="B181" s="155">
        <v>166</v>
      </c>
      <c r="C181" s="155" t="s">
        <v>278</v>
      </c>
      <c r="D181" s="155" t="s">
        <v>93</v>
      </c>
      <c r="E181" s="155">
        <v>40</v>
      </c>
      <c r="F181" s="155" t="s">
        <v>488</v>
      </c>
      <c r="G181" s="153">
        <v>7.2</v>
      </c>
      <c r="H181" s="153" t="s">
        <v>92</v>
      </c>
      <c r="I181" s="156" t="s">
        <v>66</v>
      </c>
      <c r="J181" s="184"/>
    </row>
    <row r="182" spans="1:10" s="99" customFormat="1" ht="14.25" customHeight="1">
      <c r="A182" s="154">
        <v>7</v>
      </c>
      <c r="B182" s="155">
        <v>167</v>
      </c>
      <c r="C182" s="155" t="s">
        <v>278</v>
      </c>
      <c r="D182" s="155" t="s">
        <v>93</v>
      </c>
      <c r="E182" s="155">
        <v>40</v>
      </c>
      <c r="F182" s="155" t="s">
        <v>485</v>
      </c>
      <c r="G182" s="153">
        <v>7.2</v>
      </c>
      <c r="H182" s="153" t="s">
        <v>92</v>
      </c>
      <c r="I182" s="156" t="s">
        <v>66</v>
      </c>
      <c r="J182" s="184"/>
    </row>
    <row r="183" spans="1:10" s="99" customFormat="1" ht="14.25" customHeight="1">
      <c r="A183" s="154">
        <v>7</v>
      </c>
      <c r="B183" s="155">
        <v>168</v>
      </c>
      <c r="C183" s="155" t="s">
        <v>278</v>
      </c>
      <c r="D183" s="155" t="s">
        <v>93</v>
      </c>
      <c r="E183" s="155">
        <v>40</v>
      </c>
      <c r="F183" s="155" t="s">
        <v>485</v>
      </c>
      <c r="G183" s="153">
        <v>7.2</v>
      </c>
      <c r="H183" s="153" t="s">
        <v>92</v>
      </c>
      <c r="I183" s="156" t="s">
        <v>66</v>
      </c>
      <c r="J183" s="184"/>
    </row>
    <row r="184" spans="1:10" s="99" customFormat="1" ht="14.25" customHeight="1">
      <c r="A184" s="154">
        <v>7</v>
      </c>
      <c r="B184" s="155">
        <v>169</v>
      </c>
      <c r="C184" s="155" t="s">
        <v>278</v>
      </c>
      <c r="D184" s="155" t="s">
        <v>93</v>
      </c>
      <c r="E184" s="155">
        <v>40</v>
      </c>
      <c r="F184" s="155" t="s">
        <v>488</v>
      </c>
      <c r="G184" s="153">
        <v>7.2</v>
      </c>
      <c r="H184" s="153" t="s">
        <v>92</v>
      </c>
      <c r="I184" s="156" t="s">
        <v>66</v>
      </c>
      <c r="J184" s="184"/>
    </row>
    <row r="185" spans="1:10" s="99" customFormat="1" ht="14.25" customHeight="1">
      <c r="A185" s="154">
        <v>7</v>
      </c>
      <c r="B185" s="155">
        <v>170</v>
      </c>
      <c r="C185" s="155" t="s">
        <v>278</v>
      </c>
      <c r="D185" s="155" t="s">
        <v>93</v>
      </c>
      <c r="E185" s="155">
        <v>40</v>
      </c>
      <c r="F185" s="155" t="s">
        <v>488</v>
      </c>
      <c r="G185" s="153">
        <v>7.2</v>
      </c>
      <c r="H185" s="153" t="s">
        <v>92</v>
      </c>
      <c r="I185" s="156" t="s">
        <v>66</v>
      </c>
      <c r="J185" s="184"/>
    </row>
    <row r="186" spans="1:10" s="99" customFormat="1" ht="14.25" customHeight="1">
      <c r="A186" s="154">
        <v>7</v>
      </c>
      <c r="B186" s="155">
        <v>171</v>
      </c>
      <c r="C186" s="155" t="s">
        <v>278</v>
      </c>
      <c r="D186" s="155" t="s">
        <v>93</v>
      </c>
      <c r="E186" s="155">
        <v>40</v>
      </c>
      <c r="F186" s="155" t="s">
        <v>488</v>
      </c>
      <c r="G186" s="153">
        <v>7.2</v>
      </c>
      <c r="H186" s="153" t="s">
        <v>92</v>
      </c>
      <c r="I186" s="156" t="s">
        <v>66</v>
      </c>
      <c r="J186" s="184"/>
    </row>
    <row r="187" spans="1:10" s="99" customFormat="1" ht="14.25" customHeight="1">
      <c r="A187" s="154">
        <v>7</v>
      </c>
      <c r="B187" s="155">
        <v>172</v>
      </c>
      <c r="C187" s="155" t="s">
        <v>278</v>
      </c>
      <c r="D187" s="155" t="s">
        <v>93</v>
      </c>
      <c r="E187" s="155">
        <v>40</v>
      </c>
      <c r="F187" s="155" t="s">
        <v>485</v>
      </c>
      <c r="G187" s="153">
        <v>7.2</v>
      </c>
      <c r="H187" s="153" t="s">
        <v>92</v>
      </c>
      <c r="I187" s="156" t="s">
        <v>66</v>
      </c>
      <c r="J187" s="184"/>
    </row>
    <row r="188" spans="1:10" s="99" customFormat="1" ht="14.25" customHeight="1">
      <c r="A188" s="154">
        <v>7</v>
      </c>
      <c r="B188" s="155">
        <v>173</v>
      </c>
      <c r="C188" s="155" t="s">
        <v>278</v>
      </c>
      <c r="D188" s="155" t="s">
        <v>93</v>
      </c>
      <c r="E188" s="155">
        <v>40</v>
      </c>
      <c r="F188" s="155" t="s">
        <v>485</v>
      </c>
      <c r="G188" s="153">
        <v>7.2</v>
      </c>
      <c r="H188" s="153" t="s">
        <v>92</v>
      </c>
      <c r="I188" s="156" t="s">
        <v>66</v>
      </c>
      <c r="J188" s="184"/>
    </row>
    <row r="189" spans="1:10" s="99" customFormat="1" ht="14.25" customHeight="1">
      <c r="A189" s="154">
        <v>7</v>
      </c>
      <c r="B189" s="155">
        <v>174</v>
      </c>
      <c r="C189" s="155" t="s">
        <v>278</v>
      </c>
      <c r="D189" s="155" t="s">
        <v>93</v>
      </c>
      <c r="E189" s="155">
        <v>40</v>
      </c>
      <c r="F189" s="155" t="s">
        <v>485</v>
      </c>
      <c r="G189" s="153">
        <v>7.2</v>
      </c>
      <c r="H189" s="153" t="s">
        <v>92</v>
      </c>
      <c r="I189" s="156" t="s">
        <v>66</v>
      </c>
      <c r="J189" s="184"/>
    </row>
    <row r="190" spans="1:10" s="99" customFormat="1" ht="14.25" customHeight="1">
      <c r="A190" s="154">
        <v>7</v>
      </c>
      <c r="B190" s="155">
        <v>175</v>
      </c>
      <c r="C190" s="155" t="s">
        <v>278</v>
      </c>
      <c r="D190" s="155" t="s">
        <v>93</v>
      </c>
      <c r="E190" s="155">
        <v>40</v>
      </c>
      <c r="F190" s="155" t="s">
        <v>485</v>
      </c>
      <c r="G190" s="153">
        <v>7.2</v>
      </c>
      <c r="H190" s="153" t="s">
        <v>92</v>
      </c>
      <c r="I190" s="156" t="s">
        <v>66</v>
      </c>
      <c r="J190" s="184"/>
    </row>
    <row r="191" spans="1:10" s="99" customFormat="1" ht="14.25" customHeight="1">
      <c r="A191" s="154">
        <v>7</v>
      </c>
      <c r="B191" s="155">
        <v>176</v>
      </c>
      <c r="C191" s="155" t="s">
        <v>278</v>
      </c>
      <c r="D191" s="155" t="s">
        <v>93</v>
      </c>
      <c r="E191" s="155">
        <v>40</v>
      </c>
      <c r="F191" s="155" t="s">
        <v>488</v>
      </c>
      <c r="G191" s="153">
        <v>7.2</v>
      </c>
      <c r="H191" s="153" t="s">
        <v>92</v>
      </c>
      <c r="I191" s="156" t="s">
        <v>66</v>
      </c>
      <c r="J191" s="184"/>
    </row>
    <row r="192" spans="1:10" s="99" customFormat="1" ht="14.25" customHeight="1">
      <c r="A192" s="154" t="s">
        <v>36</v>
      </c>
      <c r="B192" s="155" t="s">
        <v>45</v>
      </c>
      <c r="C192" s="155" t="s">
        <v>86</v>
      </c>
      <c r="D192" s="155" t="s">
        <v>87</v>
      </c>
      <c r="E192" s="155" t="s">
        <v>88</v>
      </c>
      <c r="F192" s="155" t="s">
        <v>89</v>
      </c>
      <c r="G192" s="153">
        <v>90.6</v>
      </c>
      <c r="H192" s="153">
        <v>112.7</v>
      </c>
      <c r="I192" s="156" t="s">
        <v>146</v>
      </c>
      <c r="J192" s="184"/>
    </row>
    <row r="193" spans="1:10" s="99" customFormat="1" ht="14.25" customHeight="1">
      <c r="A193" s="154">
        <v>8</v>
      </c>
      <c r="B193" s="155">
        <v>177</v>
      </c>
      <c r="C193" s="155" t="s">
        <v>157</v>
      </c>
      <c r="D193" s="155" t="s">
        <v>138</v>
      </c>
      <c r="E193" s="155">
        <v>120</v>
      </c>
      <c r="F193" s="155" t="s">
        <v>482</v>
      </c>
      <c r="G193" s="153">
        <v>3.8</v>
      </c>
      <c r="H193" s="153" t="s">
        <v>92</v>
      </c>
      <c r="I193" s="156" t="s">
        <v>66</v>
      </c>
      <c r="J193" s="184"/>
    </row>
    <row r="194" spans="1:10" s="99" customFormat="1" ht="14.25" customHeight="1">
      <c r="A194" s="154">
        <v>8</v>
      </c>
      <c r="B194" s="155">
        <v>178</v>
      </c>
      <c r="C194" s="155" t="s">
        <v>157</v>
      </c>
      <c r="D194" s="155" t="s">
        <v>138</v>
      </c>
      <c r="E194" s="155">
        <v>120</v>
      </c>
      <c r="F194" s="155" t="s">
        <v>374</v>
      </c>
      <c r="G194" s="153">
        <v>3.8</v>
      </c>
      <c r="H194" s="153" t="s">
        <v>92</v>
      </c>
      <c r="I194" s="156" t="s">
        <v>66</v>
      </c>
      <c r="J194" s="184"/>
    </row>
    <row r="195" spans="1:10" s="99" customFormat="1" ht="14.25" customHeight="1">
      <c r="A195" s="154">
        <v>8</v>
      </c>
      <c r="B195" s="155">
        <v>179</v>
      </c>
      <c r="C195" s="155" t="s">
        <v>157</v>
      </c>
      <c r="D195" s="155" t="s">
        <v>138</v>
      </c>
      <c r="E195" s="155">
        <v>120</v>
      </c>
      <c r="F195" s="155" t="s">
        <v>374</v>
      </c>
      <c r="G195" s="153">
        <v>3.8</v>
      </c>
      <c r="H195" s="153" t="s">
        <v>92</v>
      </c>
      <c r="I195" s="156" t="s">
        <v>66</v>
      </c>
      <c r="J195" s="184"/>
    </row>
    <row r="196" spans="1:10" s="99" customFormat="1" ht="14.25" customHeight="1">
      <c r="A196" s="154">
        <v>8</v>
      </c>
      <c r="B196" s="155">
        <v>180</v>
      </c>
      <c r="C196" s="155" t="s">
        <v>157</v>
      </c>
      <c r="D196" s="155" t="s">
        <v>138</v>
      </c>
      <c r="E196" s="155">
        <v>120</v>
      </c>
      <c r="F196" s="155" t="s">
        <v>482</v>
      </c>
      <c r="G196" s="153">
        <v>3.8</v>
      </c>
      <c r="H196" s="153" t="s">
        <v>92</v>
      </c>
      <c r="I196" s="156" t="s">
        <v>66</v>
      </c>
      <c r="J196" s="184"/>
    </row>
    <row r="197" spans="1:10" s="99" customFormat="1" ht="14.25" customHeight="1">
      <c r="A197" s="154">
        <v>8</v>
      </c>
      <c r="B197" s="155">
        <v>181</v>
      </c>
      <c r="C197" s="155" t="s">
        <v>157</v>
      </c>
      <c r="D197" s="155" t="s">
        <v>138</v>
      </c>
      <c r="E197" s="155">
        <v>120</v>
      </c>
      <c r="F197" s="155" t="s">
        <v>489</v>
      </c>
      <c r="G197" s="153">
        <v>3.8</v>
      </c>
      <c r="H197" s="153" t="s">
        <v>92</v>
      </c>
      <c r="I197" s="156" t="s">
        <v>66</v>
      </c>
      <c r="J197" s="184"/>
    </row>
    <row r="198" spans="1:10" s="99" customFormat="1" ht="14.25" customHeight="1">
      <c r="A198" s="154">
        <v>8</v>
      </c>
      <c r="B198" s="155">
        <v>182</v>
      </c>
      <c r="C198" s="155" t="s">
        <v>157</v>
      </c>
      <c r="D198" s="155" t="s">
        <v>138</v>
      </c>
      <c r="E198" s="155">
        <v>120</v>
      </c>
      <c r="F198" s="155" t="s">
        <v>482</v>
      </c>
      <c r="G198" s="153">
        <v>3.8</v>
      </c>
      <c r="H198" s="153" t="s">
        <v>92</v>
      </c>
      <c r="I198" s="156" t="s">
        <v>66</v>
      </c>
      <c r="J198" s="184"/>
    </row>
    <row r="199" spans="1:10" s="99" customFormat="1" ht="14.25" customHeight="1">
      <c r="A199" s="154">
        <v>8</v>
      </c>
      <c r="B199" s="155">
        <v>183</v>
      </c>
      <c r="C199" s="155" t="s">
        <v>157</v>
      </c>
      <c r="D199" s="155" t="s">
        <v>138</v>
      </c>
      <c r="E199" s="155">
        <v>120</v>
      </c>
      <c r="F199" s="155" t="s">
        <v>482</v>
      </c>
      <c r="G199" s="153">
        <v>3.8</v>
      </c>
      <c r="H199" s="153" t="s">
        <v>92</v>
      </c>
      <c r="I199" s="156" t="s">
        <v>66</v>
      </c>
      <c r="J199" s="184"/>
    </row>
    <row r="200" spans="1:10" s="99" customFormat="1" ht="14.25" customHeight="1">
      <c r="A200" s="154">
        <v>8</v>
      </c>
      <c r="B200" s="155">
        <v>184</v>
      </c>
      <c r="C200" s="155" t="s">
        <v>157</v>
      </c>
      <c r="D200" s="155" t="s">
        <v>138</v>
      </c>
      <c r="E200" s="155">
        <v>120</v>
      </c>
      <c r="F200" s="155" t="s">
        <v>374</v>
      </c>
      <c r="G200" s="153">
        <v>3.8</v>
      </c>
      <c r="H200" s="153" t="s">
        <v>92</v>
      </c>
      <c r="I200" s="156" t="s">
        <v>66</v>
      </c>
      <c r="J200" s="184"/>
    </row>
    <row r="201" spans="1:10" s="99" customFormat="1" ht="14.25" customHeight="1">
      <c r="A201" s="154">
        <v>8</v>
      </c>
      <c r="B201" s="155">
        <v>185</v>
      </c>
      <c r="C201" s="155" t="s">
        <v>157</v>
      </c>
      <c r="D201" s="155" t="s">
        <v>138</v>
      </c>
      <c r="E201" s="155">
        <v>120</v>
      </c>
      <c r="F201" s="155" t="s">
        <v>482</v>
      </c>
      <c r="G201" s="153">
        <v>3.8</v>
      </c>
      <c r="H201" s="153" t="s">
        <v>92</v>
      </c>
      <c r="I201" s="156" t="s">
        <v>66</v>
      </c>
      <c r="J201" s="184"/>
    </row>
    <row r="202" spans="1:10" s="99" customFormat="1" ht="14.25" customHeight="1">
      <c r="A202" s="154">
        <v>8</v>
      </c>
      <c r="B202" s="155">
        <v>186</v>
      </c>
      <c r="C202" s="155" t="s">
        <v>157</v>
      </c>
      <c r="D202" s="155" t="s">
        <v>138</v>
      </c>
      <c r="E202" s="155">
        <v>120</v>
      </c>
      <c r="F202" s="155" t="s">
        <v>374</v>
      </c>
      <c r="G202" s="153">
        <v>3.8</v>
      </c>
      <c r="H202" s="153" t="s">
        <v>92</v>
      </c>
      <c r="I202" s="156" t="s">
        <v>66</v>
      </c>
      <c r="J202" s="184"/>
    </row>
    <row r="203" spans="1:10" s="99" customFormat="1" ht="14.25" customHeight="1">
      <c r="A203" s="154">
        <v>8</v>
      </c>
      <c r="B203" s="155">
        <v>187</v>
      </c>
      <c r="C203" s="155" t="s">
        <v>157</v>
      </c>
      <c r="D203" s="155" t="s">
        <v>138</v>
      </c>
      <c r="E203" s="155">
        <v>120</v>
      </c>
      <c r="F203" s="155" t="s">
        <v>482</v>
      </c>
      <c r="G203" s="153">
        <v>3.8</v>
      </c>
      <c r="H203" s="153" t="s">
        <v>92</v>
      </c>
      <c r="I203" s="156" t="s">
        <v>66</v>
      </c>
      <c r="J203" s="184"/>
    </row>
    <row r="204" spans="1:10" s="99" customFormat="1" ht="14.25" customHeight="1">
      <c r="A204" s="154">
        <v>8</v>
      </c>
      <c r="B204" s="155">
        <v>188</v>
      </c>
      <c r="C204" s="155" t="s">
        <v>157</v>
      </c>
      <c r="D204" s="155" t="s">
        <v>138</v>
      </c>
      <c r="E204" s="155">
        <v>120</v>
      </c>
      <c r="F204" s="155" t="s">
        <v>482</v>
      </c>
      <c r="G204" s="153">
        <v>3.8</v>
      </c>
      <c r="H204" s="153" t="s">
        <v>92</v>
      </c>
      <c r="I204" s="156" t="s">
        <v>66</v>
      </c>
      <c r="J204" s="184"/>
    </row>
    <row r="205" spans="1:10" s="99" customFormat="1" ht="14.25" customHeight="1">
      <c r="A205" s="154">
        <v>8</v>
      </c>
      <c r="B205" s="155">
        <v>189</v>
      </c>
      <c r="C205" s="155" t="s">
        <v>157</v>
      </c>
      <c r="D205" s="155" t="s">
        <v>138</v>
      </c>
      <c r="E205" s="155">
        <v>120</v>
      </c>
      <c r="F205" s="155" t="s">
        <v>374</v>
      </c>
      <c r="G205" s="153">
        <v>3.8</v>
      </c>
      <c r="H205" s="153" t="s">
        <v>92</v>
      </c>
      <c r="I205" s="156" t="s">
        <v>66</v>
      </c>
      <c r="J205" s="184"/>
    </row>
    <row r="206" spans="1:10" s="99" customFormat="1" ht="14.25" customHeight="1">
      <c r="A206" s="154">
        <v>8</v>
      </c>
      <c r="B206" s="155">
        <v>190</v>
      </c>
      <c r="C206" s="155" t="s">
        <v>157</v>
      </c>
      <c r="D206" s="155" t="s">
        <v>138</v>
      </c>
      <c r="E206" s="155">
        <v>120</v>
      </c>
      <c r="F206" s="155" t="s">
        <v>374</v>
      </c>
      <c r="G206" s="153">
        <v>3.8</v>
      </c>
      <c r="H206" s="153" t="s">
        <v>92</v>
      </c>
      <c r="I206" s="156" t="s">
        <v>66</v>
      </c>
      <c r="J206" s="184"/>
    </row>
    <row r="207" spans="1:10" s="99" customFormat="1" ht="14.25" customHeight="1">
      <c r="A207" s="154">
        <v>8</v>
      </c>
      <c r="B207" s="155">
        <v>191</v>
      </c>
      <c r="C207" s="155" t="s">
        <v>157</v>
      </c>
      <c r="D207" s="155" t="s">
        <v>138</v>
      </c>
      <c r="E207" s="155">
        <v>120</v>
      </c>
      <c r="F207" s="155" t="s">
        <v>374</v>
      </c>
      <c r="G207" s="153">
        <v>3.8</v>
      </c>
      <c r="H207" s="153" t="s">
        <v>92</v>
      </c>
      <c r="I207" s="156" t="s">
        <v>66</v>
      </c>
      <c r="J207" s="184"/>
    </row>
    <row r="208" spans="1:10" s="99" customFormat="1" ht="14.25" customHeight="1">
      <c r="A208" s="154">
        <v>8</v>
      </c>
      <c r="B208" s="155">
        <v>192</v>
      </c>
      <c r="C208" s="155" t="s">
        <v>157</v>
      </c>
      <c r="D208" s="155" t="s">
        <v>138</v>
      </c>
      <c r="E208" s="155">
        <v>120</v>
      </c>
      <c r="F208" s="155" t="s">
        <v>482</v>
      </c>
      <c r="G208" s="153">
        <v>3.8</v>
      </c>
      <c r="H208" s="153" t="s">
        <v>92</v>
      </c>
      <c r="I208" s="156" t="s">
        <v>66</v>
      </c>
      <c r="J208" s="184"/>
    </row>
    <row r="209" spans="1:10" s="99" customFormat="1" ht="14.25" customHeight="1">
      <c r="A209" s="154">
        <v>8</v>
      </c>
      <c r="B209" s="155">
        <v>193</v>
      </c>
      <c r="C209" s="155" t="s">
        <v>157</v>
      </c>
      <c r="D209" s="155" t="s">
        <v>138</v>
      </c>
      <c r="E209" s="155">
        <v>120</v>
      </c>
      <c r="F209" s="155" t="s">
        <v>482</v>
      </c>
      <c r="G209" s="153">
        <v>3.8</v>
      </c>
      <c r="H209" s="153" t="s">
        <v>92</v>
      </c>
      <c r="I209" s="156" t="s">
        <v>66</v>
      </c>
      <c r="J209" s="184"/>
    </row>
    <row r="210" spans="1:10" s="99" customFormat="1" ht="14.25" customHeight="1">
      <c r="A210" s="154">
        <v>8</v>
      </c>
      <c r="B210" s="155">
        <v>194</v>
      </c>
      <c r="C210" s="155" t="s">
        <v>157</v>
      </c>
      <c r="D210" s="155" t="s">
        <v>138</v>
      </c>
      <c r="E210" s="155">
        <v>120</v>
      </c>
      <c r="F210" s="155" t="s">
        <v>482</v>
      </c>
      <c r="G210" s="153">
        <v>3.8</v>
      </c>
      <c r="H210" s="153" t="s">
        <v>92</v>
      </c>
      <c r="I210" s="156" t="s">
        <v>66</v>
      </c>
      <c r="J210" s="184"/>
    </row>
    <row r="211" spans="1:10" s="99" customFormat="1" ht="14.25" customHeight="1">
      <c r="A211" s="154">
        <v>8</v>
      </c>
      <c r="B211" s="155">
        <v>195</v>
      </c>
      <c r="C211" s="155" t="s">
        <v>157</v>
      </c>
      <c r="D211" s="155" t="s">
        <v>138</v>
      </c>
      <c r="E211" s="155">
        <v>120</v>
      </c>
      <c r="F211" s="155" t="s">
        <v>482</v>
      </c>
      <c r="G211" s="153">
        <v>3.8</v>
      </c>
      <c r="H211" s="153" t="s">
        <v>92</v>
      </c>
      <c r="I211" s="156" t="s">
        <v>66</v>
      </c>
      <c r="J211" s="184"/>
    </row>
    <row r="212" spans="1:10" s="99" customFormat="1" ht="14.25" customHeight="1">
      <c r="A212" s="154">
        <v>8</v>
      </c>
      <c r="B212" s="155">
        <v>196</v>
      </c>
      <c r="C212" s="155" t="s">
        <v>157</v>
      </c>
      <c r="D212" s="155" t="s">
        <v>138</v>
      </c>
      <c r="E212" s="155">
        <v>120</v>
      </c>
      <c r="F212" s="155" t="s">
        <v>374</v>
      </c>
      <c r="G212" s="153">
        <v>3.8</v>
      </c>
      <c r="H212" s="153" t="s">
        <v>92</v>
      </c>
      <c r="I212" s="156" t="s">
        <v>66</v>
      </c>
      <c r="J212" s="184"/>
    </row>
    <row r="213" spans="1:10" s="99" customFormat="1" ht="14.25" customHeight="1">
      <c r="A213" s="154">
        <v>8</v>
      </c>
      <c r="B213" s="155">
        <v>197</v>
      </c>
      <c r="C213" s="155" t="s">
        <v>157</v>
      </c>
      <c r="D213" s="155" t="s">
        <v>138</v>
      </c>
      <c r="E213" s="155">
        <v>120</v>
      </c>
      <c r="F213" s="155" t="s">
        <v>482</v>
      </c>
      <c r="G213" s="153">
        <v>3.8</v>
      </c>
      <c r="H213" s="153" t="s">
        <v>92</v>
      </c>
      <c r="I213" s="156" t="s">
        <v>66</v>
      </c>
      <c r="J213" s="184"/>
    </row>
    <row r="214" spans="1:10" s="99" customFormat="1" ht="14.25" customHeight="1">
      <c r="A214" s="154">
        <v>8</v>
      </c>
      <c r="B214" s="155">
        <v>198</v>
      </c>
      <c r="C214" s="155" t="s">
        <v>157</v>
      </c>
      <c r="D214" s="155" t="s">
        <v>138</v>
      </c>
      <c r="E214" s="155">
        <v>120</v>
      </c>
      <c r="F214" s="155" t="s">
        <v>482</v>
      </c>
      <c r="G214" s="153">
        <v>3.8</v>
      </c>
      <c r="H214" s="153" t="s">
        <v>92</v>
      </c>
      <c r="I214" s="156" t="s">
        <v>66</v>
      </c>
      <c r="J214" s="184"/>
    </row>
    <row r="215" spans="1:10" s="99" customFormat="1" ht="14.25" customHeight="1">
      <c r="A215" s="154">
        <v>8</v>
      </c>
      <c r="B215" s="155">
        <v>199</v>
      </c>
      <c r="C215" s="155" t="s">
        <v>362</v>
      </c>
      <c r="D215" s="155" t="s">
        <v>138</v>
      </c>
      <c r="E215" s="155">
        <v>120</v>
      </c>
      <c r="F215" s="155" t="s">
        <v>358</v>
      </c>
      <c r="G215" s="153">
        <v>3.5</v>
      </c>
      <c r="H215" s="153" t="s">
        <v>92</v>
      </c>
      <c r="I215" s="156" t="s">
        <v>66</v>
      </c>
      <c r="J215" s="184"/>
    </row>
    <row r="216" spans="1:10" s="99" customFormat="1" ht="14.25" customHeight="1">
      <c r="A216" s="154">
        <v>8</v>
      </c>
      <c r="B216" s="155">
        <v>200</v>
      </c>
      <c r="C216" s="155" t="s">
        <v>362</v>
      </c>
      <c r="D216" s="155" t="s">
        <v>138</v>
      </c>
      <c r="E216" s="155">
        <v>120</v>
      </c>
      <c r="F216" s="155" t="s">
        <v>358</v>
      </c>
      <c r="G216" s="153">
        <v>3.5</v>
      </c>
      <c r="H216" s="153" t="s">
        <v>92</v>
      </c>
      <c r="I216" s="156" t="s">
        <v>66</v>
      </c>
      <c r="J216" s="184"/>
    </row>
    <row r="217" spans="1:10" s="99" customFormat="1" ht="14.25" customHeight="1">
      <c r="A217" s="154" t="s">
        <v>36</v>
      </c>
      <c r="B217" s="155" t="s">
        <v>45</v>
      </c>
      <c r="C217" s="155" t="s">
        <v>86</v>
      </c>
      <c r="D217" s="155" t="s">
        <v>87</v>
      </c>
      <c r="E217" s="155" t="s">
        <v>88</v>
      </c>
      <c r="F217" s="155" t="s">
        <v>89</v>
      </c>
      <c r="G217" s="153">
        <v>396</v>
      </c>
      <c r="H217" s="153">
        <v>418.1</v>
      </c>
      <c r="I217" s="156" t="s">
        <v>90</v>
      </c>
      <c r="J217" s="184"/>
    </row>
    <row r="218" spans="1:10" s="99" customFormat="1" ht="14.25" customHeight="1">
      <c r="A218" s="154">
        <v>9</v>
      </c>
      <c r="B218" s="155">
        <v>201</v>
      </c>
      <c r="C218" s="155" t="s">
        <v>490</v>
      </c>
      <c r="D218" s="155" t="s">
        <v>91</v>
      </c>
      <c r="E218" s="155">
        <v>100</v>
      </c>
      <c r="F218" s="155" t="s">
        <v>491</v>
      </c>
      <c r="G218" s="153">
        <v>8.25</v>
      </c>
      <c r="H218" s="153" t="s">
        <v>92</v>
      </c>
      <c r="I218" s="156" t="s">
        <v>66</v>
      </c>
      <c r="J218" s="184"/>
    </row>
    <row r="219" spans="1:10" s="99" customFormat="1" ht="14.25" customHeight="1">
      <c r="A219" s="154">
        <v>9</v>
      </c>
      <c r="B219" s="155">
        <v>202</v>
      </c>
      <c r="C219" s="155" t="s">
        <v>490</v>
      </c>
      <c r="D219" s="155" t="s">
        <v>91</v>
      </c>
      <c r="E219" s="155">
        <v>100</v>
      </c>
      <c r="F219" s="155" t="s">
        <v>492</v>
      </c>
      <c r="G219" s="153">
        <v>8.25</v>
      </c>
      <c r="H219" s="153" t="s">
        <v>92</v>
      </c>
      <c r="I219" s="156" t="s">
        <v>66</v>
      </c>
      <c r="J219" s="184"/>
    </row>
    <row r="220" spans="1:10" s="99" customFormat="1" ht="14.25" customHeight="1">
      <c r="A220" s="154">
        <v>9</v>
      </c>
      <c r="B220" s="155">
        <v>203</v>
      </c>
      <c r="C220" s="155" t="s">
        <v>490</v>
      </c>
      <c r="D220" s="155" t="s">
        <v>91</v>
      </c>
      <c r="E220" s="155">
        <v>100</v>
      </c>
      <c r="F220" s="155" t="s">
        <v>491</v>
      </c>
      <c r="G220" s="153">
        <v>8.25</v>
      </c>
      <c r="H220" s="153" t="s">
        <v>92</v>
      </c>
      <c r="I220" s="156" t="s">
        <v>66</v>
      </c>
      <c r="J220" s="184"/>
    </row>
    <row r="221" spans="1:10" s="99" customFormat="1" ht="14.25" customHeight="1">
      <c r="A221" s="154">
        <v>9</v>
      </c>
      <c r="B221" s="155">
        <v>204</v>
      </c>
      <c r="C221" s="155" t="s">
        <v>490</v>
      </c>
      <c r="D221" s="155" t="s">
        <v>91</v>
      </c>
      <c r="E221" s="155">
        <v>100</v>
      </c>
      <c r="F221" s="155" t="s">
        <v>491</v>
      </c>
      <c r="G221" s="153">
        <v>8.25</v>
      </c>
      <c r="H221" s="153" t="s">
        <v>92</v>
      </c>
      <c r="I221" s="156" t="s">
        <v>66</v>
      </c>
      <c r="J221" s="184"/>
    </row>
    <row r="222" spans="1:10" s="99" customFormat="1" ht="14.25" customHeight="1">
      <c r="A222" s="154">
        <v>9</v>
      </c>
      <c r="B222" s="155">
        <v>205</v>
      </c>
      <c r="C222" s="155" t="s">
        <v>490</v>
      </c>
      <c r="D222" s="155" t="s">
        <v>91</v>
      </c>
      <c r="E222" s="155">
        <v>100</v>
      </c>
      <c r="F222" s="155" t="s">
        <v>492</v>
      </c>
      <c r="G222" s="153">
        <v>8.25</v>
      </c>
      <c r="H222" s="153" t="s">
        <v>92</v>
      </c>
      <c r="I222" s="156" t="s">
        <v>66</v>
      </c>
      <c r="J222" s="184"/>
    </row>
    <row r="223" spans="1:10" s="99" customFormat="1" ht="14.25" customHeight="1">
      <c r="A223" s="154">
        <v>9</v>
      </c>
      <c r="B223" s="155">
        <v>206</v>
      </c>
      <c r="C223" s="155" t="s">
        <v>490</v>
      </c>
      <c r="D223" s="155" t="s">
        <v>91</v>
      </c>
      <c r="E223" s="155">
        <v>100</v>
      </c>
      <c r="F223" s="155" t="s">
        <v>492</v>
      </c>
      <c r="G223" s="153">
        <v>8.25</v>
      </c>
      <c r="H223" s="153" t="s">
        <v>92</v>
      </c>
      <c r="I223" s="156" t="s">
        <v>66</v>
      </c>
      <c r="J223" s="184"/>
    </row>
    <row r="224" spans="1:10" s="99" customFormat="1" ht="14.25" customHeight="1">
      <c r="A224" s="154">
        <v>9</v>
      </c>
      <c r="B224" s="155">
        <v>207</v>
      </c>
      <c r="C224" s="155" t="s">
        <v>490</v>
      </c>
      <c r="D224" s="155" t="s">
        <v>91</v>
      </c>
      <c r="E224" s="155">
        <v>100</v>
      </c>
      <c r="F224" s="155" t="s">
        <v>491</v>
      </c>
      <c r="G224" s="153">
        <v>8.25</v>
      </c>
      <c r="H224" s="153" t="s">
        <v>92</v>
      </c>
      <c r="I224" s="156" t="s">
        <v>66</v>
      </c>
      <c r="J224" s="184"/>
    </row>
    <row r="225" spans="1:10" s="99" customFormat="1" ht="14.25" customHeight="1">
      <c r="A225" s="154">
        <v>9</v>
      </c>
      <c r="B225" s="155">
        <v>208</v>
      </c>
      <c r="C225" s="155" t="s">
        <v>490</v>
      </c>
      <c r="D225" s="155" t="s">
        <v>91</v>
      </c>
      <c r="E225" s="155">
        <v>100</v>
      </c>
      <c r="F225" s="155" t="s">
        <v>492</v>
      </c>
      <c r="G225" s="153">
        <v>8.25</v>
      </c>
      <c r="H225" s="153" t="s">
        <v>92</v>
      </c>
      <c r="I225" s="156" t="s">
        <v>66</v>
      </c>
      <c r="J225" s="184"/>
    </row>
    <row r="226" spans="1:10" s="99" customFormat="1" ht="14.25" customHeight="1">
      <c r="A226" s="154">
        <v>9</v>
      </c>
      <c r="B226" s="155">
        <v>209</v>
      </c>
      <c r="C226" s="155" t="s">
        <v>490</v>
      </c>
      <c r="D226" s="155" t="s">
        <v>91</v>
      </c>
      <c r="E226" s="155">
        <v>100</v>
      </c>
      <c r="F226" s="155" t="s">
        <v>492</v>
      </c>
      <c r="G226" s="153">
        <v>8.25</v>
      </c>
      <c r="H226" s="153" t="s">
        <v>92</v>
      </c>
      <c r="I226" s="156" t="s">
        <v>66</v>
      </c>
      <c r="J226" s="184"/>
    </row>
    <row r="227" spans="1:10" s="99" customFormat="1" ht="14.25" customHeight="1">
      <c r="A227" s="154">
        <v>9</v>
      </c>
      <c r="B227" s="155">
        <v>210</v>
      </c>
      <c r="C227" s="155" t="s">
        <v>490</v>
      </c>
      <c r="D227" s="155" t="s">
        <v>91</v>
      </c>
      <c r="E227" s="155">
        <v>100</v>
      </c>
      <c r="F227" s="155" t="s">
        <v>492</v>
      </c>
      <c r="G227" s="153">
        <v>8.25</v>
      </c>
      <c r="H227" s="153" t="s">
        <v>92</v>
      </c>
      <c r="I227" s="156" t="s">
        <v>66</v>
      </c>
      <c r="J227" s="184"/>
    </row>
    <row r="228" spans="1:10" s="99" customFormat="1" ht="14.25" customHeight="1">
      <c r="A228" s="154">
        <v>9</v>
      </c>
      <c r="B228" s="155">
        <v>211</v>
      </c>
      <c r="C228" s="155" t="s">
        <v>490</v>
      </c>
      <c r="D228" s="155" t="s">
        <v>91</v>
      </c>
      <c r="E228" s="155">
        <v>100</v>
      </c>
      <c r="F228" s="155" t="s">
        <v>492</v>
      </c>
      <c r="G228" s="153">
        <v>8.25</v>
      </c>
      <c r="H228" s="153" t="s">
        <v>92</v>
      </c>
      <c r="I228" s="156" t="s">
        <v>66</v>
      </c>
      <c r="J228" s="184"/>
    </row>
    <row r="229" spans="1:10" s="99" customFormat="1" ht="14.25" customHeight="1">
      <c r="A229" s="154">
        <v>9</v>
      </c>
      <c r="B229" s="155">
        <v>212</v>
      </c>
      <c r="C229" s="155" t="s">
        <v>490</v>
      </c>
      <c r="D229" s="155" t="s">
        <v>91</v>
      </c>
      <c r="E229" s="155">
        <v>100</v>
      </c>
      <c r="F229" s="155" t="s">
        <v>491</v>
      </c>
      <c r="G229" s="153">
        <v>8.25</v>
      </c>
      <c r="H229" s="153" t="s">
        <v>92</v>
      </c>
      <c r="I229" s="156" t="s">
        <v>66</v>
      </c>
      <c r="J229" s="184"/>
    </row>
    <row r="230" spans="1:10" s="99" customFormat="1" ht="14.25" customHeight="1">
      <c r="A230" s="154">
        <v>9</v>
      </c>
      <c r="B230" s="155">
        <v>213</v>
      </c>
      <c r="C230" s="46" t="s">
        <v>490</v>
      </c>
      <c r="D230" s="155" t="s">
        <v>91</v>
      </c>
      <c r="E230" s="155">
        <v>100</v>
      </c>
      <c r="F230" s="155" t="s">
        <v>491</v>
      </c>
      <c r="G230" s="153">
        <v>8.25</v>
      </c>
      <c r="H230" s="153" t="s">
        <v>92</v>
      </c>
      <c r="I230" s="156" t="s">
        <v>66</v>
      </c>
      <c r="J230" s="184"/>
    </row>
    <row r="231" spans="1:10" s="99" customFormat="1" ht="14.25" customHeight="1">
      <c r="A231" s="154">
        <v>9</v>
      </c>
      <c r="B231" s="155">
        <v>214</v>
      </c>
      <c r="C231" s="155" t="s">
        <v>490</v>
      </c>
      <c r="D231" s="155" t="s">
        <v>91</v>
      </c>
      <c r="E231" s="155">
        <v>100</v>
      </c>
      <c r="F231" s="155" t="s">
        <v>492</v>
      </c>
      <c r="G231" s="153">
        <v>8.25</v>
      </c>
      <c r="H231" s="153" t="s">
        <v>92</v>
      </c>
      <c r="I231" s="156" t="s">
        <v>66</v>
      </c>
      <c r="J231" s="184"/>
    </row>
    <row r="232" spans="1:10" s="99" customFormat="1" ht="14.25" customHeight="1">
      <c r="A232" s="154">
        <v>9</v>
      </c>
      <c r="B232" s="155">
        <v>215</v>
      </c>
      <c r="C232" s="155" t="s">
        <v>490</v>
      </c>
      <c r="D232" s="155" t="s">
        <v>91</v>
      </c>
      <c r="E232" s="155">
        <v>100</v>
      </c>
      <c r="F232" s="155" t="s">
        <v>492</v>
      </c>
      <c r="G232" s="153">
        <v>8.25</v>
      </c>
      <c r="H232" s="153" t="s">
        <v>92</v>
      </c>
      <c r="I232" s="156" t="s">
        <v>66</v>
      </c>
      <c r="J232" s="184"/>
    </row>
    <row r="233" spans="1:10" s="99" customFormat="1" ht="14.25" customHeight="1">
      <c r="A233" s="154">
        <v>9</v>
      </c>
      <c r="B233" s="155">
        <v>216</v>
      </c>
      <c r="C233" s="155" t="s">
        <v>490</v>
      </c>
      <c r="D233" s="155" t="s">
        <v>91</v>
      </c>
      <c r="E233" s="155">
        <v>100</v>
      </c>
      <c r="F233" s="155" t="s">
        <v>492</v>
      </c>
      <c r="G233" s="153">
        <v>8.25</v>
      </c>
      <c r="H233" s="153" t="s">
        <v>92</v>
      </c>
      <c r="I233" s="156" t="s">
        <v>66</v>
      </c>
      <c r="J233" s="184"/>
    </row>
    <row r="234" spans="1:10" s="99" customFormat="1" ht="14.25" customHeight="1">
      <c r="A234" s="154">
        <v>9</v>
      </c>
      <c r="B234" s="155">
        <v>217</v>
      </c>
      <c r="C234" s="155" t="s">
        <v>490</v>
      </c>
      <c r="D234" s="155" t="s">
        <v>91</v>
      </c>
      <c r="E234" s="155">
        <v>100</v>
      </c>
      <c r="F234" s="155" t="s">
        <v>492</v>
      </c>
      <c r="G234" s="153">
        <v>8.25</v>
      </c>
      <c r="H234" s="153" t="s">
        <v>92</v>
      </c>
      <c r="I234" s="156" t="s">
        <v>66</v>
      </c>
      <c r="J234" s="184"/>
    </row>
    <row r="235" spans="1:10" s="99" customFormat="1" ht="14.25" customHeight="1">
      <c r="A235" s="154">
        <v>9</v>
      </c>
      <c r="B235" s="155">
        <v>218</v>
      </c>
      <c r="C235" s="155" t="s">
        <v>490</v>
      </c>
      <c r="D235" s="155" t="s">
        <v>91</v>
      </c>
      <c r="E235" s="155">
        <v>100</v>
      </c>
      <c r="F235" s="155" t="s">
        <v>492</v>
      </c>
      <c r="G235" s="153">
        <v>8.25</v>
      </c>
      <c r="H235" s="153" t="s">
        <v>92</v>
      </c>
      <c r="I235" s="156" t="s">
        <v>66</v>
      </c>
      <c r="J235" s="184"/>
    </row>
    <row r="236" spans="1:10" s="99" customFormat="1" ht="14.25" customHeight="1">
      <c r="A236" s="154">
        <v>9</v>
      </c>
      <c r="B236" s="155">
        <v>219</v>
      </c>
      <c r="C236" s="155" t="s">
        <v>490</v>
      </c>
      <c r="D236" s="155" t="s">
        <v>91</v>
      </c>
      <c r="E236" s="155">
        <v>100</v>
      </c>
      <c r="F236" s="155" t="s">
        <v>492</v>
      </c>
      <c r="G236" s="153">
        <v>8.25</v>
      </c>
      <c r="H236" s="153" t="s">
        <v>92</v>
      </c>
      <c r="I236" s="156" t="s">
        <v>66</v>
      </c>
      <c r="J236" s="184"/>
    </row>
    <row r="237" spans="1:10" s="99" customFormat="1" ht="14.25" customHeight="1">
      <c r="A237" s="154">
        <v>9</v>
      </c>
      <c r="B237" s="155">
        <v>220</v>
      </c>
      <c r="C237" s="155" t="s">
        <v>490</v>
      </c>
      <c r="D237" s="155" t="s">
        <v>91</v>
      </c>
      <c r="E237" s="155">
        <v>100</v>
      </c>
      <c r="F237" s="155" t="s">
        <v>491</v>
      </c>
      <c r="G237" s="153">
        <v>8.25</v>
      </c>
      <c r="H237" s="153" t="s">
        <v>92</v>
      </c>
      <c r="I237" s="156" t="s">
        <v>66</v>
      </c>
      <c r="J237" s="184"/>
    </row>
    <row r="238" spans="1:10" s="99" customFormat="1" ht="14.25" customHeight="1">
      <c r="A238" s="154">
        <v>9</v>
      </c>
      <c r="B238" s="155">
        <v>221</v>
      </c>
      <c r="C238" s="155" t="s">
        <v>490</v>
      </c>
      <c r="D238" s="155" t="s">
        <v>91</v>
      </c>
      <c r="E238" s="155">
        <v>100</v>
      </c>
      <c r="F238" s="155" t="s">
        <v>491</v>
      </c>
      <c r="G238" s="153">
        <v>8.25</v>
      </c>
      <c r="H238" s="153" t="s">
        <v>92</v>
      </c>
      <c r="I238" s="156" t="s">
        <v>66</v>
      </c>
      <c r="J238" s="184"/>
    </row>
    <row r="239" spans="1:10" s="99" customFormat="1" ht="14.25" customHeight="1">
      <c r="A239" s="154">
        <v>9</v>
      </c>
      <c r="B239" s="155">
        <v>222</v>
      </c>
      <c r="C239" s="155" t="s">
        <v>490</v>
      </c>
      <c r="D239" s="155" t="s">
        <v>91</v>
      </c>
      <c r="E239" s="155">
        <v>100</v>
      </c>
      <c r="F239" s="155" t="s">
        <v>491</v>
      </c>
      <c r="G239" s="153">
        <v>8.25</v>
      </c>
      <c r="H239" s="153" t="s">
        <v>92</v>
      </c>
      <c r="I239" s="156" t="s">
        <v>66</v>
      </c>
      <c r="J239" s="184"/>
    </row>
    <row r="240" spans="1:10" s="99" customFormat="1" ht="14.25" customHeight="1">
      <c r="A240" s="154">
        <v>9</v>
      </c>
      <c r="B240" s="155">
        <v>223</v>
      </c>
      <c r="C240" s="155" t="s">
        <v>490</v>
      </c>
      <c r="D240" s="155" t="s">
        <v>91</v>
      </c>
      <c r="E240" s="155">
        <v>100</v>
      </c>
      <c r="F240" s="155" t="s">
        <v>491</v>
      </c>
      <c r="G240" s="153">
        <v>8.25</v>
      </c>
      <c r="H240" s="153" t="s">
        <v>92</v>
      </c>
      <c r="I240" s="156" t="s">
        <v>66</v>
      </c>
      <c r="J240" s="184"/>
    </row>
    <row r="241" spans="1:10" s="99" customFormat="1" ht="14.25" customHeight="1">
      <c r="A241" s="154">
        <v>9</v>
      </c>
      <c r="B241" s="155">
        <v>224</v>
      </c>
      <c r="C241" s="155" t="s">
        <v>490</v>
      </c>
      <c r="D241" s="155" t="s">
        <v>91</v>
      </c>
      <c r="E241" s="155">
        <v>100</v>
      </c>
      <c r="F241" s="155" t="s">
        <v>491</v>
      </c>
      <c r="G241" s="153">
        <v>8.25</v>
      </c>
      <c r="H241" s="153" t="s">
        <v>92</v>
      </c>
      <c r="I241" s="156" t="s">
        <v>66</v>
      </c>
      <c r="J241" s="184"/>
    </row>
    <row r="242" spans="1:10" s="99" customFormat="1" ht="14.25" customHeight="1">
      <c r="A242" s="154">
        <v>9</v>
      </c>
      <c r="B242" s="155">
        <v>225</v>
      </c>
      <c r="C242" s="155" t="s">
        <v>490</v>
      </c>
      <c r="D242" s="155" t="s">
        <v>91</v>
      </c>
      <c r="E242" s="155">
        <v>100</v>
      </c>
      <c r="F242" s="155" t="s">
        <v>492</v>
      </c>
      <c r="G242" s="153">
        <v>8.25</v>
      </c>
      <c r="H242" s="153" t="s">
        <v>92</v>
      </c>
      <c r="I242" s="156" t="s">
        <v>66</v>
      </c>
      <c r="J242" s="184"/>
    </row>
    <row r="243" spans="1:10" s="99" customFormat="1" ht="14.25" customHeight="1">
      <c r="A243" s="154">
        <v>9</v>
      </c>
      <c r="B243" s="155">
        <v>226</v>
      </c>
      <c r="C243" s="155" t="s">
        <v>490</v>
      </c>
      <c r="D243" s="155" t="s">
        <v>91</v>
      </c>
      <c r="E243" s="155">
        <v>100</v>
      </c>
      <c r="F243" s="155" t="s">
        <v>492</v>
      </c>
      <c r="G243" s="153">
        <v>8.25</v>
      </c>
      <c r="H243" s="153" t="s">
        <v>92</v>
      </c>
      <c r="I243" s="156" t="s">
        <v>66</v>
      </c>
      <c r="J243" s="184"/>
    </row>
    <row r="244" spans="1:10" s="99" customFormat="1" ht="14.25" customHeight="1">
      <c r="A244" s="154">
        <v>9</v>
      </c>
      <c r="B244" s="155">
        <v>227</v>
      </c>
      <c r="C244" s="155" t="s">
        <v>490</v>
      </c>
      <c r="D244" s="155" t="s">
        <v>91</v>
      </c>
      <c r="E244" s="155">
        <v>100</v>
      </c>
      <c r="F244" s="155" t="s">
        <v>492</v>
      </c>
      <c r="G244" s="153">
        <v>8.25</v>
      </c>
      <c r="H244" s="153" t="s">
        <v>92</v>
      </c>
      <c r="I244" s="156" t="s">
        <v>66</v>
      </c>
      <c r="J244" s="184"/>
    </row>
    <row r="245" spans="1:10" s="99" customFormat="1" ht="14.25" customHeight="1">
      <c r="A245" s="154">
        <v>9</v>
      </c>
      <c r="B245" s="155">
        <v>228</v>
      </c>
      <c r="C245" s="155" t="s">
        <v>490</v>
      </c>
      <c r="D245" s="155" t="s">
        <v>91</v>
      </c>
      <c r="E245" s="155">
        <v>100</v>
      </c>
      <c r="F245" s="155" t="s">
        <v>492</v>
      </c>
      <c r="G245" s="153">
        <v>8.25</v>
      </c>
      <c r="H245" s="153" t="s">
        <v>92</v>
      </c>
      <c r="I245" s="156" t="s">
        <v>66</v>
      </c>
      <c r="J245" s="184"/>
    </row>
    <row r="246" spans="1:10" s="99" customFormat="1" ht="14.25" customHeight="1">
      <c r="A246" s="154">
        <v>9</v>
      </c>
      <c r="B246" s="155">
        <v>229</v>
      </c>
      <c r="C246" s="155" t="s">
        <v>490</v>
      </c>
      <c r="D246" s="155" t="s">
        <v>91</v>
      </c>
      <c r="E246" s="155">
        <v>100</v>
      </c>
      <c r="F246" s="155" t="s">
        <v>492</v>
      </c>
      <c r="G246" s="153">
        <v>8.25</v>
      </c>
      <c r="H246" s="153" t="s">
        <v>92</v>
      </c>
      <c r="I246" s="156" t="s">
        <v>66</v>
      </c>
      <c r="J246" s="184"/>
    </row>
    <row r="247" spans="1:10" s="99" customFormat="1" ht="14.25" customHeight="1">
      <c r="A247" s="154">
        <v>9</v>
      </c>
      <c r="B247" s="155">
        <v>230</v>
      </c>
      <c r="C247" s="155" t="s">
        <v>490</v>
      </c>
      <c r="D247" s="155" t="s">
        <v>91</v>
      </c>
      <c r="E247" s="155">
        <v>100</v>
      </c>
      <c r="F247" s="155" t="s">
        <v>491</v>
      </c>
      <c r="G247" s="153">
        <v>8.25</v>
      </c>
      <c r="H247" s="153" t="s">
        <v>92</v>
      </c>
      <c r="I247" s="156" t="s">
        <v>66</v>
      </c>
      <c r="J247" s="184"/>
    </row>
    <row r="248" spans="1:10" s="99" customFormat="1" ht="14.25" customHeight="1">
      <c r="A248" s="154">
        <v>9</v>
      </c>
      <c r="B248" s="155">
        <v>231</v>
      </c>
      <c r="C248" s="155" t="s">
        <v>490</v>
      </c>
      <c r="D248" s="155" t="s">
        <v>91</v>
      </c>
      <c r="E248" s="155">
        <v>100</v>
      </c>
      <c r="F248" s="155" t="s">
        <v>491</v>
      </c>
      <c r="G248" s="153">
        <v>8.25</v>
      </c>
      <c r="H248" s="153" t="s">
        <v>92</v>
      </c>
      <c r="I248" s="156" t="s">
        <v>66</v>
      </c>
      <c r="J248" s="184"/>
    </row>
    <row r="249" spans="1:10" s="99" customFormat="1" ht="14.25" customHeight="1">
      <c r="A249" s="154">
        <v>9</v>
      </c>
      <c r="B249" s="155">
        <v>232</v>
      </c>
      <c r="C249" s="155" t="s">
        <v>490</v>
      </c>
      <c r="D249" s="155" t="s">
        <v>91</v>
      </c>
      <c r="E249" s="155">
        <v>100</v>
      </c>
      <c r="F249" s="155" t="s">
        <v>492</v>
      </c>
      <c r="G249" s="153">
        <v>8.25</v>
      </c>
      <c r="H249" s="153" t="s">
        <v>92</v>
      </c>
      <c r="I249" s="156" t="s">
        <v>66</v>
      </c>
      <c r="J249" s="184"/>
    </row>
    <row r="250" spans="1:10" s="99" customFormat="1" ht="14.25" customHeight="1">
      <c r="A250" s="154">
        <v>9</v>
      </c>
      <c r="B250" s="155">
        <v>233</v>
      </c>
      <c r="C250" s="155" t="s">
        <v>490</v>
      </c>
      <c r="D250" s="155" t="s">
        <v>91</v>
      </c>
      <c r="E250" s="155">
        <v>100</v>
      </c>
      <c r="F250" s="155" t="s">
        <v>491</v>
      </c>
      <c r="G250" s="153">
        <v>8.25</v>
      </c>
      <c r="H250" s="153" t="s">
        <v>92</v>
      </c>
      <c r="I250" s="156" t="s">
        <v>66</v>
      </c>
      <c r="J250" s="184"/>
    </row>
    <row r="251" spans="1:10" s="99" customFormat="1" ht="14.25" customHeight="1">
      <c r="A251" s="154">
        <v>9</v>
      </c>
      <c r="B251" s="155">
        <v>234</v>
      </c>
      <c r="C251" s="155" t="s">
        <v>490</v>
      </c>
      <c r="D251" s="155" t="s">
        <v>91</v>
      </c>
      <c r="E251" s="155">
        <v>100</v>
      </c>
      <c r="F251" s="155" t="s">
        <v>492</v>
      </c>
      <c r="G251" s="153">
        <v>8.25</v>
      </c>
      <c r="H251" s="153" t="s">
        <v>92</v>
      </c>
      <c r="I251" s="156" t="s">
        <v>66</v>
      </c>
      <c r="J251" s="184"/>
    </row>
    <row r="252" spans="1:10" s="99" customFormat="1" ht="14.25" customHeight="1">
      <c r="A252" s="154">
        <v>9</v>
      </c>
      <c r="B252" s="155">
        <v>235</v>
      </c>
      <c r="C252" s="155" t="s">
        <v>490</v>
      </c>
      <c r="D252" s="155" t="s">
        <v>91</v>
      </c>
      <c r="E252" s="155">
        <v>100</v>
      </c>
      <c r="F252" s="155" t="s">
        <v>491</v>
      </c>
      <c r="G252" s="153">
        <v>8.25</v>
      </c>
      <c r="H252" s="153" t="s">
        <v>92</v>
      </c>
      <c r="I252" s="156" t="s">
        <v>66</v>
      </c>
      <c r="J252" s="184"/>
    </row>
    <row r="253" spans="1:10" s="99" customFormat="1" ht="14.25" customHeight="1">
      <c r="A253" s="154">
        <v>9</v>
      </c>
      <c r="B253" s="155">
        <v>236</v>
      </c>
      <c r="C253" s="155" t="s">
        <v>490</v>
      </c>
      <c r="D253" s="155" t="s">
        <v>91</v>
      </c>
      <c r="E253" s="155">
        <v>100</v>
      </c>
      <c r="F253" s="155" t="s">
        <v>492</v>
      </c>
      <c r="G253" s="153">
        <v>8.25</v>
      </c>
      <c r="H253" s="153" t="s">
        <v>92</v>
      </c>
      <c r="I253" s="156" t="s">
        <v>66</v>
      </c>
      <c r="J253" s="184"/>
    </row>
    <row r="254" spans="1:10" s="99" customFormat="1" ht="14.25" customHeight="1">
      <c r="A254" s="154">
        <v>9</v>
      </c>
      <c r="B254" s="155">
        <v>237</v>
      </c>
      <c r="C254" s="155" t="s">
        <v>490</v>
      </c>
      <c r="D254" s="155" t="s">
        <v>91</v>
      </c>
      <c r="E254" s="155">
        <v>100</v>
      </c>
      <c r="F254" s="155" t="s">
        <v>492</v>
      </c>
      <c r="G254" s="153">
        <v>8.25</v>
      </c>
      <c r="H254" s="153" t="s">
        <v>92</v>
      </c>
      <c r="I254" s="156" t="s">
        <v>66</v>
      </c>
      <c r="J254" s="184"/>
    </row>
    <row r="255" spans="1:10" s="99" customFormat="1" ht="14.25" customHeight="1">
      <c r="A255" s="154">
        <v>9</v>
      </c>
      <c r="B255" s="155">
        <v>238</v>
      </c>
      <c r="C255" s="46" t="s">
        <v>490</v>
      </c>
      <c r="D255" s="155" t="s">
        <v>91</v>
      </c>
      <c r="E255" s="155">
        <v>100</v>
      </c>
      <c r="F255" s="155" t="s">
        <v>491</v>
      </c>
      <c r="G255" s="153">
        <v>8.25</v>
      </c>
      <c r="H255" s="153" t="s">
        <v>92</v>
      </c>
      <c r="I255" s="156" t="s">
        <v>66</v>
      </c>
      <c r="J255" s="184"/>
    </row>
    <row r="256" spans="1:10" s="99" customFormat="1" ht="14.25" customHeight="1">
      <c r="A256" s="154">
        <v>9</v>
      </c>
      <c r="B256" s="155">
        <v>239</v>
      </c>
      <c r="C256" s="155" t="s">
        <v>490</v>
      </c>
      <c r="D256" s="155" t="s">
        <v>91</v>
      </c>
      <c r="E256" s="155">
        <v>100</v>
      </c>
      <c r="F256" s="155" t="s">
        <v>491</v>
      </c>
      <c r="G256" s="153">
        <v>8.25</v>
      </c>
      <c r="H256" s="153" t="s">
        <v>92</v>
      </c>
      <c r="I256" s="156" t="s">
        <v>66</v>
      </c>
      <c r="J256" s="184"/>
    </row>
    <row r="257" spans="1:10" s="99" customFormat="1" ht="14.25" customHeight="1">
      <c r="A257" s="154">
        <v>9</v>
      </c>
      <c r="B257" s="155">
        <v>240</v>
      </c>
      <c r="C257" s="155" t="s">
        <v>490</v>
      </c>
      <c r="D257" s="155" t="s">
        <v>91</v>
      </c>
      <c r="E257" s="155">
        <v>100</v>
      </c>
      <c r="F257" s="155" t="s">
        <v>491</v>
      </c>
      <c r="G257" s="153">
        <v>8.25</v>
      </c>
      <c r="H257" s="153" t="s">
        <v>92</v>
      </c>
      <c r="I257" s="156" t="s">
        <v>66</v>
      </c>
      <c r="J257" s="184"/>
    </row>
    <row r="258" spans="1:10" s="99" customFormat="1" ht="14.25" customHeight="1">
      <c r="A258" s="154">
        <v>9</v>
      </c>
      <c r="B258" s="155">
        <v>241</v>
      </c>
      <c r="C258" s="155" t="s">
        <v>490</v>
      </c>
      <c r="D258" s="155" t="s">
        <v>91</v>
      </c>
      <c r="E258" s="155">
        <v>100</v>
      </c>
      <c r="F258" s="155" t="s">
        <v>491</v>
      </c>
      <c r="G258" s="153">
        <v>8.25</v>
      </c>
      <c r="H258" s="153" t="s">
        <v>92</v>
      </c>
      <c r="I258" s="156" t="s">
        <v>66</v>
      </c>
      <c r="J258" s="184"/>
    </row>
    <row r="259" spans="1:10" s="99" customFormat="1" ht="14.25" customHeight="1">
      <c r="A259" s="154">
        <v>9</v>
      </c>
      <c r="B259" s="155">
        <v>242</v>
      </c>
      <c r="C259" s="155" t="s">
        <v>490</v>
      </c>
      <c r="D259" s="155" t="s">
        <v>91</v>
      </c>
      <c r="E259" s="155">
        <v>100</v>
      </c>
      <c r="F259" s="155" t="s">
        <v>491</v>
      </c>
      <c r="G259" s="153">
        <v>8.25</v>
      </c>
      <c r="H259" s="153" t="s">
        <v>92</v>
      </c>
      <c r="I259" s="156" t="s">
        <v>66</v>
      </c>
      <c r="J259" s="184"/>
    </row>
    <row r="260" spans="1:10" s="99" customFormat="1" ht="14.25" customHeight="1">
      <c r="A260" s="154">
        <v>9</v>
      </c>
      <c r="B260" s="155">
        <v>243</v>
      </c>
      <c r="C260" s="155" t="s">
        <v>490</v>
      </c>
      <c r="D260" s="155" t="s">
        <v>91</v>
      </c>
      <c r="E260" s="155">
        <v>100</v>
      </c>
      <c r="F260" s="155" t="s">
        <v>491</v>
      </c>
      <c r="G260" s="153">
        <v>8.25</v>
      </c>
      <c r="H260" s="153" t="s">
        <v>92</v>
      </c>
      <c r="I260" s="156" t="s">
        <v>66</v>
      </c>
      <c r="J260" s="184"/>
    </row>
    <row r="261" spans="1:10" s="99" customFormat="1" ht="14.25" customHeight="1">
      <c r="A261" s="154">
        <v>9</v>
      </c>
      <c r="B261" s="155">
        <v>244</v>
      </c>
      <c r="C261" s="155" t="s">
        <v>490</v>
      </c>
      <c r="D261" s="155" t="s">
        <v>91</v>
      </c>
      <c r="E261" s="155">
        <v>100</v>
      </c>
      <c r="F261" s="155" t="s">
        <v>492</v>
      </c>
      <c r="G261" s="153">
        <v>8.25</v>
      </c>
      <c r="H261" s="153" t="s">
        <v>92</v>
      </c>
      <c r="I261" s="156" t="s">
        <v>66</v>
      </c>
      <c r="J261" s="184"/>
    </row>
    <row r="262" spans="1:10" s="99" customFormat="1" ht="14.25" customHeight="1">
      <c r="A262" s="154">
        <v>9</v>
      </c>
      <c r="B262" s="155">
        <v>245</v>
      </c>
      <c r="C262" s="155" t="s">
        <v>490</v>
      </c>
      <c r="D262" s="155" t="s">
        <v>91</v>
      </c>
      <c r="E262" s="155">
        <v>100</v>
      </c>
      <c r="F262" s="155" t="s">
        <v>492</v>
      </c>
      <c r="G262" s="153">
        <v>8.25</v>
      </c>
      <c r="H262" s="153" t="s">
        <v>92</v>
      </c>
      <c r="I262" s="156" t="s">
        <v>66</v>
      </c>
      <c r="J262" s="184"/>
    </row>
    <row r="263" spans="1:10" s="99" customFormat="1" ht="14.25" customHeight="1">
      <c r="A263" s="154">
        <v>9</v>
      </c>
      <c r="B263" s="155">
        <v>246</v>
      </c>
      <c r="C263" s="155" t="s">
        <v>490</v>
      </c>
      <c r="D263" s="155" t="s">
        <v>91</v>
      </c>
      <c r="E263" s="155">
        <v>100</v>
      </c>
      <c r="F263" s="155" t="s">
        <v>492</v>
      </c>
      <c r="G263" s="153">
        <v>8.25</v>
      </c>
      <c r="H263" s="153" t="s">
        <v>92</v>
      </c>
      <c r="I263" s="156" t="s">
        <v>66</v>
      </c>
      <c r="J263" s="184"/>
    </row>
    <row r="264" spans="1:10" s="99" customFormat="1" ht="14.25" customHeight="1">
      <c r="A264" s="154">
        <v>9</v>
      </c>
      <c r="B264" s="155">
        <v>247</v>
      </c>
      <c r="C264" s="155" t="s">
        <v>490</v>
      </c>
      <c r="D264" s="155" t="s">
        <v>91</v>
      </c>
      <c r="E264" s="155">
        <v>100</v>
      </c>
      <c r="F264" s="155" t="s">
        <v>492</v>
      </c>
      <c r="G264" s="153">
        <v>8.25</v>
      </c>
      <c r="H264" s="153" t="s">
        <v>92</v>
      </c>
      <c r="I264" s="156" t="s">
        <v>66</v>
      </c>
      <c r="J264" s="184"/>
    </row>
    <row r="265" spans="1:10" s="99" customFormat="1" ht="14.25" customHeight="1">
      <c r="A265" s="154">
        <v>9</v>
      </c>
      <c r="B265" s="155">
        <v>248</v>
      </c>
      <c r="C265" s="155" t="s">
        <v>490</v>
      </c>
      <c r="D265" s="155" t="s">
        <v>91</v>
      </c>
      <c r="E265" s="155">
        <v>100</v>
      </c>
      <c r="F265" s="155" t="s">
        <v>491</v>
      </c>
      <c r="G265" s="153">
        <v>8.25</v>
      </c>
      <c r="H265" s="153" t="s">
        <v>92</v>
      </c>
      <c r="I265" s="156" t="s">
        <v>66</v>
      </c>
      <c r="J265" s="184"/>
    </row>
    <row r="266" spans="1:10" s="99" customFormat="1" ht="14.25" customHeight="1">
      <c r="A266" s="154" t="s">
        <v>36</v>
      </c>
      <c r="B266" s="155" t="s">
        <v>45</v>
      </c>
      <c r="C266" s="155" t="s">
        <v>86</v>
      </c>
      <c r="D266" s="155" t="s">
        <v>87</v>
      </c>
      <c r="E266" s="155" t="s">
        <v>88</v>
      </c>
      <c r="F266" s="155" t="s">
        <v>89</v>
      </c>
      <c r="G266" s="153">
        <v>414</v>
      </c>
      <c r="H266" s="153">
        <v>436.1</v>
      </c>
      <c r="I266" s="156" t="s">
        <v>90</v>
      </c>
      <c r="J266" s="184"/>
    </row>
    <row r="267" spans="1:10" s="99" customFormat="1" ht="14.25" customHeight="1">
      <c r="A267" s="154">
        <v>10</v>
      </c>
      <c r="B267" s="155">
        <v>249</v>
      </c>
      <c r="C267" s="155" t="s">
        <v>493</v>
      </c>
      <c r="D267" s="155" t="s">
        <v>91</v>
      </c>
      <c r="E267" s="155">
        <v>160</v>
      </c>
      <c r="F267" s="155" t="s">
        <v>494</v>
      </c>
      <c r="G267" s="153">
        <v>13.8</v>
      </c>
      <c r="H267" s="153" t="s">
        <v>92</v>
      </c>
      <c r="I267" s="156" t="s">
        <v>66</v>
      </c>
      <c r="J267" s="184"/>
    </row>
    <row r="268" spans="1:10" s="99" customFormat="1" ht="14.25" customHeight="1">
      <c r="A268" s="154">
        <v>10</v>
      </c>
      <c r="B268" s="155">
        <v>250</v>
      </c>
      <c r="C268" s="155" t="s">
        <v>493</v>
      </c>
      <c r="D268" s="155" t="s">
        <v>91</v>
      </c>
      <c r="E268" s="155">
        <v>160</v>
      </c>
      <c r="F268" s="155" t="s">
        <v>358</v>
      </c>
      <c r="G268" s="153">
        <v>13.8</v>
      </c>
      <c r="H268" s="153" t="s">
        <v>92</v>
      </c>
      <c r="I268" s="156" t="s">
        <v>66</v>
      </c>
      <c r="J268" s="184"/>
    </row>
    <row r="269" spans="1:10" s="99" customFormat="1" ht="14.25" customHeight="1">
      <c r="A269" s="154">
        <v>10</v>
      </c>
      <c r="B269" s="155">
        <v>251</v>
      </c>
      <c r="C269" s="155" t="s">
        <v>493</v>
      </c>
      <c r="D269" s="155" t="s">
        <v>91</v>
      </c>
      <c r="E269" s="155">
        <v>160</v>
      </c>
      <c r="F269" s="155" t="s">
        <v>358</v>
      </c>
      <c r="G269" s="153">
        <v>13.8</v>
      </c>
      <c r="H269" s="153" t="s">
        <v>92</v>
      </c>
      <c r="I269" s="156" t="s">
        <v>66</v>
      </c>
      <c r="J269" s="184"/>
    </row>
    <row r="270" spans="1:10" s="99" customFormat="1" ht="14.25" customHeight="1">
      <c r="A270" s="154">
        <v>10</v>
      </c>
      <c r="B270" s="155">
        <v>252</v>
      </c>
      <c r="C270" s="155" t="s">
        <v>493</v>
      </c>
      <c r="D270" s="155" t="s">
        <v>91</v>
      </c>
      <c r="E270" s="155">
        <v>160</v>
      </c>
      <c r="F270" s="155" t="s">
        <v>358</v>
      </c>
      <c r="G270" s="153">
        <v>13.8</v>
      </c>
      <c r="H270" s="153" t="s">
        <v>92</v>
      </c>
      <c r="I270" s="156" t="s">
        <v>66</v>
      </c>
      <c r="J270" s="184"/>
    </row>
    <row r="271" spans="1:10" s="99" customFormat="1" ht="14.25" customHeight="1">
      <c r="A271" s="154">
        <v>10</v>
      </c>
      <c r="B271" s="155">
        <v>253</v>
      </c>
      <c r="C271" s="155" t="s">
        <v>493</v>
      </c>
      <c r="D271" s="155" t="s">
        <v>91</v>
      </c>
      <c r="E271" s="155">
        <v>160</v>
      </c>
      <c r="F271" s="155" t="s">
        <v>348</v>
      </c>
      <c r="G271" s="153">
        <v>13.8</v>
      </c>
      <c r="H271" s="153" t="s">
        <v>92</v>
      </c>
      <c r="I271" s="156" t="s">
        <v>66</v>
      </c>
      <c r="J271" s="184"/>
    </row>
    <row r="272" spans="1:10" s="99" customFormat="1" ht="14.25" customHeight="1">
      <c r="A272" s="154">
        <v>10</v>
      </c>
      <c r="B272" s="155">
        <v>254</v>
      </c>
      <c r="C272" s="155" t="s">
        <v>493</v>
      </c>
      <c r="D272" s="155" t="s">
        <v>91</v>
      </c>
      <c r="E272" s="155">
        <v>160</v>
      </c>
      <c r="F272" s="155" t="s">
        <v>348</v>
      </c>
      <c r="G272" s="153">
        <v>13.8</v>
      </c>
      <c r="H272" s="153" t="s">
        <v>92</v>
      </c>
      <c r="I272" s="156" t="s">
        <v>66</v>
      </c>
      <c r="J272" s="184"/>
    </row>
    <row r="273" spans="1:10" s="99" customFormat="1" ht="14.25" customHeight="1">
      <c r="A273" s="154">
        <v>10</v>
      </c>
      <c r="B273" s="155">
        <v>255</v>
      </c>
      <c r="C273" s="155" t="s">
        <v>493</v>
      </c>
      <c r="D273" s="155" t="s">
        <v>91</v>
      </c>
      <c r="E273" s="155">
        <v>160</v>
      </c>
      <c r="F273" s="155" t="s">
        <v>348</v>
      </c>
      <c r="G273" s="153">
        <v>13.8</v>
      </c>
      <c r="H273" s="153" t="s">
        <v>92</v>
      </c>
      <c r="I273" s="156" t="s">
        <v>66</v>
      </c>
      <c r="J273" s="184"/>
    </row>
    <row r="274" spans="1:10" s="99" customFormat="1" ht="14.25" customHeight="1">
      <c r="A274" s="154">
        <v>10</v>
      </c>
      <c r="B274" s="155">
        <v>256</v>
      </c>
      <c r="C274" s="155" t="s">
        <v>493</v>
      </c>
      <c r="D274" s="155" t="s">
        <v>91</v>
      </c>
      <c r="E274" s="155">
        <v>160</v>
      </c>
      <c r="F274" s="155" t="s">
        <v>358</v>
      </c>
      <c r="G274" s="153">
        <v>13.8</v>
      </c>
      <c r="H274" s="153" t="s">
        <v>92</v>
      </c>
      <c r="I274" s="156" t="s">
        <v>66</v>
      </c>
      <c r="J274" s="184"/>
    </row>
    <row r="275" spans="1:10" s="99" customFormat="1" ht="14.25" customHeight="1">
      <c r="A275" s="154">
        <v>10</v>
      </c>
      <c r="B275" s="155">
        <v>257</v>
      </c>
      <c r="C275" s="155" t="s">
        <v>493</v>
      </c>
      <c r="D275" s="155" t="s">
        <v>91</v>
      </c>
      <c r="E275" s="155">
        <v>160</v>
      </c>
      <c r="F275" s="155" t="s">
        <v>348</v>
      </c>
      <c r="G275" s="153">
        <v>13.8</v>
      </c>
      <c r="H275" s="153" t="s">
        <v>92</v>
      </c>
      <c r="I275" s="156" t="s">
        <v>66</v>
      </c>
      <c r="J275" s="184"/>
    </row>
    <row r="276" spans="1:10" s="99" customFormat="1" ht="14.25" customHeight="1">
      <c r="A276" s="154">
        <v>10</v>
      </c>
      <c r="B276" s="155">
        <v>258</v>
      </c>
      <c r="C276" s="155" t="s">
        <v>493</v>
      </c>
      <c r="D276" s="155" t="s">
        <v>91</v>
      </c>
      <c r="E276" s="155">
        <v>160</v>
      </c>
      <c r="F276" s="155" t="s">
        <v>348</v>
      </c>
      <c r="G276" s="153">
        <v>13.8</v>
      </c>
      <c r="H276" s="153" t="s">
        <v>92</v>
      </c>
      <c r="I276" s="156" t="s">
        <v>66</v>
      </c>
      <c r="J276" s="184"/>
    </row>
    <row r="277" spans="1:10" s="99" customFormat="1" ht="14.25" customHeight="1">
      <c r="A277" s="154">
        <v>10</v>
      </c>
      <c r="B277" s="155">
        <v>259</v>
      </c>
      <c r="C277" s="155" t="s">
        <v>493</v>
      </c>
      <c r="D277" s="155" t="s">
        <v>91</v>
      </c>
      <c r="E277" s="155">
        <v>160</v>
      </c>
      <c r="F277" s="155" t="s">
        <v>348</v>
      </c>
      <c r="G277" s="153">
        <v>13.8</v>
      </c>
      <c r="H277" s="153" t="s">
        <v>92</v>
      </c>
      <c r="I277" s="156" t="s">
        <v>66</v>
      </c>
      <c r="J277" s="184"/>
    </row>
    <row r="278" spans="1:10" s="99" customFormat="1" ht="14.25" customHeight="1">
      <c r="A278" s="154">
        <v>10</v>
      </c>
      <c r="B278" s="155">
        <v>260</v>
      </c>
      <c r="C278" s="155" t="s">
        <v>493</v>
      </c>
      <c r="D278" s="155" t="s">
        <v>91</v>
      </c>
      <c r="E278" s="155">
        <v>160</v>
      </c>
      <c r="F278" s="155" t="s">
        <v>348</v>
      </c>
      <c r="G278" s="153">
        <v>13.8</v>
      </c>
      <c r="H278" s="153" t="s">
        <v>92</v>
      </c>
      <c r="I278" s="156" t="s">
        <v>66</v>
      </c>
      <c r="J278" s="184"/>
    </row>
    <row r="279" spans="1:10" s="99" customFormat="1" ht="14.25" customHeight="1">
      <c r="A279" s="154">
        <v>10</v>
      </c>
      <c r="B279" s="155">
        <v>261</v>
      </c>
      <c r="C279" s="155" t="s">
        <v>493</v>
      </c>
      <c r="D279" s="155" t="s">
        <v>91</v>
      </c>
      <c r="E279" s="155">
        <v>160</v>
      </c>
      <c r="F279" s="155" t="s">
        <v>348</v>
      </c>
      <c r="G279" s="153">
        <v>13.8</v>
      </c>
      <c r="H279" s="153" t="s">
        <v>92</v>
      </c>
      <c r="I279" s="156" t="s">
        <v>66</v>
      </c>
      <c r="J279" s="184"/>
    </row>
    <row r="280" spans="1:10" s="99" customFormat="1" ht="14.25" customHeight="1">
      <c r="A280" s="154">
        <v>10</v>
      </c>
      <c r="B280" s="155">
        <v>262</v>
      </c>
      <c r="C280" s="155" t="s">
        <v>493</v>
      </c>
      <c r="D280" s="155" t="s">
        <v>91</v>
      </c>
      <c r="E280" s="155">
        <v>160</v>
      </c>
      <c r="F280" s="155" t="s">
        <v>348</v>
      </c>
      <c r="G280" s="153">
        <v>13.8</v>
      </c>
      <c r="H280" s="153" t="s">
        <v>92</v>
      </c>
      <c r="I280" s="156" t="s">
        <v>66</v>
      </c>
      <c r="J280" s="184"/>
    </row>
    <row r="281" spans="1:10" s="99" customFormat="1" ht="14.25" customHeight="1">
      <c r="A281" s="154">
        <v>10</v>
      </c>
      <c r="B281" s="155">
        <v>263</v>
      </c>
      <c r="C281" s="155" t="s">
        <v>493</v>
      </c>
      <c r="D281" s="155" t="s">
        <v>91</v>
      </c>
      <c r="E281" s="155">
        <v>160</v>
      </c>
      <c r="F281" s="155" t="s">
        <v>358</v>
      </c>
      <c r="G281" s="153">
        <v>13.8</v>
      </c>
      <c r="H281" s="153" t="s">
        <v>92</v>
      </c>
      <c r="I281" s="156" t="s">
        <v>66</v>
      </c>
      <c r="J281" s="184"/>
    </row>
    <row r="282" spans="1:10" s="99" customFormat="1" ht="14.25" customHeight="1">
      <c r="A282" s="154">
        <v>10</v>
      </c>
      <c r="B282" s="155">
        <v>264</v>
      </c>
      <c r="C282" s="155" t="s">
        <v>493</v>
      </c>
      <c r="D282" s="155" t="s">
        <v>91</v>
      </c>
      <c r="E282" s="155">
        <v>160</v>
      </c>
      <c r="F282" s="155" t="s">
        <v>358</v>
      </c>
      <c r="G282" s="153">
        <v>13.8</v>
      </c>
      <c r="H282" s="153" t="s">
        <v>92</v>
      </c>
      <c r="I282" s="156" t="s">
        <v>66</v>
      </c>
      <c r="J282" s="184"/>
    </row>
    <row r="283" spans="1:10" s="99" customFormat="1" ht="14.25" customHeight="1">
      <c r="A283" s="154">
        <v>10</v>
      </c>
      <c r="B283" s="155">
        <v>265</v>
      </c>
      <c r="C283" s="155" t="s">
        <v>493</v>
      </c>
      <c r="D283" s="155" t="s">
        <v>91</v>
      </c>
      <c r="E283" s="155">
        <v>160</v>
      </c>
      <c r="F283" s="155" t="s">
        <v>358</v>
      </c>
      <c r="G283" s="153">
        <v>13.8</v>
      </c>
      <c r="H283" s="153" t="s">
        <v>92</v>
      </c>
      <c r="I283" s="156" t="s">
        <v>66</v>
      </c>
      <c r="J283" s="184"/>
    </row>
    <row r="284" spans="1:10" s="99" customFormat="1" ht="14.25" customHeight="1">
      <c r="A284" s="154">
        <v>10</v>
      </c>
      <c r="B284" s="155">
        <v>266</v>
      </c>
      <c r="C284" s="155" t="s">
        <v>493</v>
      </c>
      <c r="D284" s="155" t="s">
        <v>91</v>
      </c>
      <c r="E284" s="155">
        <v>160</v>
      </c>
      <c r="F284" s="155" t="s">
        <v>348</v>
      </c>
      <c r="G284" s="153">
        <v>13.8</v>
      </c>
      <c r="H284" s="153" t="s">
        <v>92</v>
      </c>
      <c r="I284" s="156" t="s">
        <v>66</v>
      </c>
      <c r="J284" s="184"/>
    </row>
    <row r="285" spans="1:10" s="99" customFormat="1" ht="14.25" customHeight="1">
      <c r="A285" s="154">
        <v>10</v>
      </c>
      <c r="B285" s="155">
        <v>267</v>
      </c>
      <c r="C285" s="155" t="s">
        <v>493</v>
      </c>
      <c r="D285" s="155" t="s">
        <v>91</v>
      </c>
      <c r="E285" s="155">
        <v>160</v>
      </c>
      <c r="F285" s="155" t="s">
        <v>348</v>
      </c>
      <c r="G285" s="153">
        <v>13.8</v>
      </c>
      <c r="H285" s="153" t="s">
        <v>92</v>
      </c>
      <c r="I285" s="156" t="s">
        <v>66</v>
      </c>
      <c r="J285" s="184"/>
    </row>
    <row r="286" spans="1:10" s="99" customFormat="1" ht="14.25" customHeight="1">
      <c r="A286" s="154">
        <v>10</v>
      </c>
      <c r="B286" s="155">
        <v>268</v>
      </c>
      <c r="C286" s="155" t="s">
        <v>493</v>
      </c>
      <c r="D286" s="155" t="s">
        <v>91</v>
      </c>
      <c r="E286" s="155">
        <v>160</v>
      </c>
      <c r="F286" s="155" t="s">
        <v>358</v>
      </c>
      <c r="G286" s="153">
        <v>13.8</v>
      </c>
      <c r="H286" s="153" t="s">
        <v>92</v>
      </c>
      <c r="I286" s="156" t="s">
        <v>66</v>
      </c>
      <c r="J286" s="184"/>
    </row>
    <row r="287" spans="1:10" s="99" customFormat="1" ht="14.25" customHeight="1">
      <c r="A287" s="154">
        <v>10</v>
      </c>
      <c r="B287" s="155">
        <v>269</v>
      </c>
      <c r="C287" s="155" t="s">
        <v>493</v>
      </c>
      <c r="D287" s="155" t="s">
        <v>91</v>
      </c>
      <c r="E287" s="155">
        <v>160</v>
      </c>
      <c r="F287" s="155" t="s">
        <v>358</v>
      </c>
      <c r="G287" s="153">
        <v>13.8</v>
      </c>
      <c r="H287" s="153" t="s">
        <v>92</v>
      </c>
      <c r="I287" s="156" t="s">
        <v>66</v>
      </c>
      <c r="J287" s="184"/>
    </row>
    <row r="288" spans="1:10" s="99" customFormat="1" ht="14.25" customHeight="1">
      <c r="A288" s="154">
        <v>10</v>
      </c>
      <c r="B288" s="155">
        <v>270</v>
      </c>
      <c r="C288" s="155" t="s">
        <v>493</v>
      </c>
      <c r="D288" s="155" t="s">
        <v>91</v>
      </c>
      <c r="E288" s="155">
        <v>160</v>
      </c>
      <c r="F288" s="155" t="s">
        <v>358</v>
      </c>
      <c r="G288" s="153">
        <v>13.8</v>
      </c>
      <c r="H288" s="153" t="s">
        <v>92</v>
      </c>
      <c r="I288" s="156" t="s">
        <v>66</v>
      </c>
      <c r="J288" s="184"/>
    </row>
    <row r="289" spans="1:10" s="99" customFormat="1" ht="14.25" customHeight="1">
      <c r="A289" s="154">
        <v>10</v>
      </c>
      <c r="B289" s="155">
        <v>271</v>
      </c>
      <c r="C289" s="155" t="s">
        <v>493</v>
      </c>
      <c r="D289" s="155" t="s">
        <v>91</v>
      </c>
      <c r="E289" s="155">
        <v>160</v>
      </c>
      <c r="F289" s="155" t="s">
        <v>358</v>
      </c>
      <c r="G289" s="153">
        <v>13.8</v>
      </c>
      <c r="H289" s="153" t="s">
        <v>92</v>
      </c>
      <c r="I289" s="156" t="s">
        <v>66</v>
      </c>
      <c r="J289" s="184"/>
    </row>
    <row r="290" spans="1:10" s="99" customFormat="1" ht="14.25" customHeight="1">
      <c r="A290" s="154">
        <v>10</v>
      </c>
      <c r="B290" s="155">
        <v>272</v>
      </c>
      <c r="C290" s="155" t="s">
        <v>493</v>
      </c>
      <c r="D290" s="155" t="s">
        <v>91</v>
      </c>
      <c r="E290" s="155">
        <v>160</v>
      </c>
      <c r="F290" s="155" t="s">
        <v>358</v>
      </c>
      <c r="G290" s="153">
        <v>13.8</v>
      </c>
      <c r="H290" s="153" t="s">
        <v>92</v>
      </c>
      <c r="I290" s="156" t="s">
        <v>66</v>
      </c>
      <c r="J290" s="184"/>
    </row>
    <row r="291" spans="1:10" s="99" customFormat="1" ht="14.25" customHeight="1">
      <c r="A291" s="154">
        <v>10</v>
      </c>
      <c r="B291" s="155">
        <v>273</v>
      </c>
      <c r="C291" s="155" t="s">
        <v>493</v>
      </c>
      <c r="D291" s="155" t="s">
        <v>91</v>
      </c>
      <c r="E291" s="155">
        <v>160</v>
      </c>
      <c r="F291" s="155" t="s">
        <v>358</v>
      </c>
      <c r="G291" s="153">
        <v>13.8</v>
      </c>
      <c r="H291" s="153" t="s">
        <v>92</v>
      </c>
      <c r="I291" s="156" t="s">
        <v>66</v>
      </c>
      <c r="J291" s="184"/>
    </row>
    <row r="292" spans="1:10" s="99" customFormat="1" ht="14.25" customHeight="1">
      <c r="A292" s="154">
        <v>10</v>
      </c>
      <c r="B292" s="155">
        <v>274</v>
      </c>
      <c r="C292" s="155" t="s">
        <v>493</v>
      </c>
      <c r="D292" s="155" t="s">
        <v>91</v>
      </c>
      <c r="E292" s="155">
        <v>160</v>
      </c>
      <c r="F292" s="155" t="s">
        <v>348</v>
      </c>
      <c r="G292" s="153">
        <v>13.8</v>
      </c>
      <c r="H292" s="153" t="s">
        <v>92</v>
      </c>
      <c r="I292" s="156" t="s">
        <v>66</v>
      </c>
      <c r="J292" s="184"/>
    </row>
    <row r="293" spans="1:10" s="99" customFormat="1" ht="14.25" customHeight="1">
      <c r="A293" s="154">
        <v>10</v>
      </c>
      <c r="B293" s="155">
        <v>275</v>
      </c>
      <c r="C293" s="155" t="s">
        <v>493</v>
      </c>
      <c r="D293" s="155" t="s">
        <v>91</v>
      </c>
      <c r="E293" s="155">
        <v>160</v>
      </c>
      <c r="F293" s="155" t="s">
        <v>358</v>
      </c>
      <c r="G293" s="153">
        <v>13.8</v>
      </c>
      <c r="H293" s="153" t="s">
        <v>92</v>
      </c>
      <c r="I293" s="156" t="s">
        <v>66</v>
      </c>
      <c r="J293" s="184"/>
    </row>
    <row r="294" spans="1:10" s="99" customFormat="1" ht="14.25" customHeight="1">
      <c r="A294" s="154">
        <v>10</v>
      </c>
      <c r="B294" s="155">
        <v>276</v>
      </c>
      <c r="C294" s="155" t="s">
        <v>493</v>
      </c>
      <c r="D294" s="155" t="s">
        <v>91</v>
      </c>
      <c r="E294" s="155">
        <v>160</v>
      </c>
      <c r="F294" s="155" t="s">
        <v>358</v>
      </c>
      <c r="G294" s="153">
        <v>13.8</v>
      </c>
      <c r="H294" s="153" t="s">
        <v>92</v>
      </c>
      <c r="I294" s="156" t="s">
        <v>66</v>
      </c>
      <c r="J294" s="184"/>
    </row>
    <row r="295" spans="1:10" s="99" customFormat="1" ht="14.25" customHeight="1">
      <c r="A295" s="154">
        <v>10</v>
      </c>
      <c r="B295" s="155">
        <v>277</v>
      </c>
      <c r="C295" s="155" t="s">
        <v>493</v>
      </c>
      <c r="D295" s="155" t="s">
        <v>91</v>
      </c>
      <c r="E295" s="155">
        <v>160</v>
      </c>
      <c r="F295" s="155" t="s">
        <v>358</v>
      </c>
      <c r="G295" s="153">
        <v>13.8</v>
      </c>
      <c r="H295" s="153" t="s">
        <v>92</v>
      </c>
      <c r="I295" s="156" t="s">
        <v>66</v>
      </c>
      <c r="J295" s="184"/>
    </row>
    <row r="296" spans="1:10" s="99" customFormat="1" ht="14.25" customHeight="1">
      <c r="A296" s="154">
        <v>10</v>
      </c>
      <c r="B296" s="155">
        <v>278</v>
      </c>
      <c r="C296" s="155" t="s">
        <v>493</v>
      </c>
      <c r="D296" s="155" t="s">
        <v>91</v>
      </c>
      <c r="E296" s="155">
        <v>160</v>
      </c>
      <c r="F296" s="155" t="s">
        <v>494</v>
      </c>
      <c r="G296" s="153">
        <v>13.8</v>
      </c>
      <c r="H296" s="153" t="s">
        <v>92</v>
      </c>
      <c r="I296" s="156" t="s">
        <v>66</v>
      </c>
      <c r="J296" s="184"/>
    </row>
    <row r="297" spans="1:10" s="99" customFormat="1" ht="14.25" customHeight="1">
      <c r="A297" s="154" t="s">
        <v>36</v>
      </c>
      <c r="B297" s="155" t="s">
        <v>45</v>
      </c>
      <c r="C297" s="155" t="s">
        <v>86</v>
      </c>
      <c r="D297" s="155" t="s">
        <v>87</v>
      </c>
      <c r="E297" s="155" t="s">
        <v>88</v>
      </c>
      <c r="F297" s="155" t="s">
        <v>89</v>
      </c>
      <c r="G297" s="153">
        <v>172.8</v>
      </c>
      <c r="H297" s="153">
        <v>194.9</v>
      </c>
      <c r="I297" s="156" t="s">
        <v>90</v>
      </c>
      <c r="J297" s="184"/>
    </row>
    <row r="298" spans="1:10" s="99" customFormat="1" ht="14.25" customHeight="1">
      <c r="A298" s="154">
        <v>11</v>
      </c>
      <c r="B298" s="155">
        <v>279</v>
      </c>
      <c r="C298" s="155" t="s">
        <v>278</v>
      </c>
      <c r="D298" s="155" t="s">
        <v>93</v>
      </c>
      <c r="E298" s="155">
        <v>40</v>
      </c>
      <c r="F298" s="155" t="s">
        <v>495</v>
      </c>
      <c r="G298" s="153">
        <v>7.2</v>
      </c>
      <c r="H298" s="153" t="s">
        <v>92</v>
      </c>
      <c r="I298" s="156" t="s">
        <v>66</v>
      </c>
      <c r="J298" s="184"/>
    </row>
    <row r="299" spans="1:10" s="99" customFormat="1" ht="14.25" customHeight="1">
      <c r="A299" s="154">
        <v>11</v>
      </c>
      <c r="B299" s="155">
        <v>280</v>
      </c>
      <c r="C299" s="155" t="s">
        <v>278</v>
      </c>
      <c r="D299" s="155" t="s">
        <v>93</v>
      </c>
      <c r="E299" s="155">
        <v>40</v>
      </c>
      <c r="F299" s="155" t="s">
        <v>484</v>
      </c>
      <c r="G299" s="153">
        <v>7.2</v>
      </c>
      <c r="H299" s="153" t="s">
        <v>92</v>
      </c>
      <c r="I299" s="156" t="s">
        <v>66</v>
      </c>
      <c r="J299" s="184"/>
    </row>
    <row r="300" spans="1:10" s="99" customFormat="1" ht="14.25" customHeight="1">
      <c r="A300" s="154">
        <v>11</v>
      </c>
      <c r="B300" s="155">
        <v>281</v>
      </c>
      <c r="C300" s="155" t="s">
        <v>278</v>
      </c>
      <c r="D300" s="155" t="s">
        <v>93</v>
      </c>
      <c r="E300" s="155">
        <v>40</v>
      </c>
      <c r="F300" s="155" t="s">
        <v>484</v>
      </c>
      <c r="G300" s="153">
        <v>7.2</v>
      </c>
      <c r="H300" s="153" t="s">
        <v>92</v>
      </c>
      <c r="I300" s="156" t="s">
        <v>66</v>
      </c>
      <c r="J300" s="184"/>
    </row>
    <row r="301" spans="1:10" s="99" customFormat="1" ht="14.25" customHeight="1">
      <c r="A301" s="154">
        <v>11</v>
      </c>
      <c r="B301" s="155">
        <v>282</v>
      </c>
      <c r="C301" s="155" t="s">
        <v>278</v>
      </c>
      <c r="D301" s="155" t="s">
        <v>93</v>
      </c>
      <c r="E301" s="155">
        <v>40</v>
      </c>
      <c r="F301" s="155" t="s">
        <v>484</v>
      </c>
      <c r="G301" s="153">
        <v>7.2</v>
      </c>
      <c r="H301" s="153" t="s">
        <v>92</v>
      </c>
      <c r="I301" s="156" t="s">
        <v>66</v>
      </c>
      <c r="J301" s="184"/>
    </row>
    <row r="302" spans="1:10" s="99" customFormat="1" ht="14.25" customHeight="1">
      <c r="A302" s="154">
        <v>11</v>
      </c>
      <c r="B302" s="155">
        <v>283</v>
      </c>
      <c r="C302" s="155" t="s">
        <v>278</v>
      </c>
      <c r="D302" s="155" t="s">
        <v>93</v>
      </c>
      <c r="E302" s="155">
        <v>40</v>
      </c>
      <c r="F302" s="155" t="s">
        <v>484</v>
      </c>
      <c r="G302" s="153">
        <v>7.2</v>
      </c>
      <c r="H302" s="153" t="s">
        <v>92</v>
      </c>
      <c r="I302" s="156" t="s">
        <v>66</v>
      </c>
      <c r="J302" s="184"/>
    </row>
    <row r="303" spans="1:10" s="99" customFormat="1" ht="14.25" customHeight="1">
      <c r="A303" s="154">
        <v>11</v>
      </c>
      <c r="B303" s="155">
        <v>284</v>
      </c>
      <c r="C303" s="155" t="s">
        <v>278</v>
      </c>
      <c r="D303" s="155" t="s">
        <v>93</v>
      </c>
      <c r="E303" s="155">
        <v>40</v>
      </c>
      <c r="F303" s="155" t="s">
        <v>495</v>
      </c>
      <c r="G303" s="153">
        <v>7.2</v>
      </c>
      <c r="H303" s="153" t="s">
        <v>92</v>
      </c>
      <c r="I303" s="156" t="s">
        <v>66</v>
      </c>
      <c r="J303" s="184"/>
    </row>
    <row r="304" spans="1:10" s="99" customFormat="1" ht="14.25" customHeight="1">
      <c r="A304" s="154">
        <v>11</v>
      </c>
      <c r="B304" s="155">
        <v>285</v>
      </c>
      <c r="C304" s="155" t="s">
        <v>278</v>
      </c>
      <c r="D304" s="155" t="s">
        <v>93</v>
      </c>
      <c r="E304" s="155">
        <v>40</v>
      </c>
      <c r="F304" s="155" t="s">
        <v>495</v>
      </c>
      <c r="G304" s="153">
        <v>7.2</v>
      </c>
      <c r="H304" s="153" t="s">
        <v>92</v>
      </c>
      <c r="I304" s="156" t="s">
        <v>66</v>
      </c>
      <c r="J304" s="184"/>
    </row>
    <row r="305" spans="1:10" s="99" customFormat="1" ht="14.25" customHeight="1">
      <c r="A305" s="154">
        <v>11</v>
      </c>
      <c r="B305" s="155">
        <v>286</v>
      </c>
      <c r="C305" s="155" t="s">
        <v>278</v>
      </c>
      <c r="D305" s="155" t="s">
        <v>93</v>
      </c>
      <c r="E305" s="155">
        <v>40</v>
      </c>
      <c r="F305" s="155" t="s">
        <v>484</v>
      </c>
      <c r="G305" s="153">
        <v>7.2</v>
      </c>
      <c r="H305" s="153" t="s">
        <v>92</v>
      </c>
      <c r="I305" s="156" t="s">
        <v>66</v>
      </c>
      <c r="J305" s="184"/>
    </row>
    <row r="306" spans="1:10" s="99" customFormat="1" ht="14.25" customHeight="1">
      <c r="A306" s="154">
        <v>11</v>
      </c>
      <c r="B306" s="155">
        <v>287</v>
      </c>
      <c r="C306" s="155" t="s">
        <v>278</v>
      </c>
      <c r="D306" s="155" t="s">
        <v>93</v>
      </c>
      <c r="E306" s="155">
        <v>40</v>
      </c>
      <c r="F306" s="155" t="s">
        <v>484</v>
      </c>
      <c r="G306" s="153">
        <v>7.2</v>
      </c>
      <c r="H306" s="153" t="s">
        <v>92</v>
      </c>
      <c r="I306" s="156" t="s">
        <v>66</v>
      </c>
      <c r="J306" s="184"/>
    </row>
    <row r="307" spans="1:10" s="99" customFormat="1" ht="14.25" customHeight="1">
      <c r="A307" s="154">
        <v>11</v>
      </c>
      <c r="B307" s="155">
        <v>288</v>
      </c>
      <c r="C307" s="155" t="s">
        <v>278</v>
      </c>
      <c r="D307" s="155" t="s">
        <v>93</v>
      </c>
      <c r="E307" s="155">
        <v>40</v>
      </c>
      <c r="F307" s="155" t="s">
        <v>484</v>
      </c>
      <c r="G307" s="153">
        <v>7.2</v>
      </c>
      <c r="H307" s="153" t="s">
        <v>92</v>
      </c>
      <c r="I307" s="156" t="s">
        <v>66</v>
      </c>
      <c r="J307" s="184"/>
    </row>
    <row r="308" spans="1:10" s="99" customFormat="1" ht="14.25" customHeight="1">
      <c r="A308" s="154">
        <v>11</v>
      </c>
      <c r="B308" s="155">
        <v>289</v>
      </c>
      <c r="C308" s="155" t="s">
        <v>278</v>
      </c>
      <c r="D308" s="155" t="s">
        <v>93</v>
      </c>
      <c r="E308" s="155">
        <v>40</v>
      </c>
      <c r="F308" s="155" t="s">
        <v>484</v>
      </c>
      <c r="G308" s="153">
        <v>7.2</v>
      </c>
      <c r="H308" s="153" t="s">
        <v>92</v>
      </c>
      <c r="I308" s="156" t="s">
        <v>66</v>
      </c>
      <c r="J308" s="184"/>
    </row>
    <row r="309" spans="1:10" s="99" customFormat="1" ht="14.25" customHeight="1">
      <c r="A309" s="154">
        <v>11</v>
      </c>
      <c r="B309" s="155">
        <v>290</v>
      </c>
      <c r="C309" s="155" t="s">
        <v>278</v>
      </c>
      <c r="D309" s="155" t="s">
        <v>93</v>
      </c>
      <c r="E309" s="155">
        <v>40</v>
      </c>
      <c r="F309" s="155" t="s">
        <v>495</v>
      </c>
      <c r="G309" s="153">
        <v>7.2</v>
      </c>
      <c r="H309" s="153" t="s">
        <v>92</v>
      </c>
      <c r="I309" s="156" t="s">
        <v>66</v>
      </c>
      <c r="J309" s="184"/>
    </row>
    <row r="310" spans="1:10" s="99" customFormat="1" ht="14.25" customHeight="1">
      <c r="A310" s="154">
        <v>11</v>
      </c>
      <c r="B310" s="155">
        <v>291</v>
      </c>
      <c r="C310" s="155" t="s">
        <v>278</v>
      </c>
      <c r="D310" s="155" t="s">
        <v>93</v>
      </c>
      <c r="E310" s="155">
        <v>40</v>
      </c>
      <c r="F310" s="155" t="s">
        <v>495</v>
      </c>
      <c r="G310" s="153">
        <v>7.2</v>
      </c>
      <c r="H310" s="153" t="s">
        <v>92</v>
      </c>
      <c r="I310" s="156" t="s">
        <v>66</v>
      </c>
      <c r="J310" s="184"/>
    </row>
    <row r="311" spans="1:10" s="99" customFormat="1" ht="14.25" customHeight="1">
      <c r="A311" s="154">
        <v>11</v>
      </c>
      <c r="B311" s="155">
        <v>292</v>
      </c>
      <c r="C311" s="155" t="s">
        <v>278</v>
      </c>
      <c r="D311" s="155" t="s">
        <v>93</v>
      </c>
      <c r="E311" s="155">
        <v>40</v>
      </c>
      <c r="F311" s="155" t="s">
        <v>484</v>
      </c>
      <c r="G311" s="153">
        <v>7.2</v>
      </c>
      <c r="H311" s="153" t="s">
        <v>92</v>
      </c>
      <c r="I311" s="156" t="s">
        <v>66</v>
      </c>
      <c r="J311" s="184"/>
    </row>
    <row r="312" spans="1:10" s="99" customFormat="1" ht="14.25" customHeight="1">
      <c r="A312" s="154">
        <v>11</v>
      </c>
      <c r="B312" s="155">
        <v>293</v>
      </c>
      <c r="C312" s="155" t="s">
        <v>278</v>
      </c>
      <c r="D312" s="155" t="s">
        <v>93</v>
      </c>
      <c r="E312" s="155">
        <v>40</v>
      </c>
      <c r="F312" s="155" t="s">
        <v>484</v>
      </c>
      <c r="G312" s="153">
        <v>7.2</v>
      </c>
      <c r="H312" s="153" t="s">
        <v>92</v>
      </c>
      <c r="I312" s="156" t="s">
        <v>66</v>
      </c>
      <c r="J312" s="184"/>
    </row>
    <row r="313" spans="1:10" s="99" customFormat="1" ht="14.25" customHeight="1">
      <c r="A313" s="154">
        <v>11</v>
      </c>
      <c r="B313" s="155">
        <v>294</v>
      </c>
      <c r="C313" s="155" t="s">
        <v>278</v>
      </c>
      <c r="D313" s="155" t="s">
        <v>93</v>
      </c>
      <c r="E313" s="155">
        <v>40</v>
      </c>
      <c r="F313" s="155" t="s">
        <v>484</v>
      </c>
      <c r="G313" s="153">
        <v>7.2</v>
      </c>
      <c r="H313" s="153" t="s">
        <v>92</v>
      </c>
      <c r="I313" s="156" t="s">
        <v>66</v>
      </c>
      <c r="J313" s="184"/>
    </row>
    <row r="314" spans="1:10" s="99" customFormat="1" ht="14.25" customHeight="1">
      <c r="A314" s="154">
        <v>11</v>
      </c>
      <c r="B314" s="155">
        <v>295</v>
      </c>
      <c r="C314" s="155" t="s">
        <v>278</v>
      </c>
      <c r="D314" s="155" t="s">
        <v>93</v>
      </c>
      <c r="E314" s="155">
        <v>40</v>
      </c>
      <c r="F314" s="155" t="s">
        <v>484</v>
      </c>
      <c r="G314" s="153">
        <v>7.2</v>
      </c>
      <c r="H314" s="153" t="s">
        <v>92</v>
      </c>
      <c r="I314" s="156" t="s">
        <v>66</v>
      </c>
      <c r="J314" s="184"/>
    </row>
    <row r="315" spans="1:10" s="99" customFormat="1" ht="14.25" customHeight="1">
      <c r="A315" s="154">
        <v>11</v>
      </c>
      <c r="B315" s="155">
        <v>296</v>
      </c>
      <c r="C315" s="155" t="s">
        <v>278</v>
      </c>
      <c r="D315" s="155" t="s">
        <v>93</v>
      </c>
      <c r="E315" s="155">
        <v>40</v>
      </c>
      <c r="F315" s="155" t="s">
        <v>495</v>
      </c>
      <c r="G315" s="153">
        <v>7.2</v>
      </c>
      <c r="H315" s="153" t="s">
        <v>92</v>
      </c>
      <c r="I315" s="156" t="s">
        <v>66</v>
      </c>
      <c r="J315" s="184"/>
    </row>
    <row r="316" spans="1:10" s="99" customFormat="1" ht="14.25" customHeight="1">
      <c r="A316" s="154">
        <v>11</v>
      </c>
      <c r="B316" s="155">
        <v>297</v>
      </c>
      <c r="C316" s="155" t="s">
        <v>278</v>
      </c>
      <c r="D316" s="155" t="s">
        <v>93</v>
      </c>
      <c r="E316" s="155">
        <v>40</v>
      </c>
      <c r="F316" s="155" t="s">
        <v>495</v>
      </c>
      <c r="G316" s="153">
        <v>7.2</v>
      </c>
      <c r="H316" s="153" t="s">
        <v>92</v>
      </c>
      <c r="I316" s="156" t="s">
        <v>66</v>
      </c>
      <c r="J316" s="184"/>
    </row>
    <row r="317" spans="1:10" s="99" customFormat="1" ht="14.25" customHeight="1">
      <c r="A317" s="154">
        <v>11</v>
      </c>
      <c r="B317" s="155">
        <v>298</v>
      </c>
      <c r="C317" s="155" t="s">
        <v>278</v>
      </c>
      <c r="D317" s="155" t="s">
        <v>93</v>
      </c>
      <c r="E317" s="155">
        <v>40</v>
      </c>
      <c r="F317" s="155" t="s">
        <v>495</v>
      </c>
      <c r="G317" s="153">
        <v>7.2</v>
      </c>
      <c r="H317" s="153" t="s">
        <v>92</v>
      </c>
      <c r="I317" s="156" t="s">
        <v>66</v>
      </c>
      <c r="J317" s="184"/>
    </row>
    <row r="318" spans="1:10" s="99" customFormat="1" ht="14.25" customHeight="1">
      <c r="A318" s="154">
        <v>11</v>
      </c>
      <c r="B318" s="155">
        <v>299</v>
      </c>
      <c r="C318" s="155" t="s">
        <v>278</v>
      </c>
      <c r="D318" s="155" t="s">
        <v>93</v>
      </c>
      <c r="E318" s="155">
        <v>40</v>
      </c>
      <c r="F318" s="155" t="s">
        <v>484</v>
      </c>
      <c r="G318" s="153">
        <v>7.2</v>
      </c>
      <c r="H318" s="153" t="s">
        <v>92</v>
      </c>
      <c r="I318" s="156" t="s">
        <v>66</v>
      </c>
      <c r="J318" s="184"/>
    </row>
    <row r="319" spans="1:10" s="99" customFormat="1" ht="14.25" customHeight="1">
      <c r="A319" s="154">
        <v>11</v>
      </c>
      <c r="B319" s="155">
        <v>300</v>
      </c>
      <c r="C319" s="155" t="s">
        <v>278</v>
      </c>
      <c r="D319" s="155" t="s">
        <v>93</v>
      </c>
      <c r="E319" s="155">
        <v>40</v>
      </c>
      <c r="F319" s="155" t="s">
        <v>484</v>
      </c>
      <c r="G319" s="153">
        <v>7.2</v>
      </c>
      <c r="H319" s="153" t="s">
        <v>92</v>
      </c>
      <c r="I319" s="156" t="s">
        <v>66</v>
      </c>
      <c r="J319" s="184"/>
    </row>
    <row r="320" spans="1:10" s="99" customFormat="1" ht="14.25" customHeight="1">
      <c r="A320" s="154">
        <v>11</v>
      </c>
      <c r="B320" s="155">
        <v>301</v>
      </c>
      <c r="C320" s="155" t="s">
        <v>278</v>
      </c>
      <c r="D320" s="155" t="s">
        <v>93</v>
      </c>
      <c r="E320" s="155">
        <v>40</v>
      </c>
      <c r="F320" s="155" t="s">
        <v>495</v>
      </c>
      <c r="G320" s="153">
        <v>7.2</v>
      </c>
      <c r="H320" s="153" t="s">
        <v>92</v>
      </c>
      <c r="I320" s="156" t="s">
        <v>66</v>
      </c>
      <c r="J320" s="184"/>
    </row>
    <row r="321" spans="1:10" s="99" customFormat="1" ht="14.25" customHeight="1">
      <c r="A321" s="154">
        <v>11</v>
      </c>
      <c r="B321" s="155">
        <v>302</v>
      </c>
      <c r="C321" s="155" t="s">
        <v>278</v>
      </c>
      <c r="D321" s="155" t="s">
        <v>93</v>
      </c>
      <c r="E321" s="155">
        <v>40</v>
      </c>
      <c r="F321" s="155" t="s">
        <v>495</v>
      </c>
      <c r="G321" s="153">
        <v>7.2</v>
      </c>
      <c r="H321" s="153" t="s">
        <v>92</v>
      </c>
      <c r="I321" s="156" t="s">
        <v>66</v>
      </c>
      <c r="J321" s="184"/>
    </row>
    <row r="322" spans="1:10" s="99" customFormat="1" ht="14.25" customHeight="1">
      <c r="A322" s="154" t="s">
        <v>36</v>
      </c>
      <c r="B322" s="155" t="s">
        <v>45</v>
      </c>
      <c r="C322" s="155" t="s">
        <v>86</v>
      </c>
      <c r="D322" s="155" t="s">
        <v>87</v>
      </c>
      <c r="E322" s="155" t="s">
        <v>88</v>
      </c>
      <c r="F322" s="155" t="s">
        <v>89</v>
      </c>
      <c r="G322" s="153">
        <v>382.32</v>
      </c>
      <c r="H322" s="153">
        <v>404.42</v>
      </c>
      <c r="I322" s="156" t="s">
        <v>90</v>
      </c>
      <c r="J322" s="184"/>
    </row>
    <row r="323" spans="1:10" s="99" customFormat="1" ht="14.25" customHeight="1">
      <c r="A323" s="154">
        <v>12</v>
      </c>
      <c r="B323" s="155">
        <v>303</v>
      </c>
      <c r="C323" s="155" t="s">
        <v>150</v>
      </c>
      <c r="D323" s="155" t="s">
        <v>91</v>
      </c>
      <c r="E323" s="155">
        <v>240</v>
      </c>
      <c r="F323" s="155" t="s">
        <v>496</v>
      </c>
      <c r="G323" s="153">
        <v>15.93</v>
      </c>
      <c r="H323" s="153" t="s">
        <v>92</v>
      </c>
      <c r="I323" s="156" t="s">
        <v>66</v>
      </c>
      <c r="J323" s="184"/>
    </row>
    <row r="324" spans="1:10" s="99" customFormat="1" ht="14.25" customHeight="1">
      <c r="A324" s="154">
        <v>12</v>
      </c>
      <c r="B324" s="155">
        <v>304</v>
      </c>
      <c r="C324" s="155" t="s">
        <v>150</v>
      </c>
      <c r="D324" s="155" t="s">
        <v>91</v>
      </c>
      <c r="E324" s="155">
        <v>240</v>
      </c>
      <c r="F324" s="155" t="s">
        <v>496</v>
      </c>
      <c r="G324" s="153">
        <v>15.93</v>
      </c>
      <c r="H324" s="153" t="s">
        <v>92</v>
      </c>
      <c r="I324" s="156" t="s">
        <v>66</v>
      </c>
      <c r="J324" s="184"/>
    </row>
    <row r="325" spans="1:10" s="99" customFormat="1" ht="14.25" customHeight="1">
      <c r="A325" s="154">
        <v>12</v>
      </c>
      <c r="B325" s="155">
        <v>305</v>
      </c>
      <c r="C325" s="155" t="s">
        <v>150</v>
      </c>
      <c r="D325" s="155" t="s">
        <v>91</v>
      </c>
      <c r="E325" s="155">
        <v>240</v>
      </c>
      <c r="F325" s="155" t="s">
        <v>496</v>
      </c>
      <c r="G325" s="153">
        <v>15.93</v>
      </c>
      <c r="H325" s="153" t="s">
        <v>92</v>
      </c>
      <c r="I325" s="156" t="s">
        <v>66</v>
      </c>
      <c r="J325" s="184"/>
    </row>
    <row r="326" spans="1:10" s="99" customFormat="1" ht="14.25" customHeight="1">
      <c r="A326" s="154">
        <v>12</v>
      </c>
      <c r="B326" s="155">
        <v>306</v>
      </c>
      <c r="C326" s="155" t="s">
        <v>150</v>
      </c>
      <c r="D326" s="155" t="s">
        <v>91</v>
      </c>
      <c r="E326" s="155">
        <v>240</v>
      </c>
      <c r="F326" s="155" t="s">
        <v>353</v>
      </c>
      <c r="G326" s="153">
        <v>15.93</v>
      </c>
      <c r="H326" s="153" t="s">
        <v>92</v>
      </c>
      <c r="I326" s="156" t="s">
        <v>66</v>
      </c>
      <c r="J326" s="184"/>
    </row>
    <row r="327" spans="1:10" s="99" customFormat="1" ht="14.25" customHeight="1">
      <c r="A327" s="154">
        <v>12</v>
      </c>
      <c r="B327" s="155">
        <v>307</v>
      </c>
      <c r="C327" s="155" t="s">
        <v>150</v>
      </c>
      <c r="D327" s="155" t="s">
        <v>91</v>
      </c>
      <c r="E327" s="155">
        <v>240</v>
      </c>
      <c r="F327" s="155" t="s">
        <v>374</v>
      </c>
      <c r="G327" s="153">
        <v>15.93</v>
      </c>
      <c r="H327" s="153" t="s">
        <v>92</v>
      </c>
      <c r="I327" s="156" t="s">
        <v>66</v>
      </c>
      <c r="J327" s="184"/>
    </row>
    <row r="328" spans="1:10" s="99" customFormat="1" ht="14.25" customHeight="1">
      <c r="A328" s="154">
        <v>12</v>
      </c>
      <c r="B328" s="155">
        <v>308</v>
      </c>
      <c r="C328" s="155" t="s">
        <v>150</v>
      </c>
      <c r="D328" s="155" t="s">
        <v>91</v>
      </c>
      <c r="E328" s="155">
        <v>240</v>
      </c>
      <c r="F328" s="155" t="s">
        <v>374</v>
      </c>
      <c r="G328" s="153">
        <v>15.93</v>
      </c>
      <c r="H328" s="153" t="s">
        <v>92</v>
      </c>
      <c r="I328" s="156" t="s">
        <v>66</v>
      </c>
      <c r="J328" s="184"/>
    </row>
    <row r="329" spans="1:10" s="99" customFormat="1" ht="14.25" customHeight="1">
      <c r="A329" s="154">
        <v>12</v>
      </c>
      <c r="B329" s="155">
        <v>309</v>
      </c>
      <c r="C329" s="155" t="s">
        <v>150</v>
      </c>
      <c r="D329" s="155" t="s">
        <v>91</v>
      </c>
      <c r="E329" s="155">
        <v>240</v>
      </c>
      <c r="F329" s="155" t="s">
        <v>374</v>
      </c>
      <c r="G329" s="153">
        <v>15.93</v>
      </c>
      <c r="H329" s="153" t="s">
        <v>92</v>
      </c>
      <c r="I329" s="156" t="s">
        <v>66</v>
      </c>
      <c r="J329" s="184"/>
    </row>
    <row r="330" spans="1:10" s="99" customFormat="1" ht="14.25" customHeight="1">
      <c r="A330" s="154">
        <v>12</v>
      </c>
      <c r="B330" s="155">
        <v>310</v>
      </c>
      <c r="C330" s="155" t="s">
        <v>150</v>
      </c>
      <c r="D330" s="155" t="s">
        <v>91</v>
      </c>
      <c r="E330" s="155">
        <v>240</v>
      </c>
      <c r="F330" s="155" t="s">
        <v>374</v>
      </c>
      <c r="G330" s="153">
        <v>15.93</v>
      </c>
      <c r="H330" s="153" t="s">
        <v>92</v>
      </c>
      <c r="I330" s="156" t="s">
        <v>66</v>
      </c>
      <c r="J330" s="184"/>
    </row>
    <row r="331" spans="1:10" s="99" customFormat="1" ht="14.25" customHeight="1">
      <c r="A331" s="154">
        <v>12</v>
      </c>
      <c r="B331" s="155">
        <v>311</v>
      </c>
      <c r="C331" s="155" t="s">
        <v>150</v>
      </c>
      <c r="D331" s="155" t="s">
        <v>91</v>
      </c>
      <c r="E331" s="155">
        <v>240</v>
      </c>
      <c r="F331" s="155" t="s">
        <v>496</v>
      </c>
      <c r="G331" s="153">
        <v>15.93</v>
      </c>
      <c r="H331" s="153" t="s">
        <v>92</v>
      </c>
      <c r="I331" s="156" t="s">
        <v>66</v>
      </c>
      <c r="J331" s="184"/>
    </row>
    <row r="332" spans="1:10" s="99" customFormat="1" ht="14.25" customHeight="1">
      <c r="A332" s="154">
        <v>12</v>
      </c>
      <c r="B332" s="155">
        <v>312</v>
      </c>
      <c r="C332" s="155" t="s">
        <v>150</v>
      </c>
      <c r="D332" s="155" t="s">
        <v>91</v>
      </c>
      <c r="E332" s="155">
        <v>240</v>
      </c>
      <c r="F332" s="155" t="s">
        <v>496</v>
      </c>
      <c r="G332" s="153">
        <v>15.93</v>
      </c>
      <c r="H332" s="153" t="s">
        <v>92</v>
      </c>
      <c r="I332" s="156" t="s">
        <v>66</v>
      </c>
      <c r="J332" s="184"/>
    </row>
    <row r="333" spans="1:10" s="99" customFormat="1" ht="14.25" customHeight="1">
      <c r="A333" s="154">
        <v>12</v>
      </c>
      <c r="B333" s="155">
        <v>313</v>
      </c>
      <c r="C333" s="155" t="s">
        <v>150</v>
      </c>
      <c r="D333" s="155" t="s">
        <v>91</v>
      </c>
      <c r="E333" s="155">
        <v>240</v>
      </c>
      <c r="F333" s="155" t="s">
        <v>496</v>
      </c>
      <c r="G333" s="153">
        <v>15.93</v>
      </c>
      <c r="H333" s="153" t="s">
        <v>92</v>
      </c>
      <c r="I333" s="156" t="s">
        <v>66</v>
      </c>
      <c r="J333" s="184"/>
    </row>
    <row r="334" spans="1:10" s="99" customFormat="1" ht="14.25" customHeight="1">
      <c r="A334" s="154">
        <v>12</v>
      </c>
      <c r="B334" s="155">
        <v>314</v>
      </c>
      <c r="C334" s="155" t="s">
        <v>150</v>
      </c>
      <c r="D334" s="155" t="s">
        <v>91</v>
      </c>
      <c r="E334" s="155">
        <v>240</v>
      </c>
      <c r="F334" s="155" t="s">
        <v>496</v>
      </c>
      <c r="G334" s="153">
        <v>15.93</v>
      </c>
      <c r="H334" s="153" t="s">
        <v>92</v>
      </c>
      <c r="I334" s="156" t="s">
        <v>66</v>
      </c>
      <c r="J334" s="184"/>
    </row>
    <row r="335" spans="1:10" s="99" customFormat="1" ht="14.25" customHeight="1">
      <c r="A335" s="154">
        <v>12</v>
      </c>
      <c r="B335" s="155">
        <v>315</v>
      </c>
      <c r="C335" s="155" t="s">
        <v>150</v>
      </c>
      <c r="D335" s="155" t="s">
        <v>91</v>
      </c>
      <c r="E335" s="155">
        <v>240</v>
      </c>
      <c r="F335" s="155" t="s">
        <v>374</v>
      </c>
      <c r="G335" s="153">
        <v>15.93</v>
      </c>
      <c r="H335" s="153" t="s">
        <v>92</v>
      </c>
      <c r="I335" s="156" t="s">
        <v>66</v>
      </c>
      <c r="J335" s="184"/>
    </row>
    <row r="336" spans="1:10" s="99" customFormat="1" ht="14.25" customHeight="1">
      <c r="A336" s="154">
        <v>12</v>
      </c>
      <c r="B336" s="155">
        <v>316</v>
      </c>
      <c r="C336" s="155" t="s">
        <v>150</v>
      </c>
      <c r="D336" s="155" t="s">
        <v>91</v>
      </c>
      <c r="E336" s="155">
        <v>240</v>
      </c>
      <c r="F336" s="155" t="s">
        <v>374</v>
      </c>
      <c r="G336" s="153">
        <v>15.93</v>
      </c>
      <c r="H336" s="153" t="s">
        <v>92</v>
      </c>
      <c r="I336" s="156" t="s">
        <v>66</v>
      </c>
      <c r="J336" s="184"/>
    </row>
    <row r="337" spans="1:10" s="99" customFormat="1" ht="14.25" customHeight="1">
      <c r="A337" s="154">
        <v>12</v>
      </c>
      <c r="B337" s="155">
        <v>317</v>
      </c>
      <c r="C337" s="155" t="s">
        <v>150</v>
      </c>
      <c r="D337" s="155" t="s">
        <v>91</v>
      </c>
      <c r="E337" s="155">
        <v>240</v>
      </c>
      <c r="F337" s="155" t="s">
        <v>374</v>
      </c>
      <c r="G337" s="153">
        <v>15.93</v>
      </c>
      <c r="H337" s="153" t="s">
        <v>92</v>
      </c>
      <c r="I337" s="156" t="s">
        <v>66</v>
      </c>
      <c r="J337" s="184"/>
    </row>
    <row r="338" spans="1:10" s="99" customFormat="1" ht="14.25" customHeight="1">
      <c r="A338" s="154">
        <v>12</v>
      </c>
      <c r="B338" s="155">
        <v>318</v>
      </c>
      <c r="C338" s="155" t="s">
        <v>150</v>
      </c>
      <c r="D338" s="155" t="s">
        <v>91</v>
      </c>
      <c r="E338" s="155">
        <v>240</v>
      </c>
      <c r="F338" s="155" t="s">
        <v>374</v>
      </c>
      <c r="G338" s="153">
        <v>15.93</v>
      </c>
      <c r="H338" s="153" t="s">
        <v>92</v>
      </c>
      <c r="I338" s="156" t="s">
        <v>66</v>
      </c>
      <c r="J338" s="184"/>
    </row>
    <row r="339" spans="1:10" s="99" customFormat="1" ht="14.25" customHeight="1">
      <c r="A339" s="154">
        <v>12</v>
      </c>
      <c r="B339" s="155">
        <v>319</v>
      </c>
      <c r="C339" s="155" t="s">
        <v>150</v>
      </c>
      <c r="D339" s="155" t="s">
        <v>91</v>
      </c>
      <c r="E339" s="155">
        <v>240</v>
      </c>
      <c r="F339" s="155" t="s">
        <v>496</v>
      </c>
      <c r="G339" s="153">
        <v>15.93</v>
      </c>
      <c r="H339" s="153" t="s">
        <v>92</v>
      </c>
      <c r="I339" s="156" t="s">
        <v>66</v>
      </c>
      <c r="J339" s="184"/>
    </row>
    <row r="340" spans="1:10" s="99" customFormat="1" ht="14.25" customHeight="1">
      <c r="A340" s="154">
        <v>12</v>
      </c>
      <c r="B340" s="155">
        <v>320</v>
      </c>
      <c r="C340" s="155" t="s">
        <v>150</v>
      </c>
      <c r="D340" s="155" t="s">
        <v>91</v>
      </c>
      <c r="E340" s="155">
        <v>240</v>
      </c>
      <c r="F340" s="155" t="s">
        <v>497</v>
      </c>
      <c r="G340" s="153">
        <v>15.93</v>
      </c>
      <c r="H340" s="153" t="s">
        <v>92</v>
      </c>
      <c r="I340" s="156" t="s">
        <v>66</v>
      </c>
      <c r="J340" s="184"/>
    </row>
    <row r="341" spans="1:10" s="99" customFormat="1" ht="14.25" customHeight="1">
      <c r="A341" s="154">
        <v>12</v>
      </c>
      <c r="B341" s="155">
        <v>321</v>
      </c>
      <c r="C341" s="155" t="s">
        <v>150</v>
      </c>
      <c r="D341" s="155" t="s">
        <v>91</v>
      </c>
      <c r="E341" s="155">
        <v>240</v>
      </c>
      <c r="F341" s="155" t="s">
        <v>497</v>
      </c>
      <c r="G341" s="153">
        <v>15.93</v>
      </c>
      <c r="H341" s="153" t="s">
        <v>92</v>
      </c>
      <c r="I341" s="156" t="s">
        <v>66</v>
      </c>
      <c r="J341" s="184"/>
    </row>
    <row r="342" spans="1:10" s="99" customFormat="1" ht="14.25" customHeight="1">
      <c r="A342" s="154">
        <v>12</v>
      </c>
      <c r="B342" s="155">
        <v>322</v>
      </c>
      <c r="C342" s="155" t="s">
        <v>150</v>
      </c>
      <c r="D342" s="155" t="s">
        <v>91</v>
      </c>
      <c r="E342" s="155">
        <v>240</v>
      </c>
      <c r="F342" s="155" t="s">
        <v>496</v>
      </c>
      <c r="G342" s="153">
        <v>15.93</v>
      </c>
      <c r="H342" s="153" t="s">
        <v>92</v>
      </c>
      <c r="I342" s="156" t="s">
        <v>66</v>
      </c>
      <c r="J342" s="184"/>
    </row>
    <row r="343" spans="1:10" s="99" customFormat="1" ht="14.25" customHeight="1">
      <c r="A343" s="154">
        <v>12</v>
      </c>
      <c r="B343" s="155">
        <v>323</v>
      </c>
      <c r="C343" s="155" t="s">
        <v>150</v>
      </c>
      <c r="D343" s="155" t="s">
        <v>91</v>
      </c>
      <c r="E343" s="155">
        <v>240</v>
      </c>
      <c r="F343" s="155" t="s">
        <v>353</v>
      </c>
      <c r="G343" s="153">
        <v>15.93</v>
      </c>
      <c r="H343" s="153" t="s">
        <v>92</v>
      </c>
      <c r="I343" s="156" t="s">
        <v>66</v>
      </c>
      <c r="J343" s="184"/>
    </row>
    <row r="344" spans="1:10" s="99" customFormat="1" ht="14.25" customHeight="1">
      <c r="A344" s="154">
        <v>12</v>
      </c>
      <c r="B344" s="155">
        <v>324</v>
      </c>
      <c r="C344" s="155" t="s">
        <v>150</v>
      </c>
      <c r="D344" s="155" t="s">
        <v>91</v>
      </c>
      <c r="E344" s="155">
        <v>240</v>
      </c>
      <c r="F344" s="155" t="s">
        <v>374</v>
      </c>
      <c r="G344" s="153">
        <v>15.93</v>
      </c>
      <c r="H344" s="153" t="s">
        <v>92</v>
      </c>
      <c r="I344" s="156" t="s">
        <v>66</v>
      </c>
      <c r="J344" s="184"/>
    </row>
    <row r="345" spans="1:10" s="99" customFormat="1" ht="14.25" customHeight="1">
      <c r="A345" s="154">
        <v>12</v>
      </c>
      <c r="B345" s="155">
        <v>325</v>
      </c>
      <c r="C345" s="155" t="s">
        <v>150</v>
      </c>
      <c r="D345" s="155" t="s">
        <v>91</v>
      </c>
      <c r="E345" s="155">
        <v>240</v>
      </c>
      <c r="F345" s="155" t="s">
        <v>374</v>
      </c>
      <c r="G345" s="153">
        <v>15.93</v>
      </c>
      <c r="H345" s="153" t="s">
        <v>92</v>
      </c>
      <c r="I345" s="156" t="s">
        <v>66</v>
      </c>
      <c r="J345" s="184"/>
    </row>
    <row r="346" spans="1:10" s="99" customFormat="1" ht="14.25" customHeight="1">
      <c r="A346" s="154">
        <v>12</v>
      </c>
      <c r="B346" s="155">
        <v>326</v>
      </c>
      <c r="C346" s="155" t="s">
        <v>150</v>
      </c>
      <c r="D346" s="155" t="s">
        <v>91</v>
      </c>
      <c r="E346" s="155">
        <v>240</v>
      </c>
      <c r="F346" s="155" t="s">
        <v>374</v>
      </c>
      <c r="G346" s="153">
        <v>15.93</v>
      </c>
      <c r="H346" s="153" t="s">
        <v>92</v>
      </c>
      <c r="I346" s="156" t="s">
        <v>66</v>
      </c>
      <c r="J346" s="184"/>
    </row>
    <row r="347" spans="1:10" s="99" customFormat="1" ht="14.25" customHeight="1">
      <c r="A347" s="154" t="s">
        <v>36</v>
      </c>
      <c r="B347" s="155" t="s">
        <v>45</v>
      </c>
      <c r="C347" s="155" t="s">
        <v>86</v>
      </c>
      <c r="D347" s="155" t="s">
        <v>87</v>
      </c>
      <c r="E347" s="155" t="s">
        <v>88</v>
      </c>
      <c r="F347" s="155" t="s">
        <v>89</v>
      </c>
      <c r="G347" s="153">
        <v>315.7</v>
      </c>
      <c r="H347" s="153">
        <v>337.8</v>
      </c>
      <c r="I347" s="156" t="s">
        <v>145</v>
      </c>
      <c r="J347" s="184"/>
    </row>
    <row r="348" spans="1:10" s="99" customFormat="1" ht="14.25" customHeight="1">
      <c r="A348" s="154">
        <v>13</v>
      </c>
      <c r="B348" s="155">
        <v>327</v>
      </c>
      <c r="C348" s="155" t="s">
        <v>181</v>
      </c>
      <c r="D348" s="155" t="s">
        <v>96</v>
      </c>
      <c r="E348" s="155">
        <v>200</v>
      </c>
      <c r="F348" s="155" t="s">
        <v>489</v>
      </c>
      <c r="G348" s="153">
        <v>13.1</v>
      </c>
      <c r="H348" s="153" t="s">
        <v>92</v>
      </c>
      <c r="I348" s="156" t="s">
        <v>66</v>
      </c>
      <c r="J348" s="184"/>
    </row>
    <row r="349" spans="1:10" s="99" customFormat="1" ht="14.25" customHeight="1">
      <c r="A349" s="154">
        <v>13</v>
      </c>
      <c r="B349" s="155">
        <v>328</v>
      </c>
      <c r="C349" s="155" t="s">
        <v>181</v>
      </c>
      <c r="D349" s="155" t="s">
        <v>96</v>
      </c>
      <c r="E349" s="155">
        <v>200</v>
      </c>
      <c r="F349" s="155" t="s">
        <v>489</v>
      </c>
      <c r="G349" s="153">
        <v>13.1</v>
      </c>
      <c r="H349" s="153" t="s">
        <v>92</v>
      </c>
      <c r="I349" s="156" t="s">
        <v>66</v>
      </c>
      <c r="J349" s="184"/>
    </row>
    <row r="350" spans="1:10" s="99" customFormat="1" ht="14.25" customHeight="1">
      <c r="A350" s="154">
        <v>13</v>
      </c>
      <c r="B350" s="155">
        <v>329</v>
      </c>
      <c r="C350" s="155" t="s">
        <v>181</v>
      </c>
      <c r="D350" s="155" t="s">
        <v>96</v>
      </c>
      <c r="E350" s="155">
        <v>200</v>
      </c>
      <c r="F350" s="155" t="s">
        <v>489</v>
      </c>
      <c r="G350" s="153">
        <v>13.1</v>
      </c>
      <c r="H350" s="153" t="s">
        <v>92</v>
      </c>
      <c r="I350" s="156" t="s">
        <v>66</v>
      </c>
      <c r="J350" s="184"/>
    </row>
    <row r="351" spans="1:10" s="99" customFormat="1" ht="14.25" customHeight="1">
      <c r="A351" s="154">
        <v>13</v>
      </c>
      <c r="B351" s="155">
        <v>330</v>
      </c>
      <c r="C351" s="155" t="s">
        <v>181</v>
      </c>
      <c r="D351" s="155" t="s">
        <v>96</v>
      </c>
      <c r="E351" s="155">
        <v>200</v>
      </c>
      <c r="F351" s="155" t="s">
        <v>489</v>
      </c>
      <c r="G351" s="153">
        <v>13.1</v>
      </c>
      <c r="H351" s="153" t="s">
        <v>92</v>
      </c>
      <c r="I351" s="156" t="s">
        <v>66</v>
      </c>
      <c r="J351" s="184"/>
    </row>
    <row r="352" spans="1:10" s="99" customFormat="1" ht="14.25" customHeight="1">
      <c r="A352" s="154">
        <v>13</v>
      </c>
      <c r="B352" s="155">
        <v>331</v>
      </c>
      <c r="C352" s="155" t="s">
        <v>181</v>
      </c>
      <c r="D352" s="155" t="s">
        <v>96</v>
      </c>
      <c r="E352" s="155">
        <v>200</v>
      </c>
      <c r="F352" s="155" t="s">
        <v>489</v>
      </c>
      <c r="G352" s="153">
        <v>13.1</v>
      </c>
      <c r="H352" s="153" t="s">
        <v>92</v>
      </c>
      <c r="I352" s="156" t="s">
        <v>66</v>
      </c>
      <c r="J352" s="184"/>
    </row>
    <row r="353" spans="1:10" s="99" customFormat="1" ht="14.25" customHeight="1">
      <c r="A353" s="154">
        <v>13</v>
      </c>
      <c r="B353" s="155">
        <v>332</v>
      </c>
      <c r="C353" s="155" t="s">
        <v>181</v>
      </c>
      <c r="D353" s="155" t="s">
        <v>96</v>
      </c>
      <c r="E353" s="155">
        <v>200</v>
      </c>
      <c r="F353" s="155" t="s">
        <v>489</v>
      </c>
      <c r="G353" s="153">
        <v>13.1</v>
      </c>
      <c r="H353" s="153" t="s">
        <v>92</v>
      </c>
      <c r="I353" s="156" t="s">
        <v>66</v>
      </c>
      <c r="J353" s="184"/>
    </row>
    <row r="354" spans="1:10" s="99" customFormat="1" ht="14.25" customHeight="1">
      <c r="A354" s="154">
        <v>13</v>
      </c>
      <c r="B354" s="155">
        <v>333</v>
      </c>
      <c r="C354" s="155" t="s">
        <v>181</v>
      </c>
      <c r="D354" s="155" t="s">
        <v>96</v>
      </c>
      <c r="E354" s="155">
        <v>200</v>
      </c>
      <c r="F354" s="155" t="s">
        <v>489</v>
      </c>
      <c r="G354" s="153">
        <v>13.1</v>
      </c>
      <c r="H354" s="153" t="s">
        <v>92</v>
      </c>
      <c r="I354" s="156" t="s">
        <v>66</v>
      </c>
      <c r="J354" s="184"/>
    </row>
    <row r="355" spans="1:10" s="99" customFormat="1" ht="14.25" customHeight="1">
      <c r="A355" s="154">
        <v>13</v>
      </c>
      <c r="B355" s="155">
        <v>334</v>
      </c>
      <c r="C355" s="155" t="s">
        <v>181</v>
      </c>
      <c r="D355" s="155" t="s">
        <v>96</v>
      </c>
      <c r="E355" s="155">
        <v>200</v>
      </c>
      <c r="F355" s="155" t="s">
        <v>489</v>
      </c>
      <c r="G355" s="153">
        <v>13.1</v>
      </c>
      <c r="H355" s="153" t="s">
        <v>92</v>
      </c>
      <c r="I355" s="156" t="s">
        <v>66</v>
      </c>
      <c r="J355" s="184"/>
    </row>
    <row r="356" spans="1:10" s="99" customFormat="1" ht="14.25" customHeight="1">
      <c r="A356" s="154">
        <v>13</v>
      </c>
      <c r="B356" s="155">
        <v>335</v>
      </c>
      <c r="C356" s="155" t="s">
        <v>258</v>
      </c>
      <c r="D356" s="155" t="s">
        <v>96</v>
      </c>
      <c r="E356" s="155">
        <v>300</v>
      </c>
      <c r="F356" s="155" t="s">
        <v>482</v>
      </c>
      <c r="G356" s="153">
        <v>7.7</v>
      </c>
      <c r="H356" s="153" t="s">
        <v>92</v>
      </c>
      <c r="I356" s="156" t="s">
        <v>66</v>
      </c>
      <c r="J356" s="184"/>
    </row>
    <row r="357" spans="1:10" s="99" customFormat="1" ht="14.25" customHeight="1">
      <c r="A357" s="154">
        <v>13</v>
      </c>
      <c r="B357" s="155">
        <v>336</v>
      </c>
      <c r="C357" s="155" t="s">
        <v>258</v>
      </c>
      <c r="D357" s="155" t="s">
        <v>96</v>
      </c>
      <c r="E357" s="155">
        <v>300</v>
      </c>
      <c r="F357" s="155" t="s">
        <v>489</v>
      </c>
      <c r="G357" s="153">
        <v>7.7</v>
      </c>
      <c r="H357" s="153" t="s">
        <v>92</v>
      </c>
      <c r="I357" s="156" t="s">
        <v>66</v>
      </c>
      <c r="J357" s="184"/>
    </row>
    <row r="358" spans="1:10" s="99" customFormat="1" ht="14.25" customHeight="1">
      <c r="A358" s="154">
        <v>13</v>
      </c>
      <c r="B358" s="155">
        <v>337</v>
      </c>
      <c r="C358" s="155" t="s">
        <v>258</v>
      </c>
      <c r="D358" s="155" t="s">
        <v>96</v>
      </c>
      <c r="E358" s="155">
        <v>300</v>
      </c>
      <c r="F358" s="155" t="s">
        <v>489</v>
      </c>
      <c r="G358" s="153">
        <v>7.7</v>
      </c>
      <c r="H358" s="153" t="s">
        <v>92</v>
      </c>
      <c r="I358" s="156" t="s">
        <v>66</v>
      </c>
      <c r="J358" s="184"/>
    </row>
    <row r="359" spans="1:10" s="99" customFormat="1" ht="14.25" customHeight="1">
      <c r="A359" s="154">
        <v>13</v>
      </c>
      <c r="B359" s="155">
        <v>338</v>
      </c>
      <c r="C359" s="155" t="s">
        <v>258</v>
      </c>
      <c r="D359" s="155" t="s">
        <v>96</v>
      </c>
      <c r="E359" s="155">
        <v>300</v>
      </c>
      <c r="F359" s="155" t="s">
        <v>489</v>
      </c>
      <c r="G359" s="153">
        <v>7.7</v>
      </c>
      <c r="H359" s="153" t="s">
        <v>92</v>
      </c>
      <c r="I359" s="156" t="s">
        <v>66</v>
      </c>
      <c r="J359" s="184"/>
    </row>
    <row r="360" spans="1:10" s="99" customFormat="1" ht="14.25" customHeight="1">
      <c r="A360" s="154">
        <v>13</v>
      </c>
      <c r="B360" s="155">
        <v>339</v>
      </c>
      <c r="C360" s="155" t="s">
        <v>258</v>
      </c>
      <c r="D360" s="155" t="s">
        <v>96</v>
      </c>
      <c r="E360" s="155">
        <v>300</v>
      </c>
      <c r="F360" s="155" t="s">
        <v>489</v>
      </c>
      <c r="G360" s="153">
        <v>7.7</v>
      </c>
      <c r="H360" s="153" t="s">
        <v>92</v>
      </c>
      <c r="I360" s="156" t="s">
        <v>66</v>
      </c>
      <c r="J360" s="184"/>
    </row>
    <row r="361" spans="1:10" s="99" customFormat="1" ht="14.25" customHeight="1">
      <c r="A361" s="154">
        <v>13</v>
      </c>
      <c r="B361" s="155">
        <v>340</v>
      </c>
      <c r="C361" s="155" t="s">
        <v>258</v>
      </c>
      <c r="D361" s="155" t="s">
        <v>96</v>
      </c>
      <c r="E361" s="155">
        <v>300</v>
      </c>
      <c r="F361" s="155" t="s">
        <v>489</v>
      </c>
      <c r="G361" s="153">
        <v>7.7</v>
      </c>
      <c r="H361" s="153" t="s">
        <v>92</v>
      </c>
      <c r="I361" s="156" t="s">
        <v>66</v>
      </c>
      <c r="J361" s="184"/>
    </row>
    <row r="362" spans="1:10" s="99" customFormat="1" ht="14.25" customHeight="1">
      <c r="A362" s="154">
        <v>13</v>
      </c>
      <c r="B362" s="155">
        <v>341</v>
      </c>
      <c r="C362" s="155" t="s">
        <v>258</v>
      </c>
      <c r="D362" s="155" t="s">
        <v>96</v>
      </c>
      <c r="E362" s="155">
        <v>300</v>
      </c>
      <c r="F362" s="155" t="s">
        <v>489</v>
      </c>
      <c r="G362" s="153">
        <v>7.7</v>
      </c>
      <c r="H362" s="153" t="s">
        <v>92</v>
      </c>
      <c r="I362" s="156" t="s">
        <v>66</v>
      </c>
      <c r="J362" s="184"/>
    </row>
    <row r="363" spans="1:10" s="99" customFormat="1" ht="14.25" customHeight="1">
      <c r="A363" s="154">
        <v>13</v>
      </c>
      <c r="B363" s="155">
        <v>342</v>
      </c>
      <c r="C363" s="155" t="s">
        <v>258</v>
      </c>
      <c r="D363" s="155" t="s">
        <v>96</v>
      </c>
      <c r="E363" s="155">
        <v>300</v>
      </c>
      <c r="F363" s="155" t="s">
        <v>489</v>
      </c>
      <c r="G363" s="153">
        <v>7.7</v>
      </c>
      <c r="H363" s="153" t="s">
        <v>92</v>
      </c>
      <c r="I363" s="156" t="s">
        <v>66</v>
      </c>
      <c r="J363" s="184"/>
    </row>
    <row r="364" spans="1:10" s="99" customFormat="1" ht="14.25" customHeight="1">
      <c r="A364" s="154">
        <v>13</v>
      </c>
      <c r="B364" s="155">
        <v>343</v>
      </c>
      <c r="C364" s="155" t="s">
        <v>258</v>
      </c>
      <c r="D364" s="155" t="s">
        <v>96</v>
      </c>
      <c r="E364" s="155">
        <v>300</v>
      </c>
      <c r="F364" s="155" t="s">
        <v>489</v>
      </c>
      <c r="G364" s="153">
        <v>7.7</v>
      </c>
      <c r="H364" s="153" t="s">
        <v>92</v>
      </c>
      <c r="I364" s="156" t="s">
        <v>66</v>
      </c>
      <c r="J364" s="184"/>
    </row>
    <row r="365" spans="1:10" s="99" customFormat="1" ht="14.25" customHeight="1">
      <c r="A365" s="154">
        <v>13</v>
      </c>
      <c r="B365" s="155">
        <v>344</v>
      </c>
      <c r="C365" s="155" t="s">
        <v>258</v>
      </c>
      <c r="D365" s="155" t="s">
        <v>96</v>
      </c>
      <c r="E365" s="155">
        <v>300</v>
      </c>
      <c r="F365" s="155" t="s">
        <v>489</v>
      </c>
      <c r="G365" s="153">
        <v>7.7</v>
      </c>
      <c r="H365" s="153" t="s">
        <v>92</v>
      </c>
      <c r="I365" s="156" t="s">
        <v>66</v>
      </c>
      <c r="J365" s="184"/>
    </row>
    <row r="366" spans="1:10" s="99" customFormat="1" ht="14.25" customHeight="1">
      <c r="A366" s="154">
        <v>13</v>
      </c>
      <c r="B366" s="155">
        <v>345</v>
      </c>
      <c r="C366" s="155" t="s">
        <v>258</v>
      </c>
      <c r="D366" s="155" t="s">
        <v>96</v>
      </c>
      <c r="E366" s="155">
        <v>300</v>
      </c>
      <c r="F366" s="155" t="s">
        <v>489</v>
      </c>
      <c r="G366" s="153">
        <v>7.7</v>
      </c>
      <c r="H366" s="153" t="s">
        <v>92</v>
      </c>
      <c r="I366" s="156" t="s">
        <v>66</v>
      </c>
      <c r="J366" s="184"/>
    </row>
    <row r="367" spans="1:10" s="99" customFormat="1" ht="14.25" customHeight="1">
      <c r="A367" s="154">
        <v>13</v>
      </c>
      <c r="B367" s="155">
        <v>346</v>
      </c>
      <c r="C367" s="155" t="s">
        <v>258</v>
      </c>
      <c r="D367" s="155" t="s">
        <v>96</v>
      </c>
      <c r="E367" s="155">
        <v>300</v>
      </c>
      <c r="F367" s="155" t="s">
        <v>482</v>
      </c>
      <c r="G367" s="153">
        <v>7.7</v>
      </c>
      <c r="H367" s="153" t="s">
        <v>92</v>
      </c>
      <c r="I367" s="156" t="s">
        <v>66</v>
      </c>
      <c r="J367" s="184"/>
    </row>
    <row r="368" spans="1:10" s="99" customFormat="1" ht="14.25" customHeight="1">
      <c r="A368" s="154">
        <v>13</v>
      </c>
      <c r="B368" s="155">
        <v>347</v>
      </c>
      <c r="C368" s="155" t="s">
        <v>258</v>
      </c>
      <c r="D368" s="155" t="s">
        <v>96</v>
      </c>
      <c r="E368" s="155">
        <v>300</v>
      </c>
      <c r="F368" s="155" t="s">
        <v>482</v>
      </c>
      <c r="G368" s="153">
        <v>7.7</v>
      </c>
      <c r="H368" s="153" t="s">
        <v>92</v>
      </c>
      <c r="I368" s="156" t="s">
        <v>66</v>
      </c>
      <c r="J368" s="184"/>
    </row>
    <row r="369" spans="1:10" s="99" customFormat="1" ht="14.25" customHeight="1">
      <c r="A369" s="154">
        <v>13</v>
      </c>
      <c r="B369" s="155">
        <v>348</v>
      </c>
      <c r="C369" s="155" t="s">
        <v>258</v>
      </c>
      <c r="D369" s="155" t="s">
        <v>96</v>
      </c>
      <c r="E369" s="155">
        <v>300</v>
      </c>
      <c r="F369" s="155" t="s">
        <v>482</v>
      </c>
      <c r="G369" s="153">
        <v>7.7</v>
      </c>
      <c r="H369" s="153" t="s">
        <v>92</v>
      </c>
      <c r="I369" s="156" t="s">
        <v>66</v>
      </c>
      <c r="J369" s="184"/>
    </row>
    <row r="370" spans="1:10" s="99" customFormat="1" ht="14.25" customHeight="1">
      <c r="A370" s="154">
        <v>13</v>
      </c>
      <c r="B370" s="155">
        <v>349</v>
      </c>
      <c r="C370" s="155" t="s">
        <v>258</v>
      </c>
      <c r="D370" s="155" t="s">
        <v>96</v>
      </c>
      <c r="E370" s="155">
        <v>300</v>
      </c>
      <c r="F370" s="155" t="s">
        <v>482</v>
      </c>
      <c r="G370" s="153">
        <v>7.7</v>
      </c>
      <c r="H370" s="153" t="s">
        <v>92</v>
      </c>
      <c r="I370" s="156" t="s">
        <v>66</v>
      </c>
      <c r="J370" s="184"/>
    </row>
    <row r="371" spans="1:10" s="99" customFormat="1" ht="14.25" customHeight="1">
      <c r="A371" s="154">
        <v>13</v>
      </c>
      <c r="B371" s="155">
        <v>350</v>
      </c>
      <c r="C371" s="155" t="s">
        <v>258</v>
      </c>
      <c r="D371" s="155" t="s">
        <v>96</v>
      </c>
      <c r="E371" s="155">
        <v>300</v>
      </c>
      <c r="F371" s="155" t="s">
        <v>482</v>
      </c>
      <c r="G371" s="153">
        <v>7.7</v>
      </c>
      <c r="H371" s="153" t="s">
        <v>92</v>
      </c>
      <c r="I371" s="156" t="s">
        <v>66</v>
      </c>
      <c r="J371" s="184"/>
    </row>
    <row r="372" spans="1:10" s="99" customFormat="1" ht="14.25" customHeight="1">
      <c r="A372" s="154">
        <v>13</v>
      </c>
      <c r="B372" s="155">
        <v>351</v>
      </c>
      <c r="C372" s="155" t="s">
        <v>264</v>
      </c>
      <c r="D372" s="155" t="s">
        <v>96</v>
      </c>
      <c r="E372" s="155">
        <v>200</v>
      </c>
      <c r="F372" s="155" t="s">
        <v>358</v>
      </c>
      <c r="G372" s="153">
        <v>8</v>
      </c>
      <c r="H372" s="153" t="s">
        <v>92</v>
      </c>
      <c r="I372" s="156" t="s">
        <v>66</v>
      </c>
      <c r="J372" s="184"/>
    </row>
    <row r="373" spans="1:10" s="99" customFormat="1" ht="14.25" customHeight="1">
      <c r="A373" s="154">
        <v>13</v>
      </c>
      <c r="B373" s="155">
        <v>352</v>
      </c>
      <c r="C373" s="155" t="s">
        <v>483</v>
      </c>
      <c r="D373" s="155" t="s">
        <v>96</v>
      </c>
      <c r="E373" s="155">
        <v>150</v>
      </c>
      <c r="F373" s="155" t="s">
        <v>482</v>
      </c>
      <c r="G373" s="153">
        <v>11.4</v>
      </c>
      <c r="H373" s="153" t="s">
        <v>92</v>
      </c>
      <c r="I373" s="156" t="s">
        <v>66</v>
      </c>
      <c r="J373" s="184"/>
    </row>
    <row r="374" spans="1:10" s="99" customFormat="1" ht="14.25" customHeight="1">
      <c r="A374" s="154">
        <v>13</v>
      </c>
      <c r="B374" s="155">
        <v>353</v>
      </c>
      <c r="C374" s="155" t="s">
        <v>483</v>
      </c>
      <c r="D374" s="155" t="s">
        <v>96</v>
      </c>
      <c r="E374" s="155">
        <v>150</v>
      </c>
      <c r="F374" s="155" t="s">
        <v>482</v>
      </c>
      <c r="G374" s="153">
        <v>11.4</v>
      </c>
      <c r="H374" s="153" t="s">
        <v>92</v>
      </c>
      <c r="I374" s="156" t="s">
        <v>66</v>
      </c>
      <c r="J374" s="184"/>
    </row>
    <row r="375" spans="1:10" s="99" customFormat="1" ht="14.25" customHeight="1">
      <c r="A375" s="154">
        <v>13</v>
      </c>
      <c r="B375" s="155">
        <v>354</v>
      </c>
      <c r="C375" s="155" t="s">
        <v>483</v>
      </c>
      <c r="D375" s="155" t="s">
        <v>96</v>
      </c>
      <c r="E375" s="155">
        <v>150</v>
      </c>
      <c r="F375" s="155" t="s">
        <v>482</v>
      </c>
      <c r="G375" s="153">
        <v>11.4</v>
      </c>
      <c r="H375" s="153" t="s">
        <v>92</v>
      </c>
      <c r="I375" s="156" t="s">
        <v>66</v>
      </c>
      <c r="J375" s="184"/>
    </row>
    <row r="376" spans="1:10" s="99" customFormat="1" ht="14.25" customHeight="1">
      <c r="A376" s="154">
        <v>13</v>
      </c>
      <c r="B376" s="155">
        <v>355</v>
      </c>
      <c r="C376" s="155" t="s">
        <v>483</v>
      </c>
      <c r="D376" s="155" t="s">
        <v>96</v>
      </c>
      <c r="E376" s="155">
        <v>150</v>
      </c>
      <c r="F376" s="155" t="s">
        <v>374</v>
      </c>
      <c r="G376" s="153">
        <v>11.4</v>
      </c>
      <c r="H376" s="153" t="s">
        <v>92</v>
      </c>
      <c r="I376" s="156" t="s">
        <v>66</v>
      </c>
      <c r="J376" s="184"/>
    </row>
    <row r="377" spans="1:10" s="99" customFormat="1" ht="14.25" customHeight="1">
      <c r="A377" s="154">
        <v>13</v>
      </c>
      <c r="B377" s="155">
        <v>356</v>
      </c>
      <c r="C377" s="155" t="s">
        <v>483</v>
      </c>
      <c r="D377" s="155" t="s">
        <v>96</v>
      </c>
      <c r="E377" s="155">
        <v>150</v>
      </c>
      <c r="F377" s="155" t="s">
        <v>482</v>
      </c>
      <c r="G377" s="153">
        <v>11.4</v>
      </c>
      <c r="H377" s="153" t="s">
        <v>92</v>
      </c>
      <c r="I377" s="156" t="s">
        <v>66</v>
      </c>
      <c r="J377" s="184"/>
    </row>
    <row r="378" spans="1:10" s="99" customFormat="1" ht="14.25" customHeight="1">
      <c r="A378" s="154">
        <v>13</v>
      </c>
      <c r="B378" s="155">
        <v>357</v>
      </c>
      <c r="C378" s="155" t="s">
        <v>483</v>
      </c>
      <c r="D378" s="155" t="s">
        <v>96</v>
      </c>
      <c r="E378" s="155">
        <v>150</v>
      </c>
      <c r="F378" s="155" t="s">
        <v>374</v>
      </c>
      <c r="G378" s="153">
        <v>11.4</v>
      </c>
      <c r="H378" s="153" t="s">
        <v>92</v>
      </c>
      <c r="I378" s="156" t="s">
        <v>66</v>
      </c>
      <c r="J378" s="184"/>
    </row>
    <row r="379" spans="1:10" s="99" customFormat="1" ht="14.25" customHeight="1">
      <c r="A379" s="154">
        <v>13</v>
      </c>
      <c r="B379" s="155">
        <v>358</v>
      </c>
      <c r="C379" s="155" t="s">
        <v>498</v>
      </c>
      <c r="D379" s="155" t="s">
        <v>95</v>
      </c>
      <c r="E379" s="155">
        <v>500</v>
      </c>
      <c r="F379" s="155" t="s">
        <v>358</v>
      </c>
      <c r="G379" s="153">
        <v>11.3</v>
      </c>
      <c r="H379" s="153" t="s">
        <v>92</v>
      </c>
      <c r="I379" s="156" t="s">
        <v>66</v>
      </c>
      <c r="J379" s="184"/>
    </row>
    <row r="380" spans="1:10" s="99" customFormat="1" ht="14.25" customHeight="1">
      <c r="A380" s="154" t="s">
        <v>36</v>
      </c>
      <c r="B380" s="155" t="s">
        <v>45</v>
      </c>
      <c r="C380" s="155" t="s">
        <v>86</v>
      </c>
      <c r="D380" s="155" t="s">
        <v>87</v>
      </c>
      <c r="E380" s="155" t="s">
        <v>88</v>
      </c>
      <c r="F380" s="155" t="s">
        <v>89</v>
      </c>
      <c r="G380" s="153">
        <v>246.4</v>
      </c>
      <c r="H380" s="153">
        <v>268.5</v>
      </c>
      <c r="I380" s="156" t="s">
        <v>90</v>
      </c>
      <c r="J380" s="184"/>
    </row>
    <row r="381" spans="1:10" s="99" customFormat="1" ht="14.25" customHeight="1">
      <c r="A381" s="154">
        <v>14</v>
      </c>
      <c r="B381" s="155">
        <v>359</v>
      </c>
      <c r="C381" s="155" t="s">
        <v>361</v>
      </c>
      <c r="D381" s="155" t="s">
        <v>91</v>
      </c>
      <c r="E381" s="155">
        <v>120</v>
      </c>
      <c r="F381" s="155" t="s">
        <v>482</v>
      </c>
      <c r="G381" s="153">
        <v>7.7</v>
      </c>
      <c r="H381" s="153" t="s">
        <v>92</v>
      </c>
      <c r="I381" s="156" t="s">
        <v>66</v>
      </c>
      <c r="J381" s="184"/>
    </row>
    <row r="382" spans="1:10" s="99" customFormat="1" ht="14.25" customHeight="1">
      <c r="A382" s="154">
        <v>14</v>
      </c>
      <c r="B382" s="155">
        <v>360</v>
      </c>
      <c r="C382" s="155" t="s">
        <v>361</v>
      </c>
      <c r="D382" s="155" t="s">
        <v>91</v>
      </c>
      <c r="E382" s="155">
        <v>120</v>
      </c>
      <c r="F382" s="155" t="s">
        <v>482</v>
      </c>
      <c r="G382" s="153">
        <v>7.7</v>
      </c>
      <c r="H382" s="153" t="s">
        <v>92</v>
      </c>
      <c r="I382" s="156" t="s">
        <v>66</v>
      </c>
      <c r="J382" s="184"/>
    </row>
    <row r="383" spans="1:10" s="99" customFormat="1" ht="14.25" customHeight="1">
      <c r="A383" s="154">
        <v>14</v>
      </c>
      <c r="B383" s="155">
        <v>361</v>
      </c>
      <c r="C383" s="155" t="s">
        <v>361</v>
      </c>
      <c r="D383" s="155" t="s">
        <v>91</v>
      </c>
      <c r="E383" s="155">
        <v>120</v>
      </c>
      <c r="F383" s="155" t="s">
        <v>482</v>
      </c>
      <c r="G383" s="153">
        <v>7.7</v>
      </c>
      <c r="H383" s="153" t="s">
        <v>92</v>
      </c>
      <c r="I383" s="156" t="s">
        <v>66</v>
      </c>
      <c r="J383" s="184"/>
    </row>
    <row r="384" spans="1:10" s="99" customFormat="1" ht="14.25" customHeight="1">
      <c r="A384" s="154">
        <v>14</v>
      </c>
      <c r="B384" s="155">
        <v>362</v>
      </c>
      <c r="C384" s="155" t="s">
        <v>361</v>
      </c>
      <c r="D384" s="155" t="s">
        <v>91</v>
      </c>
      <c r="E384" s="155">
        <v>120</v>
      </c>
      <c r="F384" s="155" t="s">
        <v>482</v>
      </c>
      <c r="G384" s="153">
        <v>7.7</v>
      </c>
      <c r="H384" s="153" t="s">
        <v>92</v>
      </c>
      <c r="I384" s="156" t="s">
        <v>66</v>
      </c>
      <c r="J384" s="184"/>
    </row>
    <row r="385" spans="1:10" s="99" customFormat="1" ht="14.25" customHeight="1">
      <c r="A385" s="154">
        <v>14</v>
      </c>
      <c r="B385" s="155">
        <v>363</v>
      </c>
      <c r="C385" s="155" t="s">
        <v>361</v>
      </c>
      <c r="D385" s="155" t="s">
        <v>91</v>
      </c>
      <c r="E385" s="155">
        <v>120</v>
      </c>
      <c r="F385" s="155" t="s">
        <v>482</v>
      </c>
      <c r="G385" s="153">
        <v>7.7</v>
      </c>
      <c r="H385" s="153" t="s">
        <v>92</v>
      </c>
      <c r="I385" s="156" t="s">
        <v>66</v>
      </c>
      <c r="J385" s="184"/>
    </row>
    <row r="386" spans="1:10" s="99" customFormat="1" ht="14.25" customHeight="1">
      <c r="A386" s="154">
        <v>14</v>
      </c>
      <c r="B386" s="155">
        <v>364</v>
      </c>
      <c r="C386" s="46" t="s">
        <v>361</v>
      </c>
      <c r="D386" s="155" t="s">
        <v>91</v>
      </c>
      <c r="E386" s="155">
        <v>120</v>
      </c>
      <c r="F386" s="155" t="s">
        <v>489</v>
      </c>
      <c r="G386" s="153">
        <v>7.7</v>
      </c>
      <c r="H386" s="153" t="s">
        <v>92</v>
      </c>
      <c r="I386" s="156" t="s">
        <v>66</v>
      </c>
      <c r="J386" s="184"/>
    </row>
    <row r="387" spans="1:10" s="99" customFormat="1" ht="14.25" customHeight="1">
      <c r="A387" s="154">
        <v>14</v>
      </c>
      <c r="B387" s="155">
        <v>365</v>
      </c>
      <c r="C387" s="155" t="s">
        <v>361</v>
      </c>
      <c r="D387" s="155" t="s">
        <v>91</v>
      </c>
      <c r="E387" s="155">
        <v>120</v>
      </c>
      <c r="F387" s="155" t="s">
        <v>482</v>
      </c>
      <c r="G387" s="153">
        <v>7.7</v>
      </c>
      <c r="H387" s="153" t="s">
        <v>92</v>
      </c>
      <c r="I387" s="156" t="s">
        <v>66</v>
      </c>
      <c r="J387" s="184"/>
    </row>
    <row r="388" spans="1:10" s="99" customFormat="1" ht="14.25" customHeight="1">
      <c r="A388" s="154">
        <v>14</v>
      </c>
      <c r="B388" s="155">
        <v>366</v>
      </c>
      <c r="C388" s="155" t="s">
        <v>361</v>
      </c>
      <c r="D388" s="155" t="s">
        <v>91</v>
      </c>
      <c r="E388" s="155">
        <v>120</v>
      </c>
      <c r="F388" s="155" t="s">
        <v>482</v>
      </c>
      <c r="G388" s="153">
        <v>7.7</v>
      </c>
      <c r="H388" s="153" t="s">
        <v>92</v>
      </c>
      <c r="I388" s="156" t="s">
        <v>66</v>
      </c>
      <c r="J388" s="184"/>
    </row>
    <row r="389" spans="1:10" s="99" customFormat="1" ht="14.25" customHeight="1">
      <c r="A389" s="154">
        <v>14</v>
      </c>
      <c r="B389" s="155">
        <v>367</v>
      </c>
      <c r="C389" s="155" t="s">
        <v>361</v>
      </c>
      <c r="D389" s="155" t="s">
        <v>91</v>
      </c>
      <c r="E389" s="155">
        <v>120</v>
      </c>
      <c r="F389" s="155" t="s">
        <v>482</v>
      </c>
      <c r="G389" s="153">
        <v>7.7</v>
      </c>
      <c r="H389" s="153" t="s">
        <v>92</v>
      </c>
      <c r="I389" s="156" t="s">
        <v>66</v>
      </c>
      <c r="J389" s="184"/>
    </row>
    <row r="390" spans="1:10" s="99" customFormat="1" ht="14.25" customHeight="1">
      <c r="A390" s="154">
        <v>14</v>
      </c>
      <c r="B390" s="155">
        <v>368</v>
      </c>
      <c r="C390" s="155" t="s">
        <v>361</v>
      </c>
      <c r="D390" s="155" t="s">
        <v>91</v>
      </c>
      <c r="E390" s="155">
        <v>120</v>
      </c>
      <c r="F390" s="155" t="s">
        <v>482</v>
      </c>
      <c r="G390" s="153">
        <v>7.7</v>
      </c>
      <c r="H390" s="153" t="s">
        <v>92</v>
      </c>
      <c r="I390" s="156" t="s">
        <v>66</v>
      </c>
      <c r="J390" s="184"/>
    </row>
    <row r="391" spans="1:10" s="99" customFormat="1" ht="14.25" customHeight="1">
      <c r="A391" s="154">
        <v>14</v>
      </c>
      <c r="B391" s="155">
        <v>369</v>
      </c>
      <c r="C391" s="155" t="s">
        <v>361</v>
      </c>
      <c r="D391" s="155" t="s">
        <v>91</v>
      </c>
      <c r="E391" s="155">
        <v>120</v>
      </c>
      <c r="F391" s="155" t="s">
        <v>489</v>
      </c>
      <c r="G391" s="153">
        <v>7.7</v>
      </c>
      <c r="H391" s="153" t="s">
        <v>92</v>
      </c>
      <c r="I391" s="156" t="s">
        <v>66</v>
      </c>
      <c r="J391" s="184"/>
    </row>
    <row r="392" spans="1:10" s="99" customFormat="1" ht="14.25" customHeight="1">
      <c r="A392" s="154">
        <v>14</v>
      </c>
      <c r="B392" s="155">
        <v>370</v>
      </c>
      <c r="C392" s="155" t="s">
        <v>361</v>
      </c>
      <c r="D392" s="155" t="s">
        <v>91</v>
      </c>
      <c r="E392" s="155">
        <v>120</v>
      </c>
      <c r="F392" s="155" t="s">
        <v>489</v>
      </c>
      <c r="G392" s="153">
        <v>7.7</v>
      </c>
      <c r="H392" s="153" t="s">
        <v>92</v>
      </c>
      <c r="I392" s="156" t="s">
        <v>66</v>
      </c>
      <c r="J392" s="184"/>
    </row>
    <row r="393" spans="1:10" s="99" customFormat="1" ht="14.25" customHeight="1">
      <c r="A393" s="154">
        <v>14</v>
      </c>
      <c r="B393" s="155">
        <v>371</v>
      </c>
      <c r="C393" s="155" t="s">
        <v>361</v>
      </c>
      <c r="D393" s="155" t="s">
        <v>91</v>
      </c>
      <c r="E393" s="155">
        <v>120</v>
      </c>
      <c r="F393" s="155" t="s">
        <v>489</v>
      </c>
      <c r="G393" s="153">
        <v>7.7</v>
      </c>
      <c r="H393" s="153" t="s">
        <v>92</v>
      </c>
      <c r="I393" s="156" t="s">
        <v>66</v>
      </c>
      <c r="J393" s="184"/>
    </row>
    <row r="394" spans="1:10" s="99" customFormat="1" ht="14.25" customHeight="1">
      <c r="A394" s="154">
        <v>14</v>
      </c>
      <c r="B394" s="155">
        <v>372</v>
      </c>
      <c r="C394" s="155" t="s">
        <v>361</v>
      </c>
      <c r="D394" s="155" t="s">
        <v>91</v>
      </c>
      <c r="E394" s="155">
        <v>120</v>
      </c>
      <c r="F394" s="155" t="s">
        <v>489</v>
      </c>
      <c r="G394" s="153">
        <v>7.7</v>
      </c>
      <c r="H394" s="153" t="s">
        <v>92</v>
      </c>
      <c r="I394" s="156" t="s">
        <v>66</v>
      </c>
      <c r="J394" s="184"/>
    </row>
    <row r="395" spans="1:10" s="99" customFormat="1" ht="14.25" customHeight="1">
      <c r="A395" s="154">
        <v>14</v>
      </c>
      <c r="B395" s="155">
        <v>373</v>
      </c>
      <c r="C395" s="155" t="s">
        <v>361</v>
      </c>
      <c r="D395" s="155" t="s">
        <v>91</v>
      </c>
      <c r="E395" s="155">
        <v>120</v>
      </c>
      <c r="F395" s="155" t="s">
        <v>489</v>
      </c>
      <c r="G395" s="153">
        <v>7.7</v>
      </c>
      <c r="H395" s="153" t="s">
        <v>92</v>
      </c>
      <c r="I395" s="156" t="s">
        <v>66</v>
      </c>
      <c r="J395" s="184"/>
    </row>
    <row r="396" spans="1:10" s="99" customFormat="1" ht="14.25" customHeight="1">
      <c r="A396" s="154">
        <v>14</v>
      </c>
      <c r="B396" s="155">
        <v>374</v>
      </c>
      <c r="C396" s="155" t="s">
        <v>361</v>
      </c>
      <c r="D396" s="155" t="s">
        <v>91</v>
      </c>
      <c r="E396" s="155">
        <v>120</v>
      </c>
      <c r="F396" s="155" t="s">
        <v>489</v>
      </c>
      <c r="G396" s="153">
        <v>7.7</v>
      </c>
      <c r="H396" s="153" t="s">
        <v>92</v>
      </c>
      <c r="I396" s="156" t="s">
        <v>66</v>
      </c>
      <c r="J396" s="184"/>
    </row>
    <row r="397" spans="1:10" s="99" customFormat="1" ht="14.25" customHeight="1">
      <c r="A397" s="154">
        <v>14</v>
      </c>
      <c r="B397" s="155">
        <v>375</v>
      </c>
      <c r="C397" s="155" t="s">
        <v>361</v>
      </c>
      <c r="D397" s="155" t="s">
        <v>91</v>
      </c>
      <c r="E397" s="155">
        <v>120</v>
      </c>
      <c r="F397" s="155" t="s">
        <v>489</v>
      </c>
      <c r="G397" s="153">
        <v>7.7</v>
      </c>
      <c r="H397" s="153" t="s">
        <v>92</v>
      </c>
      <c r="I397" s="156" t="s">
        <v>66</v>
      </c>
      <c r="J397" s="184"/>
    </row>
    <row r="398" spans="1:10" s="99" customFormat="1" ht="14.25" customHeight="1">
      <c r="A398" s="154">
        <v>14</v>
      </c>
      <c r="B398" s="155">
        <v>376</v>
      </c>
      <c r="C398" s="155" t="s">
        <v>361</v>
      </c>
      <c r="D398" s="155" t="s">
        <v>91</v>
      </c>
      <c r="E398" s="155">
        <v>120</v>
      </c>
      <c r="F398" s="155" t="s">
        <v>482</v>
      </c>
      <c r="G398" s="153">
        <v>7.7</v>
      </c>
      <c r="H398" s="153" t="s">
        <v>92</v>
      </c>
      <c r="I398" s="156" t="s">
        <v>66</v>
      </c>
      <c r="J398" s="184"/>
    </row>
    <row r="399" spans="1:10" s="99" customFormat="1" ht="14.25" customHeight="1">
      <c r="A399" s="154">
        <v>14</v>
      </c>
      <c r="B399" s="155">
        <v>377</v>
      </c>
      <c r="C399" s="155" t="s">
        <v>361</v>
      </c>
      <c r="D399" s="155" t="s">
        <v>91</v>
      </c>
      <c r="E399" s="155">
        <v>120</v>
      </c>
      <c r="F399" s="155" t="s">
        <v>489</v>
      </c>
      <c r="G399" s="153">
        <v>7.7</v>
      </c>
      <c r="H399" s="153" t="s">
        <v>92</v>
      </c>
      <c r="I399" s="156" t="s">
        <v>66</v>
      </c>
      <c r="J399" s="184"/>
    </row>
    <row r="400" spans="1:10" s="99" customFormat="1" ht="14.25" customHeight="1">
      <c r="A400" s="154">
        <v>14</v>
      </c>
      <c r="B400" s="155">
        <v>378</v>
      </c>
      <c r="C400" s="155" t="s">
        <v>361</v>
      </c>
      <c r="D400" s="155" t="s">
        <v>91</v>
      </c>
      <c r="E400" s="155">
        <v>120</v>
      </c>
      <c r="F400" s="155" t="s">
        <v>489</v>
      </c>
      <c r="G400" s="153">
        <v>7.7</v>
      </c>
      <c r="H400" s="153" t="s">
        <v>92</v>
      </c>
      <c r="I400" s="156" t="s">
        <v>66</v>
      </c>
      <c r="J400" s="184"/>
    </row>
    <row r="401" spans="1:10" s="99" customFormat="1" ht="14.25" customHeight="1">
      <c r="A401" s="154">
        <v>14</v>
      </c>
      <c r="B401" s="155">
        <v>379</v>
      </c>
      <c r="C401" s="155" t="s">
        <v>361</v>
      </c>
      <c r="D401" s="155" t="s">
        <v>91</v>
      </c>
      <c r="E401" s="155">
        <v>120</v>
      </c>
      <c r="F401" s="155" t="s">
        <v>489</v>
      </c>
      <c r="G401" s="153">
        <v>7.7</v>
      </c>
      <c r="H401" s="153" t="s">
        <v>92</v>
      </c>
      <c r="I401" s="156" t="s">
        <v>66</v>
      </c>
      <c r="J401" s="184"/>
    </row>
    <row r="402" spans="1:10" s="99" customFormat="1" ht="14.25" customHeight="1">
      <c r="A402" s="154">
        <v>14</v>
      </c>
      <c r="B402" s="155">
        <v>380</v>
      </c>
      <c r="C402" s="155" t="s">
        <v>361</v>
      </c>
      <c r="D402" s="155" t="s">
        <v>91</v>
      </c>
      <c r="E402" s="155">
        <v>120</v>
      </c>
      <c r="F402" s="155" t="s">
        <v>489</v>
      </c>
      <c r="G402" s="153">
        <v>7.7</v>
      </c>
      <c r="H402" s="153" t="s">
        <v>92</v>
      </c>
      <c r="I402" s="156" t="s">
        <v>66</v>
      </c>
      <c r="J402" s="184"/>
    </row>
    <row r="403" spans="1:10" s="99" customFormat="1" ht="14.25" customHeight="1">
      <c r="A403" s="154">
        <v>14</v>
      </c>
      <c r="B403" s="155">
        <v>381</v>
      </c>
      <c r="C403" s="155" t="s">
        <v>361</v>
      </c>
      <c r="D403" s="155" t="s">
        <v>91</v>
      </c>
      <c r="E403" s="155">
        <v>120</v>
      </c>
      <c r="F403" s="155" t="s">
        <v>489</v>
      </c>
      <c r="G403" s="153">
        <v>7.7</v>
      </c>
      <c r="H403" s="153" t="s">
        <v>92</v>
      </c>
      <c r="I403" s="156" t="s">
        <v>66</v>
      </c>
      <c r="J403" s="184"/>
    </row>
    <row r="404" spans="1:10" s="99" customFormat="1" ht="14.25" customHeight="1">
      <c r="A404" s="154">
        <v>14</v>
      </c>
      <c r="B404" s="155">
        <v>382</v>
      </c>
      <c r="C404" s="155" t="s">
        <v>361</v>
      </c>
      <c r="D404" s="155" t="s">
        <v>91</v>
      </c>
      <c r="E404" s="155">
        <v>120</v>
      </c>
      <c r="F404" s="155" t="s">
        <v>489</v>
      </c>
      <c r="G404" s="153">
        <v>7.7</v>
      </c>
      <c r="H404" s="153" t="s">
        <v>92</v>
      </c>
      <c r="I404" s="156" t="s">
        <v>66</v>
      </c>
      <c r="J404" s="184"/>
    </row>
    <row r="405" spans="1:10" s="99" customFormat="1" ht="14.25" customHeight="1">
      <c r="A405" s="154">
        <v>14</v>
      </c>
      <c r="B405" s="155">
        <v>383</v>
      </c>
      <c r="C405" s="155" t="s">
        <v>361</v>
      </c>
      <c r="D405" s="155" t="s">
        <v>91</v>
      </c>
      <c r="E405" s="155">
        <v>120</v>
      </c>
      <c r="F405" s="155" t="s">
        <v>482</v>
      </c>
      <c r="G405" s="153">
        <v>7.7</v>
      </c>
      <c r="H405" s="153" t="s">
        <v>92</v>
      </c>
      <c r="I405" s="156" t="s">
        <v>66</v>
      </c>
      <c r="J405" s="184"/>
    </row>
    <row r="406" spans="1:10" s="99" customFormat="1" ht="14.25" customHeight="1">
      <c r="A406" s="154">
        <v>14</v>
      </c>
      <c r="B406" s="155">
        <v>384</v>
      </c>
      <c r="C406" s="155" t="s">
        <v>361</v>
      </c>
      <c r="D406" s="155" t="s">
        <v>91</v>
      </c>
      <c r="E406" s="155">
        <v>120</v>
      </c>
      <c r="F406" s="155" t="s">
        <v>482</v>
      </c>
      <c r="G406" s="153">
        <v>7.7</v>
      </c>
      <c r="H406" s="153" t="s">
        <v>92</v>
      </c>
      <c r="I406" s="156" t="s">
        <v>66</v>
      </c>
      <c r="J406" s="184"/>
    </row>
    <row r="407" spans="1:10" s="99" customFormat="1" ht="14.25" customHeight="1">
      <c r="A407" s="154">
        <v>14</v>
      </c>
      <c r="B407" s="155">
        <v>385</v>
      </c>
      <c r="C407" s="155" t="s">
        <v>361</v>
      </c>
      <c r="D407" s="155" t="s">
        <v>91</v>
      </c>
      <c r="E407" s="155">
        <v>120</v>
      </c>
      <c r="F407" s="155" t="s">
        <v>482</v>
      </c>
      <c r="G407" s="153">
        <v>7.7</v>
      </c>
      <c r="H407" s="153" t="s">
        <v>92</v>
      </c>
      <c r="I407" s="156" t="s">
        <v>66</v>
      </c>
      <c r="J407" s="184"/>
    </row>
    <row r="408" spans="1:10" s="99" customFormat="1" ht="14.25" customHeight="1">
      <c r="A408" s="154">
        <v>14</v>
      </c>
      <c r="B408" s="155">
        <v>386</v>
      </c>
      <c r="C408" s="155" t="s">
        <v>361</v>
      </c>
      <c r="D408" s="155" t="s">
        <v>91</v>
      </c>
      <c r="E408" s="155">
        <v>120</v>
      </c>
      <c r="F408" s="155" t="s">
        <v>482</v>
      </c>
      <c r="G408" s="153">
        <v>7.7</v>
      </c>
      <c r="H408" s="153" t="s">
        <v>92</v>
      </c>
      <c r="I408" s="156" t="s">
        <v>66</v>
      </c>
      <c r="J408" s="184"/>
    </row>
    <row r="409" spans="1:10" s="99" customFormat="1" ht="14.25" customHeight="1">
      <c r="A409" s="154">
        <v>14</v>
      </c>
      <c r="B409" s="155">
        <v>387</v>
      </c>
      <c r="C409" s="155" t="s">
        <v>361</v>
      </c>
      <c r="D409" s="155" t="s">
        <v>91</v>
      </c>
      <c r="E409" s="155">
        <v>120</v>
      </c>
      <c r="F409" s="155" t="s">
        <v>482</v>
      </c>
      <c r="G409" s="153">
        <v>7.7</v>
      </c>
      <c r="H409" s="153" t="s">
        <v>92</v>
      </c>
      <c r="I409" s="156" t="s">
        <v>66</v>
      </c>
      <c r="J409" s="184"/>
    </row>
    <row r="410" spans="1:10" s="99" customFormat="1" ht="14.25" customHeight="1">
      <c r="A410" s="154">
        <v>14</v>
      </c>
      <c r="B410" s="155">
        <v>388</v>
      </c>
      <c r="C410" s="155" t="s">
        <v>361</v>
      </c>
      <c r="D410" s="155" t="s">
        <v>91</v>
      </c>
      <c r="E410" s="155">
        <v>120</v>
      </c>
      <c r="F410" s="155" t="s">
        <v>489</v>
      </c>
      <c r="G410" s="153">
        <v>7.7</v>
      </c>
      <c r="H410" s="153" t="s">
        <v>92</v>
      </c>
      <c r="I410" s="156" t="s">
        <v>66</v>
      </c>
      <c r="J410" s="184"/>
    </row>
    <row r="411" spans="1:10" s="99" customFormat="1" ht="14.25" customHeight="1">
      <c r="A411" s="154">
        <v>14</v>
      </c>
      <c r="B411" s="155">
        <v>389</v>
      </c>
      <c r="C411" s="46" t="s">
        <v>361</v>
      </c>
      <c r="D411" s="155" t="s">
        <v>91</v>
      </c>
      <c r="E411" s="155">
        <v>120</v>
      </c>
      <c r="F411" s="155" t="s">
        <v>482</v>
      </c>
      <c r="G411" s="153">
        <v>7.7</v>
      </c>
      <c r="H411" s="153" t="s">
        <v>92</v>
      </c>
      <c r="I411" s="156" t="s">
        <v>66</v>
      </c>
      <c r="J411" s="184"/>
    </row>
    <row r="412" spans="1:10" s="99" customFormat="1" ht="14.25" customHeight="1">
      <c r="A412" s="154">
        <v>14</v>
      </c>
      <c r="B412" s="155">
        <v>390</v>
      </c>
      <c r="C412" s="155" t="s">
        <v>361</v>
      </c>
      <c r="D412" s="155" t="s">
        <v>91</v>
      </c>
      <c r="E412" s="155">
        <v>120</v>
      </c>
      <c r="F412" s="155" t="s">
        <v>482</v>
      </c>
      <c r="G412" s="153">
        <v>7.7</v>
      </c>
      <c r="H412" s="153" t="s">
        <v>92</v>
      </c>
      <c r="I412" s="156" t="s">
        <v>66</v>
      </c>
      <c r="J412" s="184"/>
    </row>
    <row r="413" spans="1:10" s="99" customFormat="1" ht="14.25" customHeight="1">
      <c r="A413" s="154" t="s">
        <v>36</v>
      </c>
      <c r="B413" s="155" t="s">
        <v>45</v>
      </c>
      <c r="C413" s="155" t="s">
        <v>86</v>
      </c>
      <c r="D413" s="155" t="s">
        <v>87</v>
      </c>
      <c r="E413" s="155" t="s">
        <v>88</v>
      </c>
      <c r="F413" s="155" t="s">
        <v>89</v>
      </c>
      <c r="G413" s="153">
        <v>294.5</v>
      </c>
      <c r="H413" s="153">
        <v>316.60000000000002</v>
      </c>
      <c r="I413" s="156" t="s">
        <v>90</v>
      </c>
      <c r="J413" s="184"/>
    </row>
    <row r="414" spans="1:10" s="99" customFormat="1" ht="14.25" customHeight="1">
      <c r="A414" s="154">
        <v>15</v>
      </c>
      <c r="B414" s="155">
        <v>391</v>
      </c>
      <c r="C414" s="155" t="s">
        <v>342</v>
      </c>
      <c r="D414" s="155" t="s">
        <v>91</v>
      </c>
      <c r="E414" s="155">
        <v>120</v>
      </c>
      <c r="F414" s="155" t="s">
        <v>482</v>
      </c>
      <c r="G414" s="153">
        <v>9.5</v>
      </c>
      <c r="H414" s="153" t="s">
        <v>92</v>
      </c>
      <c r="I414" s="156" t="s">
        <v>66</v>
      </c>
      <c r="J414" s="184"/>
    </row>
    <row r="415" spans="1:10" s="99" customFormat="1" ht="14.25" customHeight="1">
      <c r="A415" s="154">
        <v>15</v>
      </c>
      <c r="B415" s="155">
        <v>392</v>
      </c>
      <c r="C415" s="155" t="s">
        <v>342</v>
      </c>
      <c r="D415" s="155" t="s">
        <v>91</v>
      </c>
      <c r="E415" s="155">
        <v>120</v>
      </c>
      <c r="F415" s="155" t="s">
        <v>304</v>
      </c>
      <c r="G415" s="153">
        <v>9.5</v>
      </c>
      <c r="H415" s="153" t="s">
        <v>92</v>
      </c>
      <c r="I415" s="156" t="s">
        <v>66</v>
      </c>
      <c r="J415" s="184"/>
    </row>
    <row r="416" spans="1:10" s="99" customFormat="1" ht="14.25" customHeight="1">
      <c r="A416" s="154">
        <v>15</v>
      </c>
      <c r="B416" s="155">
        <v>393</v>
      </c>
      <c r="C416" s="155" t="s">
        <v>342</v>
      </c>
      <c r="D416" s="155" t="s">
        <v>91</v>
      </c>
      <c r="E416" s="155">
        <v>120</v>
      </c>
      <c r="F416" s="155" t="s">
        <v>307</v>
      </c>
      <c r="G416" s="153">
        <v>9.5</v>
      </c>
      <c r="H416" s="153" t="s">
        <v>92</v>
      </c>
      <c r="I416" s="156" t="s">
        <v>66</v>
      </c>
      <c r="J416" s="184"/>
    </row>
    <row r="417" spans="1:10" s="99" customFormat="1" ht="14.25" customHeight="1">
      <c r="A417" s="154">
        <v>15</v>
      </c>
      <c r="B417" s="155">
        <v>394</v>
      </c>
      <c r="C417" s="155" t="s">
        <v>342</v>
      </c>
      <c r="D417" s="155" t="s">
        <v>91</v>
      </c>
      <c r="E417" s="155">
        <v>120</v>
      </c>
      <c r="F417" s="155" t="s">
        <v>307</v>
      </c>
      <c r="G417" s="153">
        <v>9.5</v>
      </c>
      <c r="H417" s="153" t="s">
        <v>92</v>
      </c>
      <c r="I417" s="156" t="s">
        <v>66</v>
      </c>
      <c r="J417" s="184"/>
    </row>
    <row r="418" spans="1:10" s="99" customFormat="1" ht="14.25" customHeight="1">
      <c r="A418" s="154">
        <v>15</v>
      </c>
      <c r="B418" s="155">
        <v>395</v>
      </c>
      <c r="C418" s="155" t="s">
        <v>342</v>
      </c>
      <c r="D418" s="155" t="s">
        <v>91</v>
      </c>
      <c r="E418" s="155">
        <v>120</v>
      </c>
      <c r="F418" s="155" t="s">
        <v>304</v>
      </c>
      <c r="G418" s="153">
        <v>9.5</v>
      </c>
      <c r="H418" s="153" t="s">
        <v>92</v>
      </c>
      <c r="I418" s="156" t="s">
        <v>66</v>
      </c>
      <c r="J418" s="184"/>
    </row>
    <row r="419" spans="1:10" s="99" customFormat="1" ht="14.25" customHeight="1">
      <c r="A419" s="154">
        <v>15</v>
      </c>
      <c r="B419" s="155">
        <v>396</v>
      </c>
      <c r="C419" s="155" t="s">
        <v>342</v>
      </c>
      <c r="D419" s="155" t="s">
        <v>91</v>
      </c>
      <c r="E419" s="155">
        <v>120</v>
      </c>
      <c r="F419" s="155" t="s">
        <v>307</v>
      </c>
      <c r="G419" s="153">
        <v>9.5</v>
      </c>
      <c r="H419" s="153" t="s">
        <v>92</v>
      </c>
      <c r="I419" s="156" t="s">
        <v>66</v>
      </c>
      <c r="J419" s="184"/>
    </row>
    <row r="420" spans="1:10" s="99" customFormat="1" ht="14.25" customHeight="1">
      <c r="A420" s="154">
        <v>15</v>
      </c>
      <c r="B420" s="155">
        <v>397</v>
      </c>
      <c r="C420" s="155" t="s">
        <v>342</v>
      </c>
      <c r="D420" s="155" t="s">
        <v>91</v>
      </c>
      <c r="E420" s="155">
        <v>120</v>
      </c>
      <c r="F420" s="155" t="s">
        <v>307</v>
      </c>
      <c r="G420" s="153">
        <v>9.5</v>
      </c>
      <c r="H420" s="153" t="s">
        <v>92</v>
      </c>
      <c r="I420" s="156" t="s">
        <v>66</v>
      </c>
      <c r="J420" s="184"/>
    </row>
    <row r="421" spans="1:10" s="99" customFormat="1" ht="14.25" customHeight="1">
      <c r="A421" s="154">
        <v>15</v>
      </c>
      <c r="B421" s="155">
        <v>398</v>
      </c>
      <c r="C421" s="155" t="s">
        <v>342</v>
      </c>
      <c r="D421" s="155" t="s">
        <v>91</v>
      </c>
      <c r="E421" s="155">
        <v>120</v>
      </c>
      <c r="F421" s="155" t="s">
        <v>482</v>
      </c>
      <c r="G421" s="153">
        <v>9.5</v>
      </c>
      <c r="H421" s="153" t="s">
        <v>92</v>
      </c>
      <c r="I421" s="156" t="s">
        <v>66</v>
      </c>
      <c r="J421" s="184"/>
    </row>
    <row r="422" spans="1:10" s="99" customFormat="1" ht="14.25" customHeight="1">
      <c r="A422" s="154">
        <v>15</v>
      </c>
      <c r="B422" s="155">
        <v>399</v>
      </c>
      <c r="C422" s="155" t="s">
        <v>342</v>
      </c>
      <c r="D422" s="155" t="s">
        <v>91</v>
      </c>
      <c r="E422" s="155">
        <v>120</v>
      </c>
      <c r="F422" s="155" t="s">
        <v>482</v>
      </c>
      <c r="G422" s="153">
        <v>9.5</v>
      </c>
      <c r="H422" s="153" t="s">
        <v>92</v>
      </c>
      <c r="I422" s="156" t="s">
        <v>66</v>
      </c>
      <c r="J422" s="184"/>
    </row>
    <row r="423" spans="1:10" s="99" customFormat="1" ht="14.25" customHeight="1">
      <c r="A423" s="154">
        <v>15</v>
      </c>
      <c r="B423" s="155">
        <v>400</v>
      </c>
      <c r="C423" s="155" t="s">
        <v>342</v>
      </c>
      <c r="D423" s="155" t="s">
        <v>91</v>
      </c>
      <c r="E423" s="155">
        <v>120</v>
      </c>
      <c r="F423" s="155" t="s">
        <v>307</v>
      </c>
      <c r="G423" s="153">
        <v>9.5</v>
      </c>
      <c r="H423" s="153" t="s">
        <v>92</v>
      </c>
      <c r="I423" s="156" t="s">
        <v>66</v>
      </c>
      <c r="J423" s="184"/>
    </row>
    <row r="424" spans="1:10" s="99" customFormat="1" ht="14.25" customHeight="1">
      <c r="A424" s="154">
        <v>15</v>
      </c>
      <c r="B424" s="155">
        <v>401</v>
      </c>
      <c r="C424" s="155" t="s">
        <v>342</v>
      </c>
      <c r="D424" s="155" t="s">
        <v>91</v>
      </c>
      <c r="E424" s="155">
        <v>120</v>
      </c>
      <c r="F424" s="155" t="s">
        <v>307</v>
      </c>
      <c r="G424" s="153">
        <v>9.5</v>
      </c>
      <c r="H424" s="153" t="s">
        <v>92</v>
      </c>
      <c r="I424" s="156" t="s">
        <v>66</v>
      </c>
      <c r="J424" s="184"/>
    </row>
    <row r="425" spans="1:10" s="99" customFormat="1" ht="14.25" customHeight="1">
      <c r="A425" s="154">
        <v>15</v>
      </c>
      <c r="B425" s="155">
        <v>402</v>
      </c>
      <c r="C425" s="155" t="s">
        <v>342</v>
      </c>
      <c r="D425" s="155" t="s">
        <v>91</v>
      </c>
      <c r="E425" s="155">
        <v>120</v>
      </c>
      <c r="F425" s="155" t="s">
        <v>482</v>
      </c>
      <c r="G425" s="153">
        <v>9.5</v>
      </c>
      <c r="H425" s="153" t="s">
        <v>92</v>
      </c>
      <c r="I425" s="156" t="s">
        <v>66</v>
      </c>
      <c r="J425" s="184"/>
    </row>
    <row r="426" spans="1:10" s="99" customFormat="1" ht="14.25" customHeight="1">
      <c r="A426" s="154">
        <v>15</v>
      </c>
      <c r="B426" s="155">
        <v>403</v>
      </c>
      <c r="C426" s="155" t="s">
        <v>342</v>
      </c>
      <c r="D426" s="155" t="s">
        <v>91</v>
      </c>
      <c r="E426" s="155">
        <v>120</v>
      </c>
      <c r="F426" s="155" t="s">
        <v>482</v>
      </c>
      <c r="G426" s="153">
        <v>9.5</v>
      </c>
      <c r="H426" s="153" t="s">
        <v>92</v>
      </c>
      <c r="I426" s="156" t="s">
        <v>66</v>
      </c>
      <c r="J426" s="184"/>
    </row>
    <row r="427" spans="1:10" s="99" customFormat="1" ht="14.25" customHeight="1">
      <c r="A427" s="154">
        <v>15</v>
      </c>
      <c r="B427" s="155">
        <v>404</v>
      </c>
      <c r="C427" s="155" t="s">
        <v>342</v>
      </c>
      <c r="D427" s="155" t="s">
        <v>91</v>
      </c>
      <c r="E427" s="155">
        <v>120</v>
      </c>
      <c r="F427" s="155" t="s">
        <v>482</v>
      </c>
      <c r="G427" s="153">
        <v>9.5</v>
      </c>
      <c r="H427" s="153" t="s">
        <v>92</v>
      </c>
      <c r="I427" s="156" t="s">
        <v>66</v>
      </c>
      <c r="J427" s="184"/>
    </row>
    <row r="428" spans="1:10" s="99" customFormat="1" ht="14.25" customHeight="1">
      <c r="A428" s="154">
        <v>15</v>
      </c>
      <c r="B428" s="155">
        <v>405</v>
      </c>
      <c r="C428" s="155" t="s">
        <v>342</v>
      </c>
      <c r="D428" s="155" t="s">
        <v>91</v>
      </c>
      <c r="E428" s="155">
        <v>120</v>
      </c>
      <c r="F428" s="155" t="s">
        <v>482</v>
      </c>
      <c r="G428" s="153">
        <v>9.5</v>
      </c>
      <c r="H428" s="153" t="s">
        <v>92</v>
      </c>
      <c r="I428" s="156" t="s">
        <v>66</v>
      </c>
      <c r="J428" s="184"/>
    </row>
    <row r="429" spans="1:10" s="99" customFormat="1" ht="14.25" customHeight="1">
      <c r="A429" s="154">
        <v>15</v>
      </c>
      <c r="B429" s="155">
        <v>406</v>
      </c>
      <c r="C429" s="155" t="s">
        <v>342</v>
      </c>
      <c r="D429" s="155" t="s">
        <v>91</v>
      </c>
      <c r="E429" s="155">
        <v>120</v>
      </c>
      <c r="F429" s="155" t="s">
        <v>482</v>
      </c>
      <c r="G429" s="153">
        <v>9.5</v>
      </c>
      <c r="H429" s="153" t="s">
        <v>92</v>
      </c>
      <c r="I429" s="156" t="s">
        <v>66</v>
      </c>
      <c r="J429" s="184"/>
    </row>
    <row r="430" spans="1:10" s="99" customFormat="1" ht="14.25" customHeight="1">
      <c r="A430" s="154">
        <v>15</v>
      </c>
      <c r="B430" s="155">
        <v>407</v>
      </c>
      <c r="C430" s="155" t="s">
        <v>342</v>
      </c>
      <c r="D430" s="155" t="s">
        <v>91</v>
      </c>
      <c r="E430" s="155">
        <v>120</v>
      </c>
      <c r="F430" s="155" t="s">
        <v>482</v>
      </c>
      <c r="G430" s="153">
        <v>9.5</v>
      </c>
      <c r="H430" s="153" t="s">
        <v>92</v>
      </c>
      <c r="I430" s="156" t="s">
        <v>66</v>
      </c>
      <c r="J430" s="184"/>
    </row>
    <row r="431" spans="1:10" s="99" customFormat="1" ht="14.25" customHeight="1">
      <c r="A431" s="154">
        <v>15</v>
      </c>
      <c r="B431" s="155">
        <v>408</v>
      </c>
      <c r="C431" s="155" t="s">
        <v>342</v>
      </c>
      <c r="D431" s="155" t="s">
        <v>91</v>
      </c>
      <c r="E431" s="155">
        <v>120</v>
      </c>
      <c r="F431" s="155" t="s">
        <v>482</v>
      </c>
      <c r="G431" s="153">
        <v>9.5</v>
      </c>
      <c r="H431" s="153" t="s">
        <v>92</v>
      </c>
      <c r="I431" s="156" t="s">
        <v>66</v>
      </c>
      <c r="J431" s="184"/>
    </row>
    <row r="432" spans="1:10" s="99" customFormat="1" ht="14.25" customHeight="1">
      <c r="A432" s="154">
        <v>15</v>
      </c>
      <c r="B432" s="155">
        <v>409</v>
      </c>
      <c r="C432" s="155" t="s">
        <v>342</v>
      </c>
      <c r="D432" s="155" t="s">
        <v>91</v>
      </c>
      <c r="E432" s="155">
        <v>120</v>
      </c>
      <c r="F432" s="155" t="s">
        <v>482</v>
      </c>
      <c r="G432" s="153">
        <v>9.5</v>
      </c>
      <c r="H432" s="153" t="s">
        <v>92</v>
      </c>
      <c r="I432" s="156" t="s">
        <v>66</v>
      </c>
      <c r="J432" s="184"/>
    </row>
    <row r="433" spans="1:10" s="99" customFormat="1" ht="14.25" customHeight="1">
      <c r="A433" s="154">
        <v>15</v>
      </c>
      <c r="B433" s="155">
        <v>410</v>
      </c>
      <c r="C433" s="155" t="s">
        <v>342</v>
      </c>
      <c r="D433" s="155" t="s">
        <v>91</v>
      </c>
      <c r="E433" s="155">
        <v>120</v>
      </c>
      <c r="F433" s="155" t="s">
        <v>482</v>
      </c>
      <c r="G433" s="153">
        <v>9.5</v>
      </c>
      <c r="H433" s="153" t="s">
        <v>92</v>
      </c>
      <c r="I433" s="156" t="s">
        <v>66</v>
      </c>
      <c r="J433" s="184"/>
    </row>
    <row r="434" spans="1:10" s="99" customFormat="1" ht="14.25" customHeight="1">
      <c r="A434" s="154">
        <v>15</v>
      </c>
      <c r="B434" s="155">
        <v>411</v>
      </c>
      <c r="C434" s="155" t="s">
        <v>342</v>
      </c>
      <c r="D434" s="155" t="s">
        <v>91</v>
      </c>
      <c r="E434" s="155">
        <v>120</v>
      </c>
      <c r="F434" s="155" t="s">
        <v>482</v>
      </c>
      <c r="G434" s="153">
        <v>9.5</v>
      </c>
      <c r="H434" s="153" t="s">
        <v>92</v>
      </c>
      <c r="I434" s="156" t="s">
        <v>66</v>
      </c>
      <c r="J434" s="184"/>
    </row>
    <row r="435" spans="1:10" s="99" customFormat="1" ht="14.25" customHeight="1">
      <c r="A435" s="154">
        <v>15</v>
      </c>
      <c r="B435" s="155">
        <v>412</v>
      </c>
      <c r="C435" s="155" t="s">
        <v>342</v>
      </c>
      <c r="D435" s="155" t="s">
        <v>91</v>
      </c>
      <c r="E435" s="155">
        <v>120</v>
      </c>
      <c r="F435" s="155" t="s">
        <v>482</v>
      </c>
      <c r="G435" s="153">
        <v>9.5</v>
      </c>
      <c r="H435" s="153" t="s">
        <v>92</v>
      </c>
      <c r="I435" s="156" t="s">
        <v>66</v>
      </c>
      <c r="J435" s="184"/>
    </row>
    <row r="436" spans="1:10" s="99" customFormat="1" ht="14.25" customHeight="1">
      <c r="A436" s="154">
        <v>15</v>
      </c>
      <c r="B436" s="155">
        <v>413</v>
      </c>
      <c r="C436" s="155" t="s">
        <v>342</v>
      </c>
      <c r="D436" s="155" t="s">
        <v>91</v>
      </c>
      <c r="E436" s="155">
        <v>120</v>
      </c>
      <c r="F436" s="155" t="s">
        <v>482</v>
      </c>
      <c r="G436" s="153">
        <v>9.5</v>
      </c>
      <c r="H436" s="153" t="s">
        <v>92</v>
      </c>
      <c r="I436" s="156" t="s">
        <v>66</v>
      </c>
      <c r="J436" s="184"/>
    </row>
    <row r="437" spans="1:10" s="99" customFormat="1" ht="14.25" customHeight="1">
      <c r="A437" s="154">
        <v>15</v>
      </c>
      <c r="B437" s="155">
        <v>414</v>
      </c>
      <c r="C437" s="155" t="s">
        <v>342</v>
      </c>
      <c r="D437" s="155" t="s">
        <v>91</v>
      </c>
      <c r="E437" s="155">
        <v>120</v>
      </c>
      <c r="F437" s="155" t="s">
        <v>482</v>
      </c>
      <c r="G437" s="153">
        <v>9.5</v>
      </c>
      <c r="H437" s="153" t="s">
        <v>92</v>
      </c>
      <c r="I437" s="156" t="s">
        <v>66</v>
      </c>
      <c r="J437" s="184"/>
    </row>
    <row r="438" spans="1:10" s="99" customFormat="1" ht="14.25" customHeight="1">
      <c r="A438" s="154">
        <v>15</v>
      </c>
      <c r="B438" s="155">
        <v>415</v>
      </c>
      <c r="C438" s="155" t="s">
        <v>342</v>
      </c>
      <c r="D438" s="155" t="s">
        <v>91</v>
      </c>
      <c r="E438" s="155">
        <v>120</v>
      </c>
      <c r="F438" s="155" t="s">
        <v>482</v>
      </c>
      <c r="G438" s="153">
        <v>9.5</v>
      </c>
      <c r="H438" s="153" t="s">
        <v>92</v>
      </c>
      <c r="I438" s="156" t="s">
        <v>66</v>
      </c>
      <c r="J438" s="184"/>
    </row>
    <row r="439" spans="1:10" s="99" customFormat="1" ht="14.25" customHeight="1">
      <c r="A439" s="154">
        <v>15</v>
      </c>
      <c r="B439" s="155">
        <v>416</v>
      </c>
      <c r="C439" s="155" t="s">
        <v>342</v>
      </c>
      <c r="D439" s="155" t="s">
        <v>91</v>
      </c>
      <c r="E439" s="155">
        <v>120</v>
      </c>
      <c r="F439" s="155" t="s">
        <v>482</v>
      </c>
      <c r="G439" s="153">
        <v>9.5</v>
      </c>
      <c r="H439" s="153" t="s">
        <v>92</v>
      </c>
      <c r="I439" s="156" t="s">
        <v>66</v>
      </c>
      <c r="J439" s="184"/>
    </row>
    <row r="440" spans="1:10" s="99" customFormat="1" ht="14.25" customHeight="1">
      <c r="A440" s="154">
        <v>15</v>
      </c>
      <c r="B440" s="155">
        <v>417</v>
      </c>
      <c r="C440" s="155" t="s">
        <v>342</v>
      </c>
      <c r="D440" s="155" t="s">
        <v>91</v>
      </c>
      <c r="E440" s="155">
        <v>120</v>
      </c>
      <c r="F440" s="155" t="s">
        <v>482</v>
      </c>
      <c r="G440" s="153">
        <v>9.5</v>
      </c>
      <c r="H440" s="153" t="s">
        <v>92</v>
      </c>
      <c r="I440" s="156" t="s">
        <v>66</v>
      </c>
      <c r="J440" s="184"/>
    </row>
    <row r="441" spans="1:10" s="99" customFormat="1" ht="14.25" customHeight="1">
      <c r="A441" s="154">
        <v>15</v>
      </c>
      <c r="B441" s="155">
        <v>418</v>
      </c>
      <c r="C441" s="155" t="s">
        <v>342</v>
      </c>
      <c r="D441" s="155" t="s">
        <v>91</v>
      </c>
      <c r="E441" s="155">
        <v>120</v>
      </c>
      <c r="F441" s="155" t="s">
        <v>482</v>
      </c>
      <c r="G441" s="153">
        <v>9.5</v>
      </c>
      <c r="H441" s="153" t="s">
        <v>92</v>
      </c>
      <c r="I441" s="156" t="s">
        <v>66</v>
      </c>
      <c r="J441" s="184"/>
    </row>
    <row r="442" spans="1:10" s="99" customFormat="1" ht="14.25" customHeight="1">
      <c r="A442" s="154">
        <v>15</v>
      </c>
      <c r="B442" s="155">
        <v>419</v>
      </c>
      <c r="C442" s="155" t="s">
        <v>342</v>
      </c>
      <c r="D442" s="155" t="s">
        <v>91</v>
      </c>
      <c r="E442" s="155">
        <v>120</v>
      </c>
      <c r="F442" s="155" t="s">
        <v>304</v>
      </c>
      <c r="G442" s="153">
        <v>9.5</v>
      </c>
      <c r="H442" s="153" t="s">
        <v>92</v>
      </c>
      <c r="I442" s="156" t="s">
        <v>66</v>
      </c>
      <c r="J442" s="184"/>
    </row>
    <row r="443" spans="1:10" s="99" customFormat="1" ht="14.25" customHeight="1">
      <c r="A443" s="154">
        <v>15</v>
      </c>
      <c r="B443" s="155">
        <v>420</v>
      </c>
      <c r="C443" s="155" t="s">
        <v>342</v>
      </c>
      <c r="D443" s="155" t="s">
        <v>91</v>
      </c>
      <c r="E443" s="155">
        <v>120</v>
      </c>
      <c r="F443" s="155" t="s">
        <v>307</v>
      </c>
      <c r="G443" s="153">
        <v>9.5</v>
      </c>
      <c r="H443" s="153" t="s">
        <v>92</v>
      </c>
      <c r="I443" s="156" t="s">
        <v>66</v>
      </c>
      <c r="J443" s="184"/>
    </row>
    <row r="444" spans="1:10" s="99" customFormat="1" ht="14.25" customHeight="1">
      <c r="A444" s="154">
        <v>15</v>
      </c>
      <c r="B444" s="155">
        <v>421</v>
      </c>
      <c r="C444" s="155" t="s">
        <v>342</v>
      </c>
      <c r="D444" s="155" t="s">
        <v>91</v>
      </c>
      <c r="E444" s="155">
        <v>120</v>
      </c>
      <c r="F444" s="155" t="s">
        <v>482</v>
      </c>
      <c r="G444" s="153">
        <v>9.5</v>
      </c>
      <c r="H444" s="153" t="s">
        <v>92</v>
      </c>
      <c r="I444" s="156" t="s">
        <v>66</v>
      </c>
      <c r="J444" s="184"/>
    </row>
    <row r="445" spans="1:10" s="99" customFormat="1" ht="14.25" customHeight="1">
      <c r="A445" s="154" t="s">
        <v>36</v>
      </c>
      <c r="B445" s="155" t="s">
        <v>45</v>
      </c>
      <c r="C445" s="155" t="s">
        <v>86</v>
      </c>
      <c r="D445" s="155" t="s">
        <v>87</v>
      </c>
      <c r="E445" s="155" t="s">
        <v>88</v>
      </c>
      <c r="F445" s="155" t="s">
        <v>89</v>
      </c>
      <c r="G445" s="153">
        <v>288.42</v>
      </c>
      <c r="H445" s="153">
        <v>310.52</v>
      </c>
      <c r="I445" s="156" t="s">
        <v>146</v>
      </c>
      <c r="J445" s="184"/>
    </row>
    <row r="446" spans="1:10" s="99" customFormat="1" ht="14.25" customHeight="1">
      <c r="A446" s="154">
        <v>16</v>
      </c>
      <c r="B446" s="155">
        <v>422</v>
      </c>
      <c r="C446" s="155" t="s">
        <v>196</v>
      </c>
      <c r="D446" s="155" t="s">
        <v>499</v>
      </c>
      <c r="E446" s="155">
        <v>1000</v>
      </c>
      <c r="F446" s="155" t="s">
        <v>482</v>
      </c>
      <c r="G446" s="153">
        <v>12.5</v>
      </c>
      <c r="H446" s="153" t="s">
        <v>92</v>
      </c>
      <c r="I446" s="156" t="s">
        <v>66</v>
      </c>
      <c r="J446" s="184"/>
    </row>
    <row r="447" spans="1:10" s="99" customFormat="1" ht="14.25" customHeight="1">
      <c r="A447" s="154">
        <v>16</v>
      </c>
      <c r="B447" s="155">
        <v>423</v>
      </c>
      <c r="C447" s="155" t="s">
        <v>196</v>
      </c>
      <c r="D447" s="155" t="s">
        <v>499</v>
      </c>
      <c r="E447" s="155">
        <v>1000</v>
      </c>
      <c r="F447" s="155" t="s">
        <v>358</v>
      </c>
      <c r="G447" s="153">
        <v>12.5</v>
      </c>
      <c r="H447" s="153" t="s">
        <v>92</v>
      </c>
      <c r="I447" s="156" t="s">
        <v>66</v>
      </c>
      <c r="J447" s="184"/>
    </row>
    <row r="448" spans="1:10" s="99" customFormat="1" ht="14.25" customHeight="1">
      <c r="A448" s="154">
        <v>16</v>
      </c>
      <c r="B448" s="155">
        <v>424</v>
      </c>
      <c r="C448" s="155" t="s">
        <v>500</v>
      </c>
      <c r="D448" s="155" t="s">
        <v>95</v>
      </c>
      <c r="E448" s="155">
        <v>500</v>
      </c>
      <c r="F448" s="155" t="s">
        <v>482</v>
      </c>
      <c r="G448" s="153">
        <v>9.1</v>
      </c>
      <c r="H448" s="153" t="s">
        <v>92</v>
      </c>
      <c r="I448" s="156" t="s">
        <v>66</v>
      </c>
      <c r="J448" s="184"/>
    </row>
    <row r="449" spans="1:10" s="99" customFormat="1" ht="14.25" customHeight="1">
      <c r="A449" s="154">
        <v>16</v>
      </c>
      <c r="B449" s="155">
        <v>425</v>
      </c>
      <c r="C449" s="155" t="s">
        <v>500</v>
      </c>
      <c r="D449" s="155" t="s">
        <v>95</v>
      </c>
      <c r="E449" s="155">
        <v>500</v>
      </c>
      <c r="F449" s="155" t="s">
        <v>482</v>
      </c>
      <c r="G449" s="153">
        <v>9.1</v>
      </c>
      <c r="H449" s="153" t="s">
        <v>92</v>
      </c>
      <c r="I449" s="156" t="s">
        <v>66</v>
      </c>
      <c r="J449" s="184"/>
    </row>
    <row r="450" spans="1:10" s="99" customFormat="1" ht="14.25" customHeight="1">
      <c r="A450" s="154">
        <v>16</v>
      </c>
      <c r="B450" s="155">
        <v>426</v>
      </c>
      <c r="C450" s="155" t="s">
        <v>500</v>
      </c>
      <c r="D450" s="155" t="s">
        <v>95</v>
      </c>
      <c r="E450" s="155">
        <v>300</v>
      </c>
      <c r="F450" s="155" t="s">
        <v>482</v>
      </c>
      <c r="G450" s="153">
        <v>5.46</v>
      </c>
      <c r="H450" s="153" t="s">
        <v>92</v>
      </c>
      <c r="I450" s="156" t="s">
        <v>66</v>
      </c>
      <c r="J450" s="184"/>
    </row>
    <row r="451" spans="1:10" s="99" customFormat="1" ht="14.25" customHeight="1">
      <c r="A451" s="154">
        <v>16</v>
      </c>
      <c r="B451" s="155">
        <v>427</v>
      </c>
      <c r="C451" s="155" t="s">
        <v>500</v>
      </c>
      <c r="D451" s="155" t="s">
        <v>95</v>
      </c>
      <c r="E451" s="155">
        <v>200</v>
      </c>
      <c r="F451" s="155" t="s">
        <v>482</v>
      </c>
      <c r="G451" s="153">
        <v>3.64</v>
      </c>
      <c r="H451" s="153" t="s">
        <v>92</v>
      </c>
      <c r="I451" s="156" t="s">
        <v>66</v>
      </c>
      <c r="J451" s="184"/>
    </row>
    <row r="452" spans="1:10" s="99" customFormat="1" ht="14.25" customHeight="1">
      <c r="A452" s="154">
        <v>16</v>
      </c>
      <c r="B452" s="155">
        <v>428</v>
      </c>
      <c r="C452" s="155" t="s">
        <v>315</v>
      </c>
      <c r="D452" s="155" t="s">
        <v>94</v>
      </c>
      <c r="E452" s="155">
        <v>900</v>
      </c>
      <c r="F452" s="155" t="s">
        <v>358</v>
      </c>
      <c r="G452" s="153">
        <v>12</v>
      </c>
      <c r="H452" s="153" t="s">
        <v>92</v>
      </c>
      <c r="I452" s="156" t="s">
        <v>66</v>
      </c>
      <c r="J452" s="184"/>
    </row>
    <row r="453" spans="1:10" s="99" customFormat="1" ht="14.25" customHeight="1">
      <c r="A453" s="154">
        <v>16</v>
      </c>
      <c r="B453" s="155">
        <v>429</v>
      </c>
      <c r="C453" s="155" t="s">
        <v>315</v>
      </c>
      <c r="D453" s="155" t="s">
        <v>94</v>
      </c>
      <c r="E453" s="155">
        <v>900</v>
      </c>
      <c r="F453" s="155" t="s">
        <v>335</v>
      </c>
      <c r="G453" s="153">
        <v>12</v>
      </c>
      <c r="H453" s="153" t="s">
        <v>92</v>
      </c>
      <c r="I453" s="156" t="s">
        <v>66</v>
      </c>
      <c r="J453" s="184"/>
    </row>
    <row r="454" spans="1:10" s="99" customFormat="1" ht="14.25" customHeight="1">
      <c r="A454" s="154">
        <v>16</v>
      </c>
      <c r="B454" s="155">
        <v>430</v>
      </c>
      <c r="C454" s="155" t="s">
        <v>501</v>
      </c>
      <c r="D454" s="155" t="s">
        <v>95</v>
      </c>
      <c r="E454" s="155">
        <v>200</v>
      </c>
      <c r="F454" s="155" t="s">
        <v>374</v>
      </c>
      <c r="G454" s="153">
        <v>15.3</v>
      </c>
      <c r="H454" s="153" t="s">
        <v>92</v>
      </c>
      <c r="I454" s="156" t="s">
        <v>66</v>
      </c>
      <c r="J454" s="184"/>
    </row>
    <row r="455" spans="1:10" s="99" customFormat="1" ht="14.25" customHeight="1">
      <c r="A455" s="154">
        <v>16</v>
      </c>
      <c r="B455" s="155">
        <v>431</v>
      </c>
      <c r="C455" s="155" t="s">
        <v>257</v>
      </c>
      <c r="D455" s="155" t="s">
        <v>95</v>
      </c>
      <c r="E455" s="155">
        <v>100</v>
      </c>
      <c r="F455" s="155" t="s">
        <v>482</v>
      </c>
      <c r="G455" s="153">
        <v>15.9</v>
      </c>
      <c r="H455" s="153" t="s">
        <v>92</v>
      </c>
      <c r="I455" s="156" t="s">
        <v>66</v>
      </c>
      <c r="J455" s="184"/>
    </row>
    <row r="456" spans="1:10" s="99" customFormat="1" ht="14.25" customHeight="1">
      <c r="A456" s="154">
        <v>16</v>
      </c>
      <c r="B456" s="155">
        <v>432</v>
      </c>
      <c r="C456" s="155" t="s">
        <v>254</v>
      </c>
      <c r="D456" s="155" t="s">
        <v>95</v>
      </c>
      <c r="E456" s="155">
        <v>200</v>
      </c>
      <c r="F456" s="155" t="s">
        <v>482</v>
      </c>
      <c r="G456" s="153">
        <v>9.6</v>
      </c>
      <c r="H456" s="153" t="s">
        <v>92</v>
      </c>
      <c r="I456" s="156" t="s">
        <v>66</v>
      </c>
      <c r="J456" s="184"/>
    </row>
    <row r="457" spans="1:10" s="99" customFormat="1" ht="14.25" customHeight="1">
      <c r="A457" s="154">
        <v>16</v>
      </c>
      <c r="B457" s="155">
        <v>433</v>
      </c>
      <c r="C457" s="155" t="s">
        <v>254</v>
      </c>
      <c r="D457" s="155" t="s">
        <v>95</v>
      </c>
      <c r="E457" s="155">
        <v>200</v>
      </c>
      <c r="F457" s="155" t="s">
        <v>482</v>
      </c>
      <c r="G457" s="153">
        <v>9.6</v>
      </c>
      <c r="H457" s="153" t="s">
        <v>92</v>
      </c>
      <c r="I457" s="156" t="s">
        <v>66</v>
      </c>
      <c r="J457" s="184"/>
    </row>
    <row r="458" spans="1:10" s="99" customFormat="1" ht="14.25" customHeight="1">
      <c r="A458" s="154">
        <v>16</v>
      </c>
      <c r="B458" s="155">
        <v>434</v>
      </c>
      <c r="C458" s="155" t="s">
        <v>311</v>
      </c>
      <c r="D458" s="155" t="s">
        <v>95</v>
      </c>
      <c r="E458" s="155">
        <v>100</v>
      </c>
      <c r="F458" s="155" t="s">
        <v>489</v>
      </c>
      <c r="G458" s="153">
        <v>11.4</v>
      </c>
      <c r="H458" s="153" t="s">
        <v>92</v>
      </c>
      <c r="I458" s="156" t="s">
        <v>66</v>
      </c>
      <c r="J458" s="184"/>
    </row>
    <row r="459" spans="1:10" s="99" customFormat="1" ht="14.25" customHeight="1">
      <c r="A459" s="154">
        <v>16</v>
      </c>
      <c r="B459" s="155">
        <v>435</v>
      </c>
      <c r="C459" s="155" t="s">
        <v>311</v>
      </c>
      <c r="D459" s="155" t="s">
        <v>95</v>
      </c>
      <c r="E459" s="155">
        <v>100</v>
      </c>
      <c r="F459" s="155" t="s">
        <v>489</v>
      </c>
      <c r="G459" s="153">
        <v>11.4</v>
      </c>
      <c r="H459" s="153" t="s">
        <v>92</v>
      </c>
      <c r="I459" s="156" t="s">
        <v>66</v>
      </c>
      <c r="J459" s="184"/>
    </row>
    <row r="460" spans="1:10" s="99" customFormat="1" ht="14.25" customHeight="1">
      <c r="A460" s="154">
        <v>16</v>
      </c>
      <c r="B460" s="155">
        <v>436</v>
      </c>
      <c r="C460" s="155" t="s">
        <v>311</v>
      </c>
      <c r="D460" s="155" t="s">
        <v>95</v>
      </c>
      <c r="E460" s="155">
        <v>100</v>
      </c>
      <c r="F460" s="155" t="s">
        <v>489</v>
      </c>
      <c r="G460" s="153">
        <v>11.4</v>
      </c>
      <c r="H460" s="153" t="s">
        <v>92</v>
      </c>
      <c r="I460" s="156" t="s">
        <v>66</v>
      </c>
      <c r="J460" s="184"/>
    </row>
    <row r="461" spans="1:10" s="99" customFormat="1" ht="14.25" customHeight="1">
      <c r="A461" s="154">
        <v>16</v>
      </c>
      <c r="B461" s="155">
        <v>437</v>
      </c>
      <c r="C461" s="155" t="s">
        <v>256</v>
      </c>
      <c r="D461" s="155" t="s">
        <v>95</v>
      </c>
      <c r="E461" s="155">
        <v>300</v>
      </c>
      <c r="F461" s="155" t="s">
        <v>358</v>
      </c>
      <c r="G461" s="153">
        <v>15.6</v>
      </c>
      <c r="H461" s="153" t="s">
        <v>92</v>
      </c>
      <c r="I461" s="156" t="s">
        <v>66</v>
      </c>
      <c r="J461" s="184"/>
    </row>
    <row r="462" spans="1:10" s="99" customFormat="1" ht="14.25" customHeight="1">
      <c r="A462" s="154">
        <v>16</v>
      </c>
      <c r="B462" s="155">
        <v>438</v>
      </c>
      <c r="C462" s="155" t="s">
        <v>255</v>
      </c>
      <c r="D462" s="155" t="s">
        <v>95</v>
      </c>
      <c r="E462" s="155">
        <v>150</v>
      </c>
      <c r="F462" s="155" t="s">
        <v>482</v>
      </c>
      <c r="G462" s="153">
        <v>21</v>
      </c>
      <c r="H462" s="153" t="s">
        <v>92</v>
      </c>
      <c r="I462" s="156" t="s">
        <v>66</v>
      </c>
      <c r="J462" s="184"/>
    </row>
    <row r="463" spans="1:10" s="99" customFormat="1" ht="14.25" customHeight="1">
      <c r="A463" s="154">
        <v>16</v>
      </c>
      <c r="B463" s="155">
        <v>439</v>
      </c>
      <c r="C463" s="155" t="s">
        <v>255</v>
      </c>
      <c r="D463" s="155" t="s">
        <v>95</v>
      </c>
      <c r="E463" s="155">
        <v>150</v>
      </c>
      <c r="F463" s="155" t="s">
        <v>482</v>
      </c>
      <c r="G463" s="153">
        <v>21</v>
      </c>
      <c r="H463" s="153" t="s">
        <v>92</v>
      </c>
      <c r="I463" s="156" t="s">
        <v>66</v>
      </c>
      <c r="J463" s="184"/>
    </row>
    <row r="464" spans="1:10" s="99" customFormat="1" ht="14.25" customHeight="1">
      <c r="A464" s="154">
        <v>16</v>
      </c>
      <c r="B464" s="155">
        <v>440</v>
      </c>
      <c r="C464" s="155" t="s">
        <v>255</v>
      </c>
      <c r="D464" s="155" t="s">
        <v>95</v>
      </c>
      <c r="E464" s="155">
        <v>150</v>
      </c>
      <c r="F464" s="155" t="s">
        <v>482</v>
      </c>
      <c r="G464" s="153">
        <v>21</v>
      </c>
      <c r="H464" s="153" t="s">
        <v>92</v>
      </c>
      <c r="I464" s="156" t="s">
        <v>66</v>
      </c>
      <c r="J464" s="184"/>
    </row>
    <row r="465" spans="1:10" s="99" customFormat="1" ht="14.25" customHeight="1">
      <c r="A465" s="154">
        <v>16</v>
      </c>
      <c r="B465" s="155">
        <v>441</v>
      </c>
      <c r="C465" s="155" t="s">
        <v>502</v>
      </c>
      <c r="D465" s="155" t="s">
        <v>95</v>
      </c>
      <c r="E465" s="155">
        <v>100</v>
      </c>
      <c r="F465" s="155" t="s">
        <v>358</v>
      </c>
      <c r="G465" s="153">
        <v>9.1</v>
      </c>
      <c r="H465" s="153" t="s">
        <v>92</v>
      </c>
      <c r="I465" s="156" t="s">
        <v>66</v>
      </c>
      <c r="J465" s="184"/>
    </row>
    <row r="466" spans="1:10" s="99" customFormat="1" ht="14.25" customHeight="1">
      <c r="A466" s="154">
        <v>16</v>
      </c>
      <c r="B466" s="155">
        <v>442</v>
      </c>
      <c r="C466" s="155" t="s">
        <v>323</v>
      </c>
      <c r="D466" s="155" t="s">
        <v>95</v>
      </c>
      <c r="E466" s="155">
        <v>1000</v>
      </c>
      <c r="F466" s="155" t="s">
        <v>374</v>
      </c>
      <c r="G466" s="153">
        <v>8.1999999999999993</v>
      </c>
      <c r="H466" s="153" t="s">
        <v>92</v>
      </c>
      <c r="I466" s="156" t="s">
        <v>66</v>
      </c>
      <c r="J466" s="184"/>
    </row>
    <row r="467" spans="1:10" s="99" customFormat="1" ht="14.25" customHeight="1">
      <c r="A467" s="154">
        <v>16</v>
      </c>
      <c r="B467" s="155">
        <v>443</v>
      </c>
      <c r="C467" s="155" t="s">
        <v>379</v>
      </c>
      <c r="D467" s="155" t="s">
        <v>95</v>
      </c>
      <c r="E467" s="155">
        <v>100</v>
      </c>
      <c r="F467" s="155" t="s">
        <v>358</v>
      </c>
      <c r="G467" s="153">
        <v>5.12</v>
      </c>
      <c r="H467" s="153" t="s">
        <v>92</v>
      </c>
      <c r="I467" s="156" t="s">
        <v>66</v>
      </c>
      <c r="J467" s="184"/>
    </row>
    <row r="468" spans="1:10" s="99" customFormat="1" ht="14.25" customHeight="1">
      <c r="A468" s="154">
        <v>16</v>
      </c>
      <c r="B468" s="155">
        <v>444</v>
      </c>
      <c r="C468" s="155" t="s">
        <v>260</v>
      </c>
      <c r="D468" s="155" t="s">
        <v>95</v>
      </c>
      <c r="E468" s="155">
        <v>100</v>
      </c>
      <c r="F468" s="155" t="s">
        <v>374</v>
      </c>
      <c r="G468" s="153">
        <v>10.07</v>
      </c>
      <c r="H468" s="153" t="s">
        <v>92</v>
      </c>
      <c r="I468" s="156" t="s">
        <v>66</v>
      </c>
      <c r="J468" s="184"/>
    </row>
    <row r="469" spans="1:10" s="99" customFormat="1" ht="14.25" customHeight="1">
      <c r="A469" s="154">
        <v>16</v>
      </c>
      <c r="B469" s="155">
        <v>445</v>
      </c>
      <c r="C469" s="46" t="s">
        <v>260</v>
      </c>
      <c r="D469" s="155" t="s">
        <v>95</v>
      </c>
      <c r="E469" s="155">
        <v>50</v>
      </c>
      <c r="F469" s="155" t="s">
        <v>374</v>
      </c>
      <c r="G469" s="153">
        <v>5.03</v>
      </c>
      <c r="H469" s="153" t="s">
        <v>92</v>
      </c>
      <c r="I469" s="156" t="s">
        <v>66</v>
      </c>
      <c r="J469" s="184"/>
    </row>
    <row r="470" spans="1:10" s="99" customFormat="1" ht="14.25" customHeight="1">
      <c r="A470" s="154">
        <v>16</v>
      </c>
      <c r="B470" s="155">
        <v>446</v>
      </c>
      <c r="C470" s="155" t="s">
        <v>311</v>
      </c>
      <c r="D470" s="155" t="s">
        <v>95</v>
      </c>
      <c r="E470" s="155">
        <v>100</v>
      </c>
      <c r="F470" s="155" t="s">
        <v>489</v>
      </c>
      <c r="G470" s="153">
        <v>11.4</v>
      </c>
      <c r="H470" s="153" t="s">
        <v>92</v>
      </c>
      <c r="I470" s="156" t="s">
        <v>66</v>
      </c>
      <c r="J470" s="184"/>
    </row>
    <row r="471" spans="1:10" s="99" customFormat="1" ht="14.25" customHeight="1">
      <c r="A471" s="154" t="s">
        <v>36</v>
      </c>
      <c r="B471" s="155" t="s">
        <v>45</v>
      </c>
      <c r="C471" s="155" t="s">
        <v>86</v>
      </c>
      <c r="D471" s="155" t="s">
        <v>87</v>
      </c>
      <c r="E471" s="155" t="s">
        <v>88</v>
      </c>
      <c r="F471" s="155" t="s">
        <v>89</v>
      </c>
      <c r="G471" s="153">
        <v>334.4</v>
      </c>
      <c r="H471" s="153">
        <v>356.5</v>
      </c>
      <c r="I471" s="156" t="s">
        <v>90</v>
      </c>
      <c r="J471" s="184"/>
    </row>
    <row r="472" spans="1:10" s="99" customFormat="1" ht="14.25" customHeight="1">
      <c r="A472" s="154">
        <v>17</v>
      </c>
      <c r="B472" s="155">
        <v>447</v>
      </c>
      <c r="C472" s="155" t="s">
        <v>503</v>
      </c>
      <c r="D472" s="155" t="s">
        <v>504</v>
      </c>
      <c r="E472" s="155">
        <v>320</v>
      </c>
      <c r="F472" s="155" t="s">
        <v>505</v>
      </c>
      <c r="G472" s="153">
        <v>8</v>
      </c>
      <c r="H472" s="153" t="s">
        <v>92</v>
      </c>
      <c r="I472" s="156" t="s">
        <v>66</v>
      </c>
      <c r="J472" s="184"/>
    </row>
    <row r="473" spans="1:10" s="99" customFormat="1" ht="14.25" customHeight="1">
      <c r="A473" s="154">
        <v>17</v>
      </c>
      <c r="B473" s="155">
        <v>448</v>
      </c>
      <c r="C473" s="155" t="s">
        <v>503</v>
      </c>
      <c r="D473" s="155" t="s">
        <v>504</v>
      </c>
      <c r="E473" s="155">
        <v>320</v>
      </c>
      <c r="F473" s="155" t="s">
        <v>506</v>
      </c>
      <c r="G473" s="153">
        <v>8</v>
      </c>
      <c r="H473" s="153" t="s">
        <v>92</v>
      </c>
      <c r="I473" s="156" t="s">
        <v>66</v>
      </c>
      <c r="J473" s="184"/>
    </row>
    <row r="474" spans="1:10" s="99" customFormat="1" ht="14.25" customHeight="1">
      <c r="A474" s="154">
        <v>17</v>
      </c>
      <c r="B474" s="155">
        <v>449</v>
      </c>
      <c r="C474" s="155" t="s">
        <v>503</v>
      </c>
      <c r="D474" s="155" t="s">
        <v>504</v>
      </c>
      <c r="E474" s="155">
        <v>320</v>
      </c>
      <c r="F474" s="155" t="s">
        <v>505</v>
      </c>
      <c r="G474" s="153">
        <v>8</v>
      </c>
      <c r="H474" s="153" t="s">
        <v>92</v>
      </c>
      <c r="I474" s="156" t="s">
        <v>66</v>
      </c>
      <c r="J474" s="184"/>
    </row>
    <row r="475" spans="1:10" s="99" customFormat="1" ht="14.25" customHeight="1">
      <c r="A475" s="154">
        <v>17</v>
      </c>
      <c r="B475" s="155">
        <v>450</v>
      </c>
      <c r="C475" s="155" t="s">
        <v>503</v>
      </c>
      <c r="D475" s="155" t="s">
        <v>504</v>
      </c>
      <c r="E475" s="155">
        <v>320</v>
      </c>
      <c r="F475" s="155" t="s">
        <v>507</v>
      </c>
      <c r="G475" s="153">
        <v>8</v>
      </c>
      <c r="H475" s="153" t="s">
        <v>92</v>
      </c>
      <c r="I475" s="156" t="s">
        <v>66</v>
      </c>
      <c r="J475" s="184"/>
    </row>
    <row r="476" spans="1:10" s="99" customFormat="1" ht="14.25" customHeight="1">
      <c r="A476" s="154">
        <v>17</v>
      </c>
      <c r="B476" s="155">
        <v>451</v>
      </c>
      <c r="C476" s="155" t="s">
        <v>503</v>
      </c>
      <c r="D476" s="155" t="s">
        <v>504</v>
      </c>
      <c r="E476" s="155">
        <v>320</v>
      </c>
      <c r="F476" s="155" t="s">
        <v>505</v>
      </c>
      <c r="G476" s="153">
        <v>8</v>
      </c>
      <c r="H476" s="153" t="s">
        <v>92</v>
      </c>
      <c r="I476" s="156" t="s">
        <v>66</v>
      </c>
      <c r="J476" s="184"/>
    </row>
    <row r="477" spans="1:10" s="99" customFormat="1" ht="14.25" customHeight="1">
      <c r="A477" s="154">
        <v>17</v>
      </c>
      <c r="B477" s="155">
        <v>452</v>
      </c>
      <c r="C477" s="155" t="s">
        <v>503</v>
      </c>
      <c r="D477" s="155" t="s">
        <v>504</v>
      </c>
      <c r="E477" s="155">
        <v>320</v>
      </c>
      <c r="F477" s="155" t="s">
        <v>508</v>
      </c>
      <c r="G477" s="153">
        <v>8</v>
      </c>
      <c r="H477" s="153" t="s">
        <v>92</v>
      </c>
      <c r="I477" s="156" t="s">
        <v>66</v>
      </c>
      <c r="J477" s="184"/>
    </row>
    <row r="478" spans="1:10" s="99" customFormat="1" ht="14.25" customHeight="1">
      <c r="A478" s="154">
        <v>17</v>
      </c>
      <c r="B478" s="155">
        <v>453</v>
      </c>
      <c r="C478" s="155" t="s">
        <v>503</v>
      </c>
      <c r="D478" s="155" t="s">
        <v>504</v>
      </c>
      <c r="E478" s="155">
        <v>320</v>
      </c>
      <c r="F478" s="155" t="s">
        <v>509</v>
      </c>
      <c r="G478" s="153">
        <v>8</v>
      </c>
      <c r="H478" s="153" t="s">
        <v>92</v>
      </c>
      <c r="I478" s="156" t="s">
        <v>66</v>
      </c>
      <c r="J478" s="184"/>
    </row>
    <row r="479" spans="1:10" s="99" customFormat="1" ht="14.25" customHeight="1">
      <c r="A479" s="154">
        <v>17</v>
      </c>
      <c r="B479" s="155">
        <v>454</v>
      </c>
      <c r="C479" s="155" t="s">
        <v>503</v>
      </c>
      <c r="D479" s="155" t="s">
        <v>504</v>
      </c>
      <c r="E479" s="155">
        <v>320</v>
      </c>
      <c r="F479" s="155" t="s">
        <v>507</v>
      </c>
      <c r="G479" s="153">
        <v>8</v>
      </c>
      <c r="H479" s="153" t="s">
        <v>92</v>
      </c>
      <c r="I479" s="156" t="s">
        <v>66</v>
      </c>
      <c r="J479" s="184"/>
    </row>
    <row r="480" spans="1:10" s="99" customFormat="1" ht="14.25" customHeight="1">
      <c r="A480" s="154">
        <v>17</v>
      </c>
      <c r="B480" s="155">
        <v>455</v>
      </c>
      <c r="C480" s="155" t="s">
        <v>503</v>
      </c>
      <c r="D480" s="155" t="s">
        <v>504</v>
      </c>
      <c r="E480" s="155">
        <v>320</v>
      </c>
      <c r="F480" s="155" t="s">
        <v>506</v>
      </c>
      <c r="G480" s="153">
        <v>8</v>
      </c>
      <c r="H480" s="153" t="s">
        <v>92</v>
      </c>
      <c r="I480" s="156" t="s">
        <v>66</v>
      </c>
      <c r="J480" s="184"/>
    </row>
    <row r="481" spans="1:10" s="99" customFormat="1" ht="14.25" customHeight="1">
      <c r="A481" s="154">
        <v>17</v>
      </c>
      <c r="B481" s="155">
        <v>456</v>
      </c>
      <c r="C481" s="155" t="s">
        <v>503</v>
      </c>
      <c r="D481" s="155" t="s">
        <v>504</v>
      </c>
      <c r="E481" s="155">
        <v>320</v>
      </c>
      <c r="F481" s="155" t="s">
        <v>506</v>
      </c>
      <c r="G481" s="153">
        <v>8</v>
      </c>
      <c r="H481" s="153" t="s">
        <v>92</v>
      </c>
      <c r="I481" s="156" t="s">
        <v>66</v>
      </c>
      <c r="J481" s="184"/>
    </row>
    <row r="482" spans="1:10" s="99" customFormat="1" ht="14.25" customHeight="1">
      <c r="A482" s="154">
        <v>17</v>
      </c>
      <c r="B482" s="155">
        <v>457</v>
      </c>
      <c r="C482" s="155" t="s">
        <v>503</v>
      </c>
      <c r="D482" s="155" t="s">
        <v>504</v>
      </c>
      <c r="E482" s="155">
        <v>320</v>
      </c>
      <c r="F482" s="155" t="s">
        <v>510</v>
      </c>
      <c r="G482" s="153">
        <v>8</v>
      </c>
      <c r="H482" s="153" t="s">
        <v>92</v>
      </c>
      <c r="I482" s="156" t="s">
        <v>66</v>
      </c>
      <c r="J482" s="184"/>
    </row>
    <row r="483" spans="1:10" s="99" customFormat="1" ht="14.25" customHeight="1">
      <c r="A483" s="154">
        <v>17</v>
      </c>
      <c r="B483" s="155">
        <v>458</v>
      </c>
      <c r="C483" s="155" t="s">
        <v>503</v>
      </c>
      <c r="D483" s="155" t="s">
        <v>504</v>
      </c>
      <c r="E483" s="155">
        <v>320</v>
      </c>
      <c r="F483" s="155" t="s">
        <v>507</v>
      </c>
      <c r="G483" s="153">
        <v>8</v>
      </c>
      <c r="H483" s="153" t="s">
        <v>92</v>
      </c>
      <c r="I483" s="156" t="s">
        <v>66</v>
      </c>
      <c r="J483" s="184"/>
    </row>
    <row r="484" spans="1:10" s="99" customFormat="1" ht="14.25" customHeight="1">
      <c r="A484" s="154">
        <v>17</v>
      </c>
      <c r="B484" s="155">
        <v>459</v>
      </c>
      <c r="C484" s="155" t="s">
        <v>503</v>
      </c>
      <c r="D484" s="155" t="s">
        <v>504</v>
      </c>
      <c r="E484" s="155">
        <v>320</v>
      </c>
      <c r="F484" s="155" t="s">
        <v>506</v>
      </c>
      <c r="G484" s="153">
        <v>8</v>
      </c>
      <c r="H484" s="153" t="s">
        <v>92</v>
      </c>
      <c r="I484" s="156" t="s">
        <v>66</v>
      </c>
      <c r="J484" s="184"/>
    </row>
    <row r="485" spans="1:10" s="99" customFormat="1" ht="14.25" customHeight="1">
      <c r="A485" s="154">
        <v>17</v>
      </c>
      <c r="B485" s="155">
        <v>460</v>
      </c>
      <c r="C485" s="155" t="s">
        <v>503</v>
      </c>
      <c r="D485" s="155" t="s">
        <v>504</v>
      </c>
      <c r="E485" s="155">
        <v>320</v>
      </c>
      <c r="F485" s="155" t="s">
        <v>508</v>
      </c>
      <c r="G485" s="153">
        <v>8</v>
      </c>
      <c r="H485" s="153" t="s">
        <v>92</v>
      </c>
      <c r="I485" s="156" t="s">
        <v>66</v>
      </c>
      <c r="J485" s="184"/>
    </row>
    <row r="486" spans="1:10" s="99" customFormat="1" ht="14.25" customHeight="1">
      <c r="A486" s="154">
        <v>17</v>
      </c>
      <c r="B486" s="155">
        <v>461</v>
      </c>
      <c r="C486" s="155" t="s">
        <v>503</v>
      </c>
      <c r="D486" s="155" t="s">
        <v>504</v>
      </c>
      <c r="E486" s="155">
        <v>320</v>
      </c>
      <c r="F486" s="155" t="s">
        <v>507</v>
      </c>
      <c r="G486" s="153">
        <v>8</v>
      </c>
      <c r="H486" s="153" t="s">
        <v>92</v>
      </c>
      <c r="I486" s="156" t="s">
        <v>66</v>
      </c>
      <c r="J486" s="184"/>
    </row>
    <row r="487" spans="1:10" s="99" customFormat="1" ht="14.25" customHeight="1">
      <c r="A487" s="154">
        <v>17</v>
      </c>
      <c r="B487" s="155">
        <v>462</v>
      </c>
      <c r="C487" s="155" t="s">
        <v>503</v>
      </c>
      <c r="D487" s="155" t="s">
        <v>504</v>
      </c>
      <c r="E487" s="155">
        <v>320</v>
      </c>
      <c r="F487" s="155" t="s">
        <v>508</v>
      </c>
      <c r="G487" s="153">
        <v>8</v>
      </c>
      <c r="H487" s="153" t="s">
        <v>92</v>
      </c>
      <c r="I487" s="156" t="s">
        <v>66</v>
      </c>
      <c r="J487" s="184"/>
    </row>
    <row r="488" spans="1:10" s="99" customFormat="1" ht="14.25" customHeight="1">
      <c r="A488" s="154">
        <v>17</v>
      </c>
      <c r="B488" s="155">
        <v>463</v>
      </c>
      <c r="C488" s="155" t="s">
        <v>511</v>
      </c>
      <c r="D488" s="155" t="s">
        <v>91</v>
      </c>
      <c r="E488" s="155">
        <v>100</v>
      </c>
      <c r="F488" s="155" t="s">
        <v>358</v>
      </c>
      <c r="G488" s="153">
        <v>8.6</v>
      </c>
      <c r="H488" s="153" t="s">
        <v>92</v>
      </c>
      <c r="I488" s="156" t="s">
        <v>66</v>
      </c>
      <c r="J488" s="184"/>
    </row>
    <row r="489" spans="1:10" s="99" customFormat="1" ht="14.25" customHeight="1">
      <c r="A489" s="154">
        <v>17</v>
      </c>
      <c r="B489" s="155">
        <v>464</v>
      </c>
      <c r="C489" s="155" t="s">
        <v>511</v>
      </c>
      <c r="D489" s="155" t="s">
        <v>91</v>
      </c>
      <c r="E489" s="155">
        <v>100</v>
      </c>
      <c r="F489" s="155" t="s">
        <v>358</v>
      </c>
      <c r="G489" s="153">
        <v>8.6</v>
      </c>
      <c r="H489" s="153" t="s">
        <v>92</v>
      </c>
      <c r="I489" s="156" t="s">
        <v>66</v>
      </c>
      <c r="J489" s="184"/>
    </row>
    <row r="490" spans="1:10" s="99" customFormat="1" ht="14.25" customHeight="1">
      <c r="A490" s="154">
        <v>17</v>
      </c>
      <c r="B490" s="155">
        <v>465</v>
      </c>
      <c r="C490" s="155" t="s">
        <v>511</v>
      </c>
      <c r="D490" s="155" t="s">
        <v>91</v>
      </c>
      <c r="E490" s="155">
        <v>100</v>
      </c>
      <c r="F490" s="155" t="s">
        <v>358</v>
      </c>
      <c r="G490" s="153">
        <v>8.6</v>
      </c>
      <c r="H490" s="153" t="s">
        <v>92</v>
      </c>
      <c r="I490" s="156" t="s">
        <v>66</v>
      </c>
      <c r="J490" s="184"/>
    </row>
    <row r="491" spans="1:10" s="99" customFormat="1" ht="14.25" customHeight="1">
      <c r="A491" s="154">
        <v>17</v>
      </c>
      <c r="B491" s="155">
        <v>466</v>
      </c>
      <c r="C491" s="155" t="s">
        <v>511</v>
      </c>
      <c r="D491" s="155" t="s">
        <v>91</v>
      </c>
      <c r="E491" s="155">
        <v>100</v>
      </c>
      <c r="F491" s="155" t="s">
        <v>358</v>
      </c>
      <c r="G491" s="153">
        <v>8.6</v>
      </c>
      <c r="H491" s="153" t="s">
        <v>92</v>
      </c>
      <c r="I491" s="156" t="s">
        <v>66</v>
      </c>
      <c r="J491" s="184"/>
    </row>
    <row r="492" spans="1:10" s="99" customFormat="1" ht="14.25" customHeight="1">
      <c r="A492" s="154">
        <v>17</v>
      </c>
      <c r="B492" s="155">
        <v>467</v>
      </c>
      <c r="C492" s="155" t="s">
        <v>511</v>
      </c>
      <c r="D492" s="155" t="s">
        <v>91</v>
      </c>
      <c r="E492" s="155">
        <v>100</v>
      </c>
      <c r="F492" s="155" t="s">
        <v>358</v>
      </c>
      <c r="G492" s="153">
        <v>8.6</v>
      </c>
      <c r="H492" s="153" t="s">
        <v>92</v>
      </c>
      <c r="I492" s="156" t="s">
        <v>66</v>
      </c>
      <c r="J492" s="184"/>
    </row>
    <row r="493" spans="1:10" s="99" customFormat="1" ht="14.25" customHeight="1">
      <c r="A493" s="154">
        <v>17</v>
      </c>
      <c r="B493" s="155">
        <v>468</v>
      </c>
      <c r="C493" s="155" t="s">
        <v>511</v>
      </c>
      <c r="D493" s="155" t="s">
        <v>91</v>
      </c>
      <c r="E493" s="155">
        <v>100</v>
      </c>
      <c r="F493" s="155" t="s">
        <v>358</v>
      </c>
      <c r="G493" s="153">
        <v>8.6</v>
      </c>
      <c r="H493" s="153" t="s">
        <v>92</v>
      </c>
      <c r="I493" s="156" t="s">
        <v>66</v>
      </c>
      <c r="J493" s="184"/>
    </row>
    <row r="494" spans="1:10" s="99" customFormat="1" ht="14.25" customHeight="1">
      <c r="A494" s="154">
        <v>17</v>
      </c>
      <c r="B494" s="155">
        <v>469</v>
      </c>
      <c r="C494" s="46" t="s">
        <v>511</v>
      </c>
      <c r="D494" s="155" t="s">
        <v>91</v>
      </c>
      <c r="E494" s="155">
        <v>100</v>
      </c>
      <c r="F494" s="155" t="s">
        <v>358</v>
      </c>
      <c r="G494" s="153">
        <v>8.6</v>
      </c>
      <c r="H494" s="153" t="s">
        <v>92</v>
      </c>
      <c r="I494" s="156" t="s">
        <v>66</v>
      </c>
      <c r="J494" s="184"/>
    </row>
    <row r="495" spans="1:10" s="99" customFormat="1" ht="14.25" customHeight="1">
      <c r="A495" s="154">
        <v>17</v>
      </c>
      <c r="B495" s="155">
        <v>470</v>
      </c>
      <c r="C495" s="155" t="s">
        <v>511</v>
      </c>
      <c r="D495" s="155" t="s">
        <v>91</v>
      </c>
      <c r="E495" s="155">
        <v>100</v>
      </c>
      <c r="F495" s="155" t="s">
        <v>358</v>
      </c>
      <c r="G495" s="153">
        <v>8.6</v>
      </c>
      <c r="H495" s="153" t="s">
        <v>92</v>
      </c>
      <c r="I495" s="156" t="s">
        <v>66</v>
      </c>
      <c r="J495" s="184"/>
    </row>
    <row r="496" spans="1:10" s="99" customFormat="1" ht="14.25" customHeight="1">
      <c r="A496" s="154">
        <v>17</v>
      </c>
      <c r="B496" s="155">
        <v>471</v>
      </c>
      <c r="C496" s="155" t="s">
        <v>511</v>
      </c>
      <c r="D496" s="155" t="s">
        <v>91</v>
      </c>
      <c r="E496" s="155">
        <v>100</v>
      </c>
      <c r="F496" s="155" t="s">
        <v>358</v>
      </c>
      <c r="G496" s="153">
        <v>8.6</v>
      </c>
      <c r="H496" s="153" t="s">
        <v>92</v>
      </c>
      <c r="I496" s="156" t="s">
        <v>66</v>
      </c>
      <c r="J496" s="184"/>
    </row>
    <row r="497" spans="1:10" s="99" customFormat="1" ht="14.25" customHeight="1">
      <c r="A497" s="154">
        <v>17</v>
      </c>
      <c r="B497" s="155">
        <v>472</v>
      </c>
      <c r="C497" s="155" t="s">
        <v>511</v>
      </c>
      <c r="D497" s="155" t="s">
        <v>91</v>
      </c>
      <c r="E497" s="155">
        <v>100</v>
      </c>
      <c r="F497" s="155" t="s">
        <v>358</v>
      </c>
      <c r="G497" s="153">
        <v>8.6</v>
      </c>
      <c r="H497" s="153" t="s">
        <v>92</v>
      </c>
      <c r="I497" s="156" t="s">
        <v>66</v>
      </c>
      <c r="J497" s="184"/>
    </row>
    <row r="498" spans="1:10" s="99" customFormat="1" ht="14.25" customHeight="1">
      <c r="A498" s="154">
        <v>17</v>
      </c>
      <c r="B498" s="155">
        <v>473</v>
      </c>
      <c r="C498" s="155" t="s">
        <v>511</v>
      </c>
      <c r="D498" s="155" t="s">
        <v>91</v>
      </c>
      <c r="E498" s="155">
        <v>100</v>
      </c>
      <c r="F498" s="155" t="s">
        <v>358</v>
      </c>
      <c r="G498" s="153">
        <v>8.6</v>
      </c>
      <c r="H498" s="153" t="s">
        <v>92</v>
      </c>
      <c r="I498" s="156" t="s">
        <v>66</v>
      </c>
      <c r="J498" s="184"/>
    </row>
    <row r="499" spans="1:10" s="99" customFormat="1" ht="14.25" customHeight="1">
      <c r="A499" s="154">
        <v>17</v>
      </c>
      <c r="B499" s="155">
        <v>474</v>
      </c>
      <c r="C499" s="155" t="s">
        <v>511</v>
      </c>
      <c r="D499" s="155" t="s">
        <v>91</v>
      </c>
      <c r="E499" s="155">
        <v>100</v>
      </c>
      <c r="F499" s="155" t="s">
        <v>358</v>
      </c>
      <c r="G499" s="153">
        <v>8.6</v>
      </c>
      <c r="H499" s="153" t="s">
        <v>92</v>
      </c>
      <c r="I499" s="156" t="s">
        <v>66</v>
      </c>
      <c r="J499" s="184"/>
    </row>
    <row r="500" spans="1:10" s="99" customFormat="1" ht="14.25" customHeight="1">
      <c r="A500" s="154">
        <v>17</v>
      </c>
      <c r="B500" s="155">
        <v>475</v>
      </c>
      <c r="C500" s="155" t="s">
        <v>511</v>
      </c>
      <c r="D500" s="155" t="s">
        <v>91</v>
      </c>
      <c r="E500" s="155">
        <v>100</v>
      </c>
      <c r="F500" s="155" t="s">
        <v>358</v>
      </c>
      <c r="G500" s="153">
        <v>8.6</v>
      </c>
      <c r="H500" s="153" t="s">
        <v>92</v>
      </c>
      <c r="I500" s="156" t="s">
        <v>66</v>
      </c>
      <c r="J500" s="184"/>
    </row>
    <row r="501" spans="1:10" s="99" customFormat="1" ht="14.25" customHeight="1">
      <c r="A501" s="154">
        <v>17</v>
      </c>
      <c r="B501" s="155">
        <v>476</v>
      </c>
      <c r="C501" s="155" t="s">
        <v>511</v>
      </c>
      <c r="D501" s="155" t="s">
        <v>91</v>
      </c>
      <c r="E501" s="155">
        <v>100</v>
      </c>
      <c r="F501" s="155" t="s">
        <v>358</v>
      </c>
      <c r="G501" s="153">
        <v>8.6</v>
      </c>
      <c r="H501" s="153" t="s">
        <v>92</v>
      </c>
      <c r="I501" s="156" t="s">
        <v>66</v>
      </c>
      <c r="J501" s="184"/>
    </row>
    <row r="502" spans="1:10" s="99" customFormat="1" ht="14.25" customHeight="1">
      <c r="A502" s="154">
        <v>17</v>
      </c>
      <c r="B502" s="155">
        <v>477</v>
      </c>
      <c r="C502" s="155" t="s">
        <v>511</v>
      </c>
      <c r="D502" s="155" t="s">
        <v>91</v>
      </c>
      <c r="E502" s="155">
        <v>100</v>
      </c>
      <c r="F502" s="155" t="s">
        <v>358</v>
      </c>
      <c r="G502" s="153">
        <v>8.6</v>
      </c>
      <c r="H502" s="153" t="s">
        <v>92</v>
      </c>
      <c r="I502" s="156" t="s">
        <v>66</v>
      </c>
      <c r="J502" s="184"/>
    </row>
    <row r="503" spans="1:10" s="99" customFormat="1" ht="14.25" customHeight="1">
      <c r="A503" s="154">
        <v>17</v>
      </c>
      <c r="B503" s="155">
        <v>478</v>
      </c>
      <c r="C503" s="155" t="s">
        <v>511</v>
      </c>
      <c r="D503" s="155" t="s">
        <v>91</v>
      </c>
      <c r="E503" s="155">
        <v>100</v>
      </c>
      <c r="F503" s="155" t="s">
        <v>358</v>
      </c>
      <c r="G503" s="153">
        <v>8.6</v>
      </c>
      <c r="H503" s="153" t="s">
        <v>92</v>
      </c>
      <c r="I503" s="156" t="s">
        <v>66</v>
      </c>
      <c r="J503" s="184"/>
    </row>
    <row r="504" spans="1:10" s="99" customFormat="1" ht="14.25" customHeight="1">
      <c r="A504" s="154">
        <v>17</v>
      </c>
      <c r="B504" s="155">
        <v>479</v>
      </c>
      <c r="C504" s="155" t="s">
        <v>511</v>
      </c>
      <c r="D504" s="155" t="s">
        <v>91</v>
      </c>
      <c r="E504" s="155">
        <v>100</v>
      </c>
      <c r="F504" s="155" t="s">
        <v>358</v>
      </c>
      <c r="G504" s="153">
        <v>8.6</v>
      </c>
      <c r="H504" s="153" t="s">
        <v>92</v>
      </c>
      <c r="I504" s="156" t="s">
        <v>66</v>
      </c>
      <c r="J504" s="184"/>
    </row>
    <row r="505" spans="1:10" s="99" customFormat="1" ht="14.25" customHeight="1">
      <c r="A505" s="154">
        <v>17</v>
      </c>
      <c r="B505" s="155">
        <v>480</v>
      </c>
      <c r="C505" s="155" t="s">
        <v>511</v>
      </c>
      <c r="D505" s="155" t="s">
        <v>91</v>
      </c>
      <c r="E505" s="155">
        <v>100</v>
      </c>
      <c r="F505" s="155" t="s">
        <v>358</v>
      </c>
      <c r="G505" s="153">
        <v>8.6</v>
      </c>
      <c r="H505" s="153" t="s">
        <v>92</v>
      </c>
      <c r="I505" s="156" t="s">
        <v>66</v>
      </c>
      <c r="J505" s="184"/>
    </row>
    <row r="506" spans="1:10" s="99" customFormat="1" ht="14.25" customHeight="1">
      <c r="A506" s="154">
        <v>17</v>
      </c>
      <c r="B506" s="155">
        <v>481</v>
      </c>
      <c r="C506" s="155" t="s">
        <v>511</v>
      </c>
      <c r="D506" s="155" t="s">
        <v>91</v>
      </c>
      <c r="E506" s="155">
        <v>100</v>
      </c>
      <c r="F506" s="155" t="s">
        <v>358</v>
      </c>
      <c r="G506" s="153">
        <v>8.6</v>
      </c>
      <c r="H506" s="153" t="s">
        <v>92</v>
      </c>
      <c r="I506" s="156" t="s">
        <v>66</v>
      </c>
      <c r="J506" s="184"/>
    </row>
    <row r="507" spans="1:10" s="99" customFormat="1" ht="14.25" customHeight="1">
      <c r="A507" s="154">
        <v>17</v>
      </c>
      <c r="B507" s="155">
        <v>482</v>
      </c>
      <c r="C507" s="155" t="s">
        <v>511</v>
      </c>
      <c r="D507" s="155" t="s">
        <v>91</v>
      </c>
      <c r="E507" s="155">
        <v>100</v>
      </c>
      <c r="F507" s="155" t="s">
        <v>358</v>
      </c>
      <c r="G507" s="153">
        <v>8.6</v>
      </c>
      <c r="H507" s="153" t="s">
        <v>92</v>
      </c>
      <c r="I507" s="156" t="s">
        <v>66</v>
      </c>
      <c r="J507" s="184"/>
    </row>
    <row r="508" spans="1:10" s="99" customFormat="1" ht="14.25" customHeight="1">
      <c r="A508" s="154">
        <v>17</v>
      </c>
      <c r="B508" s="155">
        <v>483</v>
      </c>
      <c r="C508" s="155" t="s">
        <v>511</v>
      </c>
      <c r="D508" s="155" t="s">
        <v>91</v>
      </c>
      <c r="E508" s="155">
        <v>100</v>
      </c>
      <c r="F508" s="155" t="s">
        <v>358</v>
      </c>
      <c r="G508" s="153">
        <v>8.6</v>
      </c>
      <c r="H508" s="153" t="s">
        <v>92</v>
      </c>
      <c r="I508" s="156" t="s">
        <v>66</v>
      </c>
      <c r="J508" s="184"/>
    </row>
    <row r="509" spans="1:10" s="99" customFormat="1" ht="14.25" customHeight="1">
      <c r="A509" s="154">
        <v>17</v>
      </c>
      <c r="B509" s="155">
        <v>484</v>
      </c>
      <c r="C509" s="155" t="s">
        <v>511</v>
      </c>
      <c r="D509" s="155" t="s">
        <v>91</v>
      </c>
      <c r="E509" s="155">
        <v>100</v>
      </c>
      <c r="F509" s="155" t="s">
        <v>358</v>
      </c>
      <c r="G509" s="153">
        <v>8.6</v>
      </c>
      <c r="H509" s="153" t="s">
        <v>92</v>
      </c>
      <c r="I509" s="156" t="s">
        <v>66</v>
      </c>
      <c r="J509" s="184"/>
    </row>
    <row r="510" spans="1:10" s="99" customFormat="1" ht="14.25" customHeight="1">
      <c r="A510" s="154">
        <v>17</v>
      </c>
      <c r="B510" s="155">
        <v>485</v>
      </c>
      <c r="C510" s="155" t="s">
        <v>511</v>
      </c>
      <c r="D510" s="155" t="s">
        <v>91</v>
      </c>
      <c r="E510" s="155">
        <v>100</v>
      </c>
      <c r="F510" s="155" t="s">
        <v>358</v>
      </c>
      <c r="G510" s="153">
        <v>8.6</v>
      </c>
      <c r="H510" s="153" t="s">
        <v>92</v>
      </c>
      <c r="I510" s="156" t="s">
        <v>66</v>
      </c>
      <c r="J510" s="184"/>
    </row>
    <row r="511" spans="1:10" s="99" customFormat="1" ht="14.25" customHeight="1">
      <c r="A511" s="154">
        <v>17</v>
      </c>
      <c r="B511" s="155">
        <v>486</v>
      </c>
      <c r="C511" s="155" t="s">
        <v>511</v>
      </c>
      <c r="D511" s="155" t="s">
        <v>91</v>
      </c>
      <c r="E511" s="155">
        <v>100</v>
      </c>
      <c r="F511" s="155" t="s">
        <v>358</v>
      </c>
      <c r="G511" s="153">
        <v>8.6</v>
      </c>
      <c r="H511" s="153" t="s">
        <v>92</v>
      </c>
      <c r="I511" s="156" t="s">
        <v>66</v>
      </c>
      <c r="J511" s="184"/>
    </row>
    <row r="512" spans="1:10" s="99" customFormat="1" ht="14.25" customHeight="1">
      <c r="A512" s="154" t="s">
        <v>36</v>
      </c>
      <c r="B512" s="155" t="s">
        <v>45</v>
      </c>
      <c r="C512" s="155" t="s">
        <v>86</v>
      </c>
      <c r="D512" s="155" t="s">
        <v>87</v>
      </c>
      <c r="E512" s="155" t="s">
        <v>88</v>
      </c>
      <c r="F512" s="155" t="s">
        <v>89</v>
      </c>
      <c r="G512" s="153">
        <v>172.8</v>
      </c>
      <c r="H512" s="153">
        <v>194.9</v>
      </c>
      <c r="I512" s="156" t="s">
        <v>90</v>
      </c>
      <c r="J512" s="184"/>
    </row>
    <row r="513" spans="1:10" s="99" customFormat="1" ht="14.25" customHeight="1">
      <c r="A513" s="154">
        <v>18</v>
      </c>
      <c r="B513" s="155">
        <v>487</v>
      </c>
      <c r="C513" s="155" t="s">
        <v>278</v>
      </c>
      <c r="D513" s="155" t="s">
        <v>93</v>
      </c>
      <c r="E513" s="155">
        <v>40</v>
      </c>
      <c r="F513" s="155" t="s">
        <v>484</v>
      </c>
      <c r="G513" s="153">
        <v>7.2</v>
      </c>
      <c r="H513" s="153" t="s">
        <v>92</v>
      </c>
      <c r="I513" s="156" t="s">
        <v>66</v>
      </c>
      <c r="J513" s="184"/>
    </row>
    <row r="514" spans="1:10" s="99" customFormat="1" ht="14.25" customHeight="1">
      <c r="A514" s="154">
        <v>18</v>
      </c>
      <c r="B514" s="155">
        <v>488</v>
      </c>
      <c r="C514" s="155" t="s">
        <v>278</v>
      </c>
      <c r="D514" s="155" t="s">
        <v>93</v>
      </c>
      <c r="E514" s="155">
        <v>40</v>
      </c>
      <c r="F514" s="155" t="s">
        <v>484</v>
      </c>
      <c r="G514" s="153">
        <v>7.2</v>
      </c>
      <c r="H514" s="153" t="s">
        <v>92</v>
      </c>
      <c r="I514" s="156" t="s">
        <v>66</v>
      </c>
      <c r="J514" s="184"/>
    </row>
    <row r="515" spans="1:10" s="99" customFormat="1" ht="14.25" customHeight="1">
      <c r="A515" s="154">
        <v>18</v>
      </c>
      <c r="B515" s="155">
        <v>489</v>
      </c>
      <c r="C515" s="155" t="s">
        <v>278</v>
      </c>
      <c r="D515" s="155" t="s">
        <v>93</v>
      </c>
      <c r="E515" s="155">
        <v>40</v>
      </c>
      <c r="F515" s="155" t="s">
        <v>484</v>
      </c>
      <c r="G515" s="153">
        <v>7.2</v>
      </c>
      <c r="H515" s="153" t="s">
        <v>92</v>
      </c>
      <c r="I515" s="156" t="s">
        <v>66</v>
      </c>
      <c r="J515" s="184"/>
    </row>
    <row r="516" spans="1:10" s="99" customFormat="1" ht="14.25" customHeight="1">
      <c r="A516" s="154">
        <v>18</v>
      </c>
      <c r="B516" s="155">
        <v>490</v>
      </c>
      <c r="C516" s="155" t="s">
        <v>278</v>
      </c>
      <c r="D516" s="155" t="s">
        <v>93</v>
      </c>
      <c r="E516" s="155">
        <v>40</v>
      </c>
      <c r="F516" s="155" t="s">
        <v>484</v>
      </c>
      <c r="G516" s="153">
        <v>7.2</v>
      </c>
      <c r="H516" s="153" t="s">
        <v>92</v>
      </c>
      <c r="I516" s="156" t="s">
        <v>66</v>
      </c>
      <c r="J516" s="184"/>
    </row>
    <row r="517" spans="1:10" s="99" customFormat="1" ht="14.25" customHeight="1">
      <c r="A517" s="154">
        <v>18</v>
      </c>
      <c r="B517" s="155">
        <v>491</v>
      </c>
      <c r="C517" s="155" t="s">
        <v>278</v>
      </c>
      <c r="D517" s="155" t="s">
        <v>93</v>
      </c>
      <c r="E517" s="155">
        <v>40</v>
      </c>
      <c r="F517" s="155" t="s">
        <v>484</v>
      </c>
      <c r="G517" s="153">
        <v>7.2</v>
      </c>
      <c r="H517" s="153" t="s">
        <v>92</v>
      </c>
      <c r="I517" s="156" t="s">
        <v>66</v>
      </c>
      <c r="J517" s="184"/>
    </row>
    <row r="518" spans="1:10" s="99" customFormat="1" ht="14.25" customHeight="1">
      <c r="A518" s="154">
        <v>18</v>
      </c>
      <c r="B518" s="155">
        <v>492</v>
      </c>
      <c r="C518" s="155" t="s">
        <v>278</v>
      </c>
      <c r="D518" s="155" t="s">
        <v>93</v>
      </c>
      <c r="E518" s="155">
        <v>40</v>
      </c>
      <c r="F518" s="155" t="s">
        <v>484</v>
      </c>
      <c r="G518" s="153">
        <v>7.2</v>
      </c>
      <c r="H518" s="153" t="s">
        <v>92</v>
      </c>
      <c r="I518" s="156" t="s">
        <v>66</v>
      </c>
      <c r="J518" s="184"/>
    </row>
    <row r="519" spans="1:10" s="99" customFormat="1" ht="14.25" customHeight="1">
      <c r="A519" s="154">
        <v>18</v>
      </c>
      <c r="B519" s="155">
        <v>493</v>
      </c>
      <c r="C519" s="155" t="s">
        <v>278</v>
      </c>
      <c r="D519" s="155" t="s">
        <v>93</v>
      </c>
      <c r="E519" s="155">
        <v>40</v>
      </c>
      <c r="F519" s="155" t="s">
        <v>484</v>
      </c>
      <c r="G519" s="153">
        <v>7.2</v>
      </c>
      <c r="H519" s="153" t="s">
        <v>92</v>
      </c>
      <c r="I519" s="156" t="s">
        <v>66</v>
      </c>
      <c r="J519" s="184"/>
    </row>
    <row r="520" spans="1:10" s="99" customFormat="1" ht="14.25" customHeight="1">
      <c r="A520" s="154">
        <v>18</v>
      </c>
      <c r="B520" s="155">
        <v>494</v>
      </c>
      <c r="C520" s="155" t="s">
        <v>278</v>
      </c>
      <c r="D520" s="155" t="s">
        <v>93</v>
      </c>
      <c r="E520" s="155">
        <v>40</v>
      </c>
      <c r="F520" s="155" t="s">
        <v>484</v>
      </c>
      <c r="G520" s="153">
        <v>7.2</v>
      </c>
      <c r="H520" s="153" t="s">
        <v>92</v>
      </c>
      <c r="I520" s="156" t="s">
        <v>66</v>
      </c>
      <c r="J520" s="184"/>
    </row>
    <row r="521" spans="1:10" s="99" customFormat="1" ht="14.25" customHeight="1">
      <c r="A521" s="154">
        <v>18</v>
      </c>
      <c r="B521" s="155">
        <v>495</v>
      </c>
      <c r="C521" s="155" t="s">
        <v>278</v>
      </c>
      <c r="D521" s="155" t="s">
        <v>93</v>
      </c>
      <c r="E521" s="155">
        <v>40</v>
      </c>
      <c r="F521" s="155" t="s">
        <v>484</v>
      </c>
      <c r="G521" s="153">
        <v>7.2</v>
      </c>
      <c r="H521" s="153" t="s">
        <v>92</v>
      </c>
      <c r="I521" s="156" t="s">
        <v>66</v>
      </c>
      <c r="J521" s="184"/>
    </row>
    <row r="522" spans="1:10" s="99" customFormat="1" ht="14.25" customHeight="1">
      <c r="A522" s="154">
        <v>18</v>
      </c>
      <c r="B522" s="155">
        <v>496</v>
      </c>
      <c r="C522" s="155" t="s">
        <v>278</v>
      </c>
      <c r="D522" s="155" t="s">
        <v>93</v>
      </c>
      <c r="E522" s="155">
        <v>40</v>
      </c>
      <c r="F522" s="155" t="s">
        <v>484</v>
      </c>
      <c r="G522" s="153">
        <v>7.2</v>
      </c>
      <c r="H522" s="153" t="s">
        <v>92</v>
      </c>
      <c r="I522" s="156" t="s">
        <v>66</v>
      </c>
      <c r="J522" s="184"/>
    </row>
    <row r="523" spans="1:10" s="99" customFormat="1" ht="14.25" customHeight="1">
      <c r="A523" s="154">
        <v>18</v>
      </c>
      <c r="B523" s="155">
        <v>497</v>
      </c>
      <c r="C523" s="155" t="s">
        <v>278</v>
      </c>
      <c r="D523" s="155" t="s">
        <v>93</v>
      </c>
      <c r="E523" s="155">
        <v>40</v>
      </c>
      <c r="F523" s="155" t="s">
        <v>484</v>
      </c>
      <c r="G523" s="153">
        <v>7.2</v>
      </c>
      <c r="H523" s="153" t="s">
        <v>92</v>
      </c>
      <c r="I523" s="156" t="s">
        <v>66</v>
      </c>
      <c r="J523" s="184"/>
    </row>
    <row r="524" spans="1:10" s="99" customFormat="1" ht="14.25" customHeight="1">
      <c r="A524" s="154">
        <v>18</v>
      </c>
      <c r="B524" s="155">
        <v>498</v>
      </c>
      <c r="C524" s="155" t="s">
        <v>278</v>
      </c>
      <c r="D524" s="155" t="s">
        <v>93</v>
      </c>
      <c r="E524" s="155">
        <v>40</v>
      </c>
      <c r="F524" s="155" t="s">
        <v>484</v>
      </c>
      <c r="G524" s="153">
        <v>7.2</v>
      </c>
      <c r="H524" s="153" t="s">
        <v>92</v>
      </c>
      <c r="I524" s="156" t="s">
        <v>66</v>
      </c>
      <c r="J524" s="184"/>
    </row>
    <row r="525" spans="1:10" s="99" customFormat="1" ht="14.25" customHeight="1">
      <c r="A525" s="154">
        <v>18</v>
      </c>
      <c r="B525" s="155">
        <v>499</v>
      </c>
      <c r="C525" s="155" t="s">
        <v>278</v>
      </c>
      <c r="D525" s="155" t="s">
        <v>93</v>
      </c>
      <c r="E525" s="155">
        <v>40</v>
      </c>
      <c r="F525" s="155" t="s">
        <v>484</v>
      </c>
      <c r="G525" s="153">
        <v>7.2</v>
      </c>
      <c r="H525" s="153" t="s">
        <v>92</v>
      </c>
      <c r="I525" s="156" t="s">
        <v>66</v>
      </c>
      <c r="J525" s="184"/>
    </row>
    <row r="526" spans="1:10" s="99" customFormat="1" ht="14.25" customHeight="1">
      <c r="A526" s="154">
        <v>18</v>
      </c>
      <c r="B526" s="155">
        <v>500</v>
      </c>
      <c r="C526" s="155" t="s">
        <v>278</v>
      </c>
      <c r="D526" s="155" t="s">
        <v>93</v>
      </c>
      <c r="E526" s="155">
        <v>40</v>
      </c>
      <c r="F526" s="155" t="s">
        <v>484</v>
      </c>
      <c r="G526" s="153">
        <v>7.2</v>
      </c>
      <c r="H526" s="153" t="s">
        <v>92</v>
      </c>
      <c r="I526" s="156" t="s">
        <v>66</v>
      </c>
      <c r="J526" s="184"/>
    </row>
    <row r="527" spans="1:10" s="99" customFormat="1" ht="14.25" customHeight="1">
      <c r="A527" s="154">
        <v>18</v>
      </c>
      <c r="B527" s="155">
        <v>501</v>
      </c>
      <c r="C527" s="155" t="s">
        <v>278</v>
      </c>
      <c r="D527" s="155" t="s">
        <v>93</v>
      </c>
      <c r="E527" s="155">
        <v>40</v>
      </c>
      <c r="F527" s="155" t="s">
        <v>484</v>
      </c>
      <c r="G527" s="153">
        <v>7.2</v>
      </c>
      <c r="H527" s="153" t="s">
        <v>92</v>
      </c>
      <c r="I527" s="156" t="s">
        <v>66</v>
      </c>
      <c r="J527" s="184"/>
    </row>
    <row r="528" spans="1:10" s="99" customFormat="1" ht="14.25" customHeight="1">
      <c r="A528" s="154">
        <v>18</v>
      </c>
      <c r="B528" s="155">
        <v>502</v>
      </c>
      <c r="C528" s="155" t="s">
        <v>278</v>
      </c>
      <c r="D528" s="155" t="s">
        <v>93</v>
      </c>
      <c r="E528" s="155">
        <v>40</v>
      </c>
      <c r="F528" s="155" t="s">
        <v>512</v>
      </c>
      <c r="G528" s="153">
        <v>7.2</v>
      </c>
      <c r="H528" s="153" t="s">
        <v>92</v>
      </c>
      <c r="I528" s="156" t="s">
        <v>66</v>
      </c>
      <c r="J528" s="184"/>
    </row>
    <row r="529" spans="1:10" s="99" customFormat="1" ht="14.25" customHeight="1">
      <c r="A529" s="154">
        <v>18</v>
      </c>
      <c r="B529" s="155">
        <v>503</v>
      </c>
      <c r="C529" s="155" t="s">
        <v>278</v>
      </c>
      <c r="D529" s="155" t="s">
        <v>93</v>
      </c>
      <c r="E529" s="155">
        <v>40</v>
      </c>
      <c r="F529" s="155" t="s">
        <v>484</v>
      </c>
      <c r="G529" s="153">
        <v>7.2</v>
      </c>
      <c r="H529" s="153" t="s">
        <v>92</v>
      </c>
      <c r="I529" s="156" t="s">
        <v>66</v>
      </c>
      <c r="J529" s="184"/>
    </row>
    <row r="530" spans="1:10" s="99" customFormat="1" ht="14.25" customHeight="1">
      <c r="A530" s="154">
        <v>18</v>
      </c>
      <c r="B530" s="155">
        <v>504</v>
      </c>
      <c r="C530" s="155" t="s">
        <v>278</v>
      </c>
      <c r="D530" s="155" t="s">
        <v>93</v>
      </c>
      <c r="E530" s="155">
        <v>40</v>
      </c>
      <c r="F530" s="155" t="s">
        <v>484</v>
      </c>
      <c r="G530" s="153">
        <v>7.2</v>
      </c>
      <c r="H530" s="153" t="s">
        <v>92</v>
      </c>
      <c r="I530" s="156" t="s">
        <v>66</v>
      </c>
      <c r="J530" s="184"/>
    </row>
    <row r="531" spans="1:10" s="99" customFormat="1" ht="14.25" customHeight="1">
      <c r="A531" s="154">
        <v>18</v>
      </c>
      <c r="B531" s="155">
        <v>505</v>
      </c>
      <c r="C531" s="155" t="s">
        <v>278</v>
      </c>
      <c r="D531" s="155" t="s">
        <v>93</v>
      </c>
      <c r="E531" s="155">
        <v>40</v>
      </c>
      <c r="F531" s="155" t="s">
        <v>512</v>
      </c>
      <c r="G531" s="153">
        <v>7.2</v>
      </c>
      <c r="H531" s="153" t="s">
        <v>92</v>
      </c>
      <c r="I531" s="156" t="s">
        <v>66</v>
      </c>
      <c r="J531" s="184"/>
    </row>
    <row r="532" spans="1:10" s="99" customFormat="1" ht="14.25" customHeight="1">
      <c r="A532" s="154">
        <v>18</v>
      </c>
      <c r="B532" s="155">
        <v>506</v>
      </c>
      <c r="C532" s="155" t="s">
        <v>278</v>
      </c>
      <c r="D532" s="155" t="s">
        <v>93</v>
      </c>
      <c r="E532" s="155">
        <v>40</v>
      </c>
      <c r="F532" s="155" t="s">
        <v>484</v>
      </c>
      <c r="G532" s="153">
        <v>7.2</v>
      </c>
      <c r="H532" s="153" t="s">
        <v>92</v>
      </c>
      <c r="I532" s="156" t="s">
        <v>66</v>
      </c>
      <c r="J532" s="184"/>
    </row>
    <row r="533" spans="1:10" s="99" customFormat="1" ht="14.25" customHeight="1">
      <c r="A533" s="154">
        <v>18</v>
      </c>
      <c r="B533" s="155">
        <v>507</v>
      </c>
      <c r="C533" s="155" t="s">
        <v>278</v>
      </c>
      <c r="D533" s="155" t="s">
        <v>93</v>
      </c>
      <c r="E533" s="155">
        <v>40</v>
      </c>
      <c r="F533" s="155" t="s">
        <v>484</v>
      </c>
      <c r="G533" s="153">
        <v>7.2</v>
      </c>
      <c r="H533" s="153" t="s">
        <v>92</v>
      </c>
      <c r="I533" s="156" t="s">
        <v>66</v>
      </c>
      <c r="J533" s="184"/>
    </row>
    <row r="534" spans="1:10" s="99" customFormat="1" ht="14.25" customHeight="1">
      <c r="A534" s="154">
        <v>18</v>
      </c>
      <c r="B534" s="155">
        <v>508</v>
      </c>
      <c r="C534" s="155" t="s">
        <v>278</v>
      </c>
      <c r="D534" s="155" t="s">
        <v>93</v>
      </c>
      <c r="E534" s="155">
        <v>40</v>
      </c>
      <c r="F534" s="155" t="s">
        <v>512</v>
      </c>
      <c r="G534" s="153">
        <v>7.2</v>
      </c>
      <c r="H534" s="153" t="s">
        <v>92</v>
      </c>
      <c r="I534" s="156" t="s">
        <v>66</v>
      </c>
      <c r="J534" s="184"/>
    </row>
    <row r="535" spans="1:10" s="99" customFormat="1" ht="14.25" customHeight="1">
      <c r="A535" s="154">
        <v>18</v>
      </c>
      <c r="B535" s="155">
        <v>509</v>
      </c>
      <c r="C535" s="155" t="s">
        <v>278</v>
      </c>
      <c r="D535" s="155" t="s">
        <v>93</v>
      </c>
      <c r="E535" s="155">
        <v>40</v>
      </c>
      <c r="F535" s="155" t="s">
        <v>484</v>
      </c>
      <c r="G535" s="153">
        <v>7.2</v>
      </c>
      <c r="H535" s="153" t="s">
        <v>92</v>
      </c>
      <c r="I535" s="156" t="s">
        <v>66</v>
      </c>
      <c r="J535" s="184"/>
    </row>
    <row r="536" spans="1:10" s="99" customFormat="1" ht="14.25" customHeight="1">
      <c r="A536" s="154">
        <v>18</v>
      </c>
      <c r="B536" s="155">
        <v>510</v>
      </c>
      <c r="C536" s="155" t="s">
        <v>278</v>
      </c>
      <c r="D536" s="155" t="s">
        <v>93</v>
      </c>
      <c r="E536" s="155">
        <v>40</v>
      </c>
      <c r="F536" s="155" t="s">
        <v>484</v>
      </c>
      <c r="G536" s="153">
        <v>7.2</v>
      </c>
      <c r="H536" s="153" t="s">
        <v>92</v>
      </c>
      <c r="I536" s="156" t="s">
        <v>66</v>
      </c>
      <c r="J536" s="184"/>
    </row>
    <row r="537" spans="1:10" s="99" customFormat="1" ht="14.25" customHeight="1">
      <c r="A537" s="154" t="s">
        <v>36</v>
      </c>
      <c r="B537" s="155" t="s">
        <v>45</v>
      </c>
      <c r="C537" s="155" t="s">
        <v>86</v>
      </c>
      <c r="D537" s="155" t="s">
        <v>87</v>
      </c>
      <c r="E537" s="155" t="s">
        <v>88</v>
      </c>
      <c r="F537" s="155" t="s">
        <v>89</v>
      </c>
      <c r="G537" s="153">
        <v>259.2</v>
      </c>
      <c r="H537" s="153">
        <v>281.3</v>
      </c>
      <c r="I537" s="156" t="s">
        <v>90</v>
      </c>
      <c r="J537" s="184"/>
    </row>
    <row r="538" spans="1:10" s="99" customFormat="1" ht="14.25" customHeight="1">
      <c r="A538" s="154">
        <v>19</v>
      </c>
      <c r="B538" s="155">
        <v>511</v>
      </c>
      <c r="C538" s="155" t="s">
        <v>162</v>
      </c>
      <c r="D538" s="155" t="s">
        <v>94</v>
      </c>
      <c r="E538" s="155">
        <v>250</v>
      </c>
      <c r="F538" s="155" t="s">
        <v>513</v>
      </c>
      <c r="G538" s="153">
        <v>8.1</v>
      </c>
      <c r="H538" s="153" t="s">
        <v>92</v>
      </c>
      <c r="I538" s="156" t="s">
        <v>66</v>
      </c>
      <c r="J538" s="184"/>
    </row>
    <row r="539" spans="1:10" s="99" customFormat="1" ht="14.25" customHeight="1">
      <c r="A539" s="154">
        <v>19</v>
      </c>
      <c r="B539" s="155">
        <v>512</v>
      </c>
      <c r="C539" s="155" t="s">
        <v>162</v>
      </c>
      <c r="D539" s="155" t="s">
        <v>94</v>
      </c>
      <c r="E539" s="155">
        <v>250</v>
      </c>
      <c r="F539" s="155" t="s">
        <v>514</v>
      </c>
      <c r="G539" s="153">
        <v>8.1</v>
      </c>
      <c r="H539" s="153" t="s">
        <v>92</v>
      </c>
      <c r="I539" s="156" t="s">
        <v>66</v>
      </c>
      <c r="J539" s="184"/>
    </row>
    <row r="540" spans="1:10" s="99" customFormat="1" ht="14.25" customHeight="1">
      <c r="A540" s="154">
        <v>19</v>
      </c>
      <c r="B540" s="155">
        <v>513</v>
      </c>
      <c r="C540" s="155" t="s">
        <v>162</v>
      </c>
      <c r="D540" s="155" t="s">
        <v>94</v>
      </c>
      <c r="E540" s="155">
        <v>250</v>
      </c>
      <c r="F540" s="155" t="s">
        <v>515</v>
      </c>
      <c r="G540" s="153">
        <v>8.1</v>
      </c>
      <c r="H540" s="153" t="s">
        <v>92</v>
      </c>
      <c r="I540" s="156" t="s">
        <v>66</v>
      </c>
      <c r="J540" s="184"/>
    </row>
    <row r="541" spans="1:10" s="99" customFormat="1" ht="14.25" customHeight="1">
      <c r="A541" s="154">
        <v>19</v>
      </c>
      <c r="B541" s="155">
        <v>514</v>
      </c>
      <c r="C541" s="155" t="s">
        <v>162</v>
      </c>
      <c r="D541" s="155" t="s">
        <v>94</v>
      </c>
      <c r="E541" s="155">
        <v>250</v>
      </c>
      <c r="F541" s="155" t="s">
        <v>516</v>
      </c>
      <c r="G541" s="153">
        <v>8.1</v>
      </c>
      <c r="H541" s="153" t="s">
        <v>92</v>
      </c>
      <c r="I541" s="156" t="s">
        <v>66</v>
      </c>
      <c r="J541" s="184"/>
    </row>
    <row r="542" spans="1:10" s="99" customFormat="1" ht="14.25" customHeight="1">
      <c r="A542" s="154">
        <v>19</v>
      </c>
      <c r="B542" s="155">
        <v>515</v>
      </c>
      <c r="C542" s="155" t="s">
        <v>162</v>
      </c>
      <c r="D542" s="155" t="s">
        <v>94</v>
      </c>
      <c r="E542" s="155">
        <v>250</v>
      </c>
      <c r="F542" s="155" t="s">
        <v>517</v>
      </c>
      <c r="G542" s="153">
        <v>8.1</v>
      </c>
      <c r="H542" s="153" t="s">
        <v>92</v>
      </c>
      <c r="I542" s="156" t="s">
        <v>66</v>
      </c>
      <c r="J542" s="184"/>
    </row>
    <row r="543" spans="1:10" s="99" customFormat="1" ht="14.25" customHeight="1">
      <c r="A543" s="154">
        <v>19</v>
      </c>
      <c r="B543" s="155">
        <v>516</v>
      </c>
      <c r="C543" s="155" t="s">
        <v>162</v>
      </c>
      <c r="D543" s="155" t="s">
        <v>94</v>
      </c>
      <c r="E543" s="155">
        <v>250</v>
      </c>
      <c r="F543" s="155" t="s">
        <v>514</v>
      </c>
      <c r="G543" s="153">
        <v>8.1</v>
      </c>
      <c r="H543" s="153" t="s">
        <v>92</v>
      </c>
      <c r="I543" s="156" t="s">
        <v>66</v>
      </c>
      <c r="J543" s="184"/>
    </row>
    <row r="544" spans="1:10" s="99" customFormat="1" ht="14.25" customHeight="1">
      <c r="A544" s="154">
        <v>19</v>
      </c>
      <c r="B544" s="155">
        <v>517</v>
      </c>
      <c r="C544" s="155" t="s">
        <v>162</v>
      </c>
      <c r="D544" s="155" t="s">
        <v>94</v>
      </c>
      <c r="E544" s="155">
        <v>250</v>
      </c>
      <c r="F544" s="155" t="s">
        <v>516</v>
      </c>
      <c r="G544" s="153">
        <v>8.1</v>
      </c>
      <c r="H544" s="153" t="s">
        <v>92</v>
      </c>
      <c r="I544" s="156" t="s">
        <v>66</v>
      </c>
      <c r="J544" s="184"/>
    </row>
    <row r="545" spans="1:10" s="99" customFormat="1" ht="14.25" customHeight="1">
      <c r="A545" s="154">
        <v>19</v>
      </c>
      <c r="B545" s="155">
        <v>518</v>
      </c>
      <c r="C545" s="155" t="s">
        <v>162</v>
      </c>
      <c r="D545" s="155" t="s">
        <v>94</v>
      </c>
      <c r="E545" s="155">
        <v>250</v>
      </c>
      <c r="F545" s="155" t="s">
        <v>518</v>
      </c>
      <c r="G545" s="153">
        <v>8.1</v>
      </c>
      <c r="H545" s="153" t="s">
        <v>92</v>
      </c>
      <c r="I545" s="156" t="s">
        <v>66</v>
      </c>
      <c r="J545" s="184"/>
    </row>
    <row r="546" spans="1:10" s="99" customFormat="1" ht="14.25" customHeight="1">
      <c r="A546" s="154">
        <v>19</v>
      </c>
      <c r="B546" s="155">
        <v>519</v>
      </c>
      <c r="C546" s="155" t="s">
        <v>162</v>
      </c>
      <c r="D546" s="155" t="s">
        <v>94</v>
      </c>
      <c r="E546" s="155">
        <v>250</v>
      </c>
      <c r="F546" s="155" t="s">
        <v>516</v>
      </c>
      <c r="G546" s="153">
        <v>8.1</v>
      </c>
      <c r="H546" s="153" t="s">
        <v>92</v>
      </c>
      <c r="I546" s="156" t="s">
        <v>66</v>
      </c>
      <c r="J546" s="184"/>
    </row>
    <row r="547" spans="1:10" s="99" customFormat="1" ht="14.25" customHeight="1">
      <c r="A547" s="154">
        <v>19</v>
      </c>
      <c r="B547" s="155">
        <v>520</v>
      </c>
      <c r="C547" s="155" t="s">
        <v>162</v>
      </c>
      <c r="D547" s="155" t="s">
        <v>94</v>
      </c>
      <c r="E547" s="155">
        <v>250</v>
      </c>
      <c r="F547" s="155" t="s">
        <v>519</v>
      </c>
      <c r="G547" s="153">
        <v>8.1</v>
      </c>
      <c r="H547" s="153" t="s">
        <v>92</v>
      </c>
      <c r="I547" s="156" t="s">
        <v>66</v>
      </c>
      <c r="J547" s="184"/>
    </row>
    <row r="548" spans="1:10" s="99" customFormat="1" ht="14.25" customHeight="1">
      <c r="A548" s="154">
        <v>19</v>
      </c>
      <c r="B548" s="155">
        <v>521</v>
      </c>
      <c r="C548" s="155" t="s">
        <v>162</v>
      </c>
      <c r="D548" s="155" t="s">
        <v>94</v>
      </c>
      <c r="E548" s="155">
        <v>250</v>
      </c>
      <c r="F548" s="155" t="s">
        <v>517</v>
      </c>
      <c r="G548" s="153">
        <v>8.1</v>
      </c>
      <c r="H548" s="153" t="s">
        <v>92</v>
      </c>
      <c r="I548" s="156" t="s">
        <v>66</v>
      </c>
      <c r="J548" s="184"/>
    </row>
    <row r="549" spans="1:10" s="99" customFormat="1" ht="14.25" customHeight="1">
      <c r="A549" s="154">
        <v>19</v>
      </c>
      <c r="B549" s="155">
        <v>522</v>
      </c>
      <c r="C549" s="155" t="s">
        <v>162</v>
      </c>
      <c r="D549" s="155" t="s">
        <v>94</v>
      </c>
      <c r="E549" s="155">
        <v>250</v>
      </c>
      <c r="F549" s="155" t="s">
        <v>514</v>
      </c>
      <c r="G549" s="153">
        <v>8.1</v>
      </c>
      <c r="H549" s="153" t="s">
        <v>92</v>
      </c>
      <c r="I549" s="156" t="s">
        <v>66</v>
      </c>
      <c r="J549" s="184"/>
    </row>
    <row r="550" spans="1:10" s="99" customFormat="1" ht="14.25" customHeight="1">
      <c r="A550" s="154">
        <v>19</v>
      </c>
      <c r="B550" s="155">
        <v>523</v>
      </c>
      <c r="C550" s="155" t="s">
        <v>162</v>
      </c>
      <c r="D550" s="155" t="s">
        <v>94</v>
      </c>
      <c r="E550" s="155">
        <v>250</v>
      </c>
      <c r="F550" s="155" t="s">
        <v>519</v>
      </c>
      <c r="G550" s="153">
        <v>8.1</v>
      </c>
      <c r="H550" s="153" t="s">
        <v>92</v>
      </c>
      <c r="I550" s="156" t="s">
        <v>66</v>
      </c>
      <c r="J550" s="184"/>
    </row>
    <row r="551" spans="1:10" s="99" customFormat="1" ht="14.25" customHeight="1">
      <c r="A551" s="154">
        <v>19</v>
      </c>
      <c r="B551" s="155">
        <v>524</v>
      </c>
      <c r="C551" s="155" t="s">
        <v>162</v>
      </c>
      <c r="D551" s="155" t="s">
        <v>94</v>
      </c>
      <c r="E551" s="155">
        <v>250</v>
      </c>
      <c r="F551" s="155" t="s">
        <v>513</v>
      </c>
      <c r="G551" s="153">
        <v>8.1</v>
      </c>
      <c r="H551" s="153" t="s">
        <v>92</v>
      </c>
      <c r="I551" s="156" t="s">
        <v>66</v>
      </c>
      <c r="J551" s="184"/>
    </row>
    <row r="552" spans="1:10" s="99" customFormat="1" ht="14.25" customHeight="1">
      <c r="A552" s="154">
        <v>19</v>
      </c>
      <c r="B552" s="155">
        <v>525</v>
      </c>
      <c r="C552" s="155" t="s">
        <v>162</v>
      </c>
      <c r="D552" s="155" t="s">
        <v>94</v>
      </c>
      <c r="E552" s="155">
        <v>250</v>
      </c>
      <c r="F552" s="155" t="s">
        <v>520</v>
      </c>
      <c r="G552" s="153">
        <v>8.1</v>
      </c>
      <c r="H552" s="153" t="s">
        <v>92</v>
      </c>
      <c r="I552" s="156" t="s">
        <v>66</v>
      </c>
      <c r="J552" s="184"/>
    </row>
    <row r="553" spans="1:10" s="99" customFormat="1" ht="14.25" customHeight="1">
      <c r="A553" s="154">
        <v>19</v>
      </c>
      <c r="B553" s="155">
        <v>526</v>
      </c>
      <c r="C553" s="155" t="s">
        <v>162</v>
      </c>
      <c r="D553" s="155" t="s">
        <v>94</v>
      </c>
      <c r="E553" s="155">
        <v>250</v>
      </c>
      <c r="F553" s="155" t="s">
        <v>517</v>
      </c>
      <c r="G553" s="153">
        <v>8.1</v>
      </c>
      <c r="H553" s="153" t="s">
        <v>92</v>
      </c>
      <c r="I553" s="156" t="s">
        <v>66</v>
      </c>
      <c r="J553" s="184"/>
    </row>
    <row r="554" spans="1:10" s="99" customFormat="1" ht="14.25" customHeight="1">
      <c r="A554" s="154">
        <v>19</v>
      </c>
      <c r="B554" s="155">
        <v>527</v>
      </c>
      <c r="C554" s="155" t="s">
        <v>162</v>
      </c>
      <c r="D554" s="155" t="s">
        <v>94</v>
      </c>
      <c r="E554" s="155">
        <v>250</v>
      </c>
      <c r="F554" s="155" t="s">
        <v>519</v>
      </c>
      <c r="G554" s="153">
        <v>8.1</v>
      </c>
      <c r="H554" s="153" t="s">
        <v>92</v>
      </c>
      <c r="I554" s="156" t="s">
        <v>66</v>
      </c>
      <c r="J554" s="184"/>
    </row>
    <row r="555" spans="1:10" s="99" customFormat="1" ht="14.25" customHeight="1">
      <c r="A555" s="154">
        <v>19</v>
      </c>
      <c r="B555" s="155">
        <v>528</v>
      </c>
      <c r="C555" s="155" t="s">
        <v>162</v>
      </c>
      <c r="D555" s="155" t="s">
        <v>94</v>
      </c>
      <c r="E555" s="155">
        <v>250</v>
      </c>
      <c r="F555" s="155" t="s">
        <v>370</v>
      </c>
      <c r="G555" s="153">
        <v>8.1</v>
      </c>
      <c r="H555" s="153" t="s">
        <v>92</v>
      </c>
      <c r="I555" s="156" t="s">
        <v>66</v>
      </c>
      <c r="J555" s="184"/>
    </row>
    <row r="556" spans="1:10" s="99" customFormat="1" ht="14.25" customHeight="1">
      <c r="A556" s="154">
        <v>19</v>
      </c>
      <c r="B556" s="155">
        <v>529</v>
      </c>
      <c r="C556" s="155" t="s">
        <v>162</v>
      </c>
      <c r="D556" s="155" t="s">
        <v>94</v>
      </c>
      <c r="E556" s="155">
        <v>250</v>
      </c>
      <c r="F556" s="155" t="s">
        <v>517</v>
      </c>
      <c r="G556" s="153">
        <v>8.1</v>
      </c>
      <c r="H556" s="153" t="s">
        <v>92</v>
      </c>
      <c r="I556" s="156" t="s">
        <v>66</v>
      </c>
      <c r="J556" s="184"/>
    </row>
    <row r="557" spans="1:10" s="99" customFormat="1" ht="14.25" customHeight="1">
      <c r="A557" s="154">
        <v>19</v>
      </c>
      <c r="B557" s="155">
        <v>530</v>
      </c>
      <c r="C557" s="155" t="s">
        <v>162</v>
      </c>
      <c r="D557" s="155" t="s">
        <v>94</v>
      </c>
      <c r="E557" s="155">
        <v>250</v>
      </c>
      <c r="F557" s="155" t="s">
        <v>515</v>
      </c>
      <c r="G557" s="153">
        <v>8.1</v>
      </c>
      <c r="H557" s="153" t="s">
        <v>92</v>
      </c>
      <c r="I557" s="156" t="s">
        <v>66</v>
      </c>
      <c r="J557" s="184"/>
    </row>
    <row r="558" spans="1:10" s="99" customFormat="1" ht="14.25" customHeight="1">
      <c r="A558" s="154">
        <v>19</v>
      </c>
      <c r="B558" s="155">
        <v>531</v>
      </c>
      <c r="C558" s="155" t="s">
        <v>162</v>
      </c>
      <c r="D558" s="155" t="s">
        <v>94</v>
      </c>
      <c r="E558" s="155">
        <v>250</v>
      </c>
      <c r="F558" s="155" t="s">
        <v>520</v>
      </c>
      <c r="G558" s="153">
        <v>8.1</v>
      </c>
      <c r="H558" s="153" t="s">
        <v>92</v>
      </c>
      <c r="I558" s="156" t="s">
        <v>66</v>
      </c>
      <c r="J558" s="184"/>
    </row>
    <row r="559" spans="1:10" s="99" customFormat="1" ht="14.25" customHeight="1">
      <c r="A559" s="154">
        <v>19</v>
      </c>
      <c r="B559" s="155">
        <v>532</v>
      </c>
      <c r="C559" s="155" t="s">
        <v>162</v>
      </c>
      <c r="D559" s="155" t="s">
        <v>94</v>
      </c>
      <c r="E559" s="155">
        <v>250</v>
      </c>
      <c r="F559" s="155" t="s">
        <v>372</v>
      </c>
      <c r="G559" s="153">
        <v>8.1</v>
      </c>
      <c r="H559" s="153" t="s">
        <v>92</v>
      </c>
      <c r="I559" s="156" t="s">
        <v>66</v>
      </c>
      <c r="J559" s="184"/>
    </row>
    <row r="560" spans="1:10" s="99" customFormat="1" ht="14.25" customHeight="1">
      <c r="A560" s="154">
        <v>19</v>
      </c>
      <c r="B560" s="155">
        <v>533</v>
      </c>
      <c r="C560" s="155" t="s">
        <v>162</v>
      </c>
      <c r="D560" s="155" t="s">
        <v>94</v>
      </c>
      <c r="E560" s="155">
        <v>250</v>
      </c>
      <c r="F560" s="155" t="s">
        <v>516</v>
      </c>
      <c r="G560" s="153">
        <v>8.1</v>
      </c>
      <c r="H560" s="153" t="s">
        <v>92</v>
      </c>
      <c r="I560" s="156" t="s">
        <v>66</v>
      </c>
      <c r="J560" s="184"/>
    </row>
    <row r="561" spans="1:10" s="99" customFormat="1" ht="14.25" customHeight="1">
      <c r="A561" s="154">
        <v>19</v>
      </c>
      <c r="B561" s="155">
        <v>534</v>
      </c>
      <c r="C561" s="155" t="s">
        <v>162</v>
      </c>
      <c r="D561" s="155" t="s">
        <v>94</v>
      </c>
      <c r="E561" s="155">
        <v>250</v>
      </c>
      <c r="F561" s="155" t="s">
        <v>520</v>
      </c>
      <c r="G561" s="153">
        <v>8.1</v>
      </c>
      <c r="H561" s="153" t="s">
        <v>92</v>
      </c>
      <c r="I561" s="156" t="s">
        <v>66</v>
      </c>
      <c r="J561" s="184"/>
    </row>
    <row r="562" spans="1:10" s="99" customFormat="1" ht="14.25" customHeight="1">
      <c r="A562" s="154">
        <v>19</v>
      </c>
      <c r="B562" s="155">
        <v>535</v>
      </c>
      <c r="C562" s="155" t="s">
        <v>162</v>
      </c>
      <c r="D562" s="155" t="s">
        <v>94</v>
      </c>
      <c r="E562" s="155">
        <v>250</v>
      </c>
      <c r="F562" s="155" t="s">
        <v>520</v>
      </c>
      <c r="G562" s="153">
        <v>8.1</v>
      </c>
      <c r="H562" s="153" t="s">
        <v>92</v>
      </c>
      <c r="I562" s="156" t="s">
        <v>66</v>
      </c>
      <c r="J562" s="184"/>
    </row>
    <row r="563" spans="1:10" s="99" customFormat="1" ht="14.25" customHeight="1">
      <c r="A563" s="154">
        <v>19</v>
      </c>
      <c r="B563" s="155">
        <v>536</v>
      </c>
      <c r="C563" s="155" t="s">
        <v>162</v>
      </c>
      <c r="D563" s="155" t="s">
        <v>94</v>
      </c>
      <c r="E563" s="155">
        <v>250</v>
      </c>
      <c r="F563" s="155" t="s">
        <v>514</v>
      </c>
      <c r="G563" s="153">
        <v>8.1</v>
      </c>
      <c r="H563" s="153" t="s">
        <v>92</v>
      </c>
      <c r="I563" s="156" t="s">
        <v>66</v>
      </c>
      <c r="J563" s="184"/>
    </row>
    <row r="564" spans="1:10" s="99" customFormat="1" ht="14.25" customHeight="1">
      <c r="A564" s="154">
        <v>19</v>
      </c>
      <c r="B564" s="155">
        <v>537</v>
      </c>
      <c r="C564" s="155" t="s">
        <v>162</v>
      </c>
      <c r="D564" s="155" t="s">
        <v>94</v>
      </c>
      <c r="E564" s="155">
        <v>250</v>
      </c>
      <c r="F564" s="155" t="s">
        <v>517</v>
      </c>
      <c r="G564" s="153">
        <v>8.1</v>
      </c>
      <c r="H564" s="153" t="s">
        <v>92</v>
      </c>
      <c r="I564" s="156" t="s">
        <v>66</v>
      </c>
      <c r="J564" s="184"/>
    </row>
    <row r="565" spans="1:10" s="99" customFormat="1" ht="14.25" customHeight="1">
      <c r="A565" s="154">
        <v>19</v>
      </c>
      <c r="B565" s="155">
        <v>538</v>
      </c>
      <c r="C565" s="155" t="s">
        <v>162</v>
      </c>
      <c r="D565" s="155" t="s">
        <v>94</v>
      </c>
      <c r="E565" s="155">
        <v>250</v>
      </c>
      <c r="F565" s="155" t="s">
        <v>515</v>
      </c>
      <c r="G565" s="153">
        <v>8.1</v>
      </c>
      <c r="H565" s="153" t="s">
        <v>92</v>
      </c>
      <c r="I565" s="156" t="s">
        <v>66</v>
      </c>
      <c r="J565" s="184"/>
    </row>
    <row r="566" spans="1:10" s="99" customFormat="1" ht="14.25" customHeight="1">
      <c r="A566" s="154">
        <v>19</v>
      </c>
      <c r="B566" s="155">
        <v>539</v>
      </c>
      <c r="C566" s="155" t="s">
        <v>162</v>
      </c>
      <c r="D566" s="155" t="s">
        <v>94</v>
      </c>
      <c r="E566" s="155">
        <v>250</v>
      </c>
      <c r="F566" s="155" t="s">
        <v>520</v>
      </c>
      <c r="G566" s="153">
        <v>8.1</v>
      </c>
      <c r="H566" s="153" t="s">
        <v>92</v>
      </c>
      <c r="I566" s="156" t="s">
        <v>66</v>
      </c>
      <c r="J566" s="184"/>
    </row>
    <row r="567" spans="1:10" s="99" customFormat="1" ht="14.25" customHeight="1">
      <c r="A567" s="154">
        <v>19</v>
      </c>
      <c r="B567" s="155">
        <v>540</v>
      </c>
      <c r="C567" s="155" t="s">
        <v>162</v>
      </c>
      <c r="D567" s="155" t="s">
        <v>94</v>
      </c>
      <c r="E567" s="155">
        <v>250</v>
      </c>
      <c r="F567" s="155" t="s">
        <v>516</v>
      </c>
      <c r="G567" s="153">
        <v>8.1</v>
      </c>
      <c r="H567" s="153" t="s">
        <v>92</v>
      </c>
      <c r="I567" s="156" t="s">
        <v>66</v>
      </c>
      <c r="J567" s="184"/>
    </row>
    <row r="568" spans="1:10" s="99" customFormat="1" ht="14.25" customHeight="1">
      <c r="A568" s="154">
        <v>19</v>
      </c>
      <c r="B568" s="155">
        <v>541</v>
      </c>
      <c r="C568" s="155" t="s">
        <v>162</v>
      </c>
      <c r="D568" s="155" t="s">
        <v>94</v>
      </c>
      <c r="E568" s="155">
        <v>250</v>
      </c>
      <c r="F568" s="155" t="s">
        <v>514</v>
      </c>
      <c r="G568" s="153">
        <v>8.1</v>
      </c>
      <c r="H568" s="153" t="s">
        <v>92</v>
      </c>
      <c r="I568" s="156" t="s">
        <v>66</v>
      </c>
      <c r="J568" s="184"/>
    </row>
    <row r="569" spans="1:10" s="99" customFormat="1" ht="14.25" customHeight="1">
      <c r="A569" s="154">
        <v>19</v>
      </c>
      <c r="B569" s="155">
        <v>542</v>
      </c>
      <c r="C569" s="155" t="s">
        <v>162</v>
      </c>
      <c r="D569" s="155" t="s">
        <v>94</v>
      </c>
      <c r="E569" s="155">
        <v>250</v>
      </c>
      <c r="F569" s="155" t="s">
        <v>516</v>
      </c>
      <c r="G569" s="153">
        <v>8.1</v>
      </c>
      <c r="H569" s="153" t="s">
        <v>92</v>
      </c>
      <c r="I569" s="156" t="s">
        <v>66</v>
      </c>
      <c r="J569" s="184"/>
    </row>
    <row r="570" spans="1:10" s="99" customFormat="1" ht="14.25" customHeight="1">
      <c r="A570" s="154" t="s">
        <v>36</v>
      </c>
      <c r="B570" s="155" t="s">
        <v>45</v>
      </c>
      <c r="C570" s="155" t="s">
        <v>86</v>
      </c>
      <c r="D570" s="155" t="s">
        <v>87</v>
      </c>
      <c r="E570" s="155" t="s">
        <v>88</v>
      </c>
      <c r="F570" s="155" t="s">
        <v>89</v>
      </c>
      <c r="G570" s="153">
        <v>382.32</v>
      </c>
      <c r="H570" s="153">
        <v>404.42</v>
      </c>
      <c r="I570" s="156" t="s">
        <v>90</v>
      </c>
      <c r="J570" s="184"/>
    </row>
    <row r="571" spans="1:10" s="99" customFormat="1" ht="14.25" customHeight="1">
      <c r="A571" s="154">
        <v>20</v>
      </c>
      <c r="B571" s="155">
        <v>543</v>
      </c>
      <c r="C571" s="155" t="s">
        <v>150</v>
      </c>
      <c r="D571" s="155" t="s">
        <v>91</v>
      </c>
      <c r="E571" s="155">
        <v>240</v>
      </c>
      <c r="F571" s="155" t="s">
        <v>521</v>
      </c>
      <c r="G571" s="153">
        <v>15.93</v>
      </c>
      <c r="H571" s="153" t="s">
        <v>92</v>
      </c>
      <c r="I571" s="156" t="s">
        <v>66</v>
      </c>
      <c r="J571" s="184"/>
    </row>
    <row r="572" spans="1:10" s="99" customFormat="1" ht="14.25" customHeight="1">
      <c r="A572" s="154">
        <v>20</v>
      </c>
      <c r="B572" s="155">
        <v>544</v>
      </c>
      <c r="C572" s="155" t="s">
        <v>150</v>
      </c>
      <c r="D572" s="155" t="s">
        <v>91</v>
      </c>
      <c r="E572" s="155">
        <v>240</v>
      </c>
      <c r="F572" s="155" t="s">
        <v>522</v>
      </c>
      <c r="G572" s="153">
        <v>15.93</v>
      </c>
      <c r="H572" s="153" t="s">
        <v>92</v>
      </c>
      <c r="I572" s="156" t="s">
        <v>66</v>
      </c>
      <c r="J572" s="184"/>
    </row>
    <row r="573" spans="1:10" s="99" customFormat="1" ht="14.25" customHeight="1">
      <c r="A573" s="154">
        <v>20</v>
      </c>
      <c r="B573" s="155">
        <v>545</v>
      </c>
      <c r="C573" s="155" t="s">
        <v>150</v>
      </c>
      <c r="D573" s="155" t="s">
        <v>91</v>
      </c>
      <c r="E573" s="155">
        <v>240</v>
      </c>
      <c r="F573" s="155" t="s">
        <v>353</v>
      </c>
      <c r="G573" s="153">
        <v>15.93</v>
      </c>
      <c r="H573" s="153" t="s">
        <v>92</v>
      </c>
      <c r="I573" s="156" t="s">
        <v>66</v>
      </c>
      <c r="J573" s="184"/>
    </row>
    <row r="574" spans="1:10" s="99" customFormat="1" ht="14.25" customHeight="1">
      <c r="A574" s="154">
        <v>20</v>
      </c>
      <c r="B574" s="155">
        <v>546</v>
      </c>
      <c r="C574" s="155" t="s">
        <v>150</v>
      </c>
      <c r="D574" s="155" t="s">
        <v>91</v>
      </c>
      <c r="E574" s="155">
        <v>240</v>
      </c>
      <c r="F574" s="155" t="s">
        <v>497</v>
      </c>
      <c r="G574" s="153">
        <v>15.93</v>
      </c>
      <c r="H574" s="153" t="s">
        <v>92</v>
      </c>
      <c r="I574" s="156" t="s">
        <v>66</v>
      </c>
      <c r="J574" s="184"/>
    </row>
    <row r="575" spans="1:10" s="99" customFormat="1" ht="14.25" customHeight="1">
      <c r="A575" s="154">
        <v>20</v>
      </c>
      <c r="B575" s="155">
        <v>547</v>
      </c>
      <c r="C575" s="155" t="s">
        <v>150</v>
      </c>
      <c r="D575" s="155" t="s">
        <v>91</v>
      </c>
      <c r="E575" s="155">
        <v>240</v>
      </c>
      <c r="F575" s="155" t="s">
        <v>497</v>
      </c>
      <c r="G575" s="153">
        <v>15.93</v>
      </c>
      <c r="H575" s="153" t="s">
        <v>92</v>
      </c>
      <c r="I575" s="156" t="s">
        <v>66</v>
      </c>
      <c r="J575" s="184"/>
    </row>
    <row r="576" spans="1:10" s="99" customFormat="1" ht="14.25" customHeight="1">
      <c r="A576" s="154">
        <v>20</v>
      </c>
      <c r="B576" s="155">
        <v>548</v>
      </c>
      <c r="C576" s="155" t="s">
        <v>150</v>
      </c>
      <c r="D576" s="155" t="s">
        <v>91</v>
      </c>
      <c r="E576" s="155">
        <v>240</v>
      </c>
      <c r="F576" s="155" t="s">
        <v>497</v>
      </c>
      <c r="G576" s="153">
        <v>15.93</v>
      </c>
      <c r="H576" s="153" t="s">
        <v>92</v>
      </c>
      <c r="I576" s="156" t="s">
        <v>66</v>
      </c>
      <c r="J576" s="184"/>
    </row>
    <row r="577" spans="1:10" s="99" customFormat="1" ht="14.25" customHeight="1">
      <c r="A577" s="154">
        <v>20</v>
      </c>
      <c r="B577" s="155">
        <v>549</v>
      </c>
      <c r="C577" s="155" t="s">
        <v>150</v>
      </c>
      <c r="D577" s="155" t="s">
        <v>91</v>
      </c>
      <c r="E577" s="155">
        <v>240</v>
      </c>
      <c r="F577" s="155" t="s">
        <v>497</v>
      </c>
      <c r="G577" s="153">
        <v>15.93</v>
      </c>
      <c r="H577" s="153" t="s">
        <v>92</v>
      </c>
      <c r="I577" s="156" t="s">
        <v>66</v>
      </c>
      <c r="J577" s="184"/>
    </row>
    <row r="578" spans="1:10" s="99" customFormat="1" ht="14.25" customHeight="1">
      <c r="A578" s="154">
        <v>20</v>
      </c>
      <c r="B578" s="155">
        <v>550</v>
      </c>
      <c r="C578" s="155" t="s">
        <v>150</v>
      </c>
      <c r="D578" s="155" t="s">
        <v>91</v>
      </c>
      <c r="E578" s="155">
        <v>240</v>
      </c>
      <c r="F578" s="155" t="s">
        <v>496</v>
      </c>
      <c r="G578" s="153">
        <v>15.93</v>
      </c>
      <c r="H578" s="153" t="s">
        <v>92</v>
      </c>
      <c r="I578" s="156" t="s">
        <v>66</v>
      </c>
      <c r="J578" s="184"/>
    </row>
    <row r="579" spans="1:10" s="99" customFormat="1" ht="14.25" customHeight="1">
      <c r="A579" s="154">
        <v>20</v>
      </c>
      <c r="B579" s="155">
        <v>551</v>
      </c>
      <c r="C579" s="155" t="s">
        <v>150</v>
      </c>
      <c r="D579" s="155" t="s">
        <v>91</v>
      </c>
      <c r="E579" s="155">
        <v>240</v>
      </c>
      <c r="F579" s="155" t="s">
        <v>521</v>
      </c>
      <c r="G579" s="153">
        <v>15.93</v>
      </c>
      <c r="H579" s="153" t="s">
        <v>92</v>
      </c>
      <c r="I579" s="156" t="s">
        <v>66</v>
      </c>
      <c r="J579" s="184"/>
    </row>
    <row r="580" spans="1:10" s="99" customFormat="1" ht="14.25" customHeight="1">
      <c r="A580" s="154">
        <v>20</v>
      </c>
      <c r="B580" s="155">
        <v>552</v>
      </c>
      <c r="C580" s="155" t="s">
        <v>150</v>
      </c>
      <c r="D580" s="155" t="s">
        <v>91</v>
      </c>
      <c r="E580" s="155">
        <v>240</v>
      </c>
      <c r="F580" s="155" t="s">
        <v>521</v>
      </c>
      <c r="G580" s="153">
        <v>15.93</v>
      </c>
      <c r="H580" s="153" t="s">
        <v>92</v>
      </c>
      <c r="I580" s="156" t="s">
        <v>66</v>
      </c>
      <c r="J580" s="184"/>
    </row>
    <row r="581" spans="1:10" s="99" customFormat="1" ht="14.25" customHeight="1">
      <c r="A581" s="154">
        <v>20</v>
      </c>
      <c r="B581" s="155">
        <v>553</v>
      </c>
      <c r="C581" s="155" t="s">
        <v>150</v>
      </c>
      <c r="D581" s="155" t="s">
        <v>91</v>
      </c>
      <c r="E581" s="155">
        <v>240</v>
      </c>
      <c r="F581" s="155" t="s">
        <v>522</v>
      </c>
      <c r="G581" s="153">
        <v>15.93</v>
      </c>
      <c r="H581" s="153" t="s">
        <v>92</v>
      </c>
      <c r="I581" s="156" t="s">
        <v>66</v>
      </c>
      <c r="J581" s="184"/>
    </row>
    <row r="582" spans="1:10" s="99" customFormat="1" ht="14.25" customHeight="1">
      <c r="A582" s="154">
        <v>20</v>
      </c>
      <c r="B582" s="155">
        <v>554</v>
      </c>
      <c r="C582" s="155" t="s">
        <v>150</v>
      </c>
      <c r="D582" s="155" t="s">
        <v>91</v>
      </c>
      <c r="E582" s="155">
        <v>240</v>
      </c>
      <c r="F582" s="155" t="s">
        <v>521</v>
      </c>
      <c r="G582" s="153">
        <v>15.93</v>
      </c>
      <c r="H582" s="153" t="s">
        <v>92</v>
      </c>
      <c r="I582" s="156" t="s">
        <v>66</v>
      </c>
      <c r="J582" s="184"/>
    </row>
    <row r="583" spans="1:10" s="99" customFormat="1" ht="14.25" customHeight="1">
      <c r="A583" s="154">
        <v>20</v>
      </c>
      <c r="B583" s="155">
        <v>555</v>
      </c>
      <c r="C583" s="155" t="s">
        <v>150</v>
      </c>
      <c r="D583" s="155" t="s">
        <v>91</v>
      </c>
      <c r="E583" s="155">
        <v>240</v>
      </c>
      <c r="F583" s="155" t="s">
        <v>497</v>
      </c>
      <c r="G583" s="153">
        <v>15.93</v>
      </c>
      <c r="H583" s="153" t="s">
        <v>92</v>
      </c>
      <c r="I583" s="156" t="s">
        <v>66</v>
      </c>
      <c r="J583" s="184"/>
    </row>
    <row r="584" spans="1:10" s="99" customFormat="1" ht="14.25" customHeight="1">
      <c r="A584" s="154">
        <v>20</v>
      </c>
      <c r="B584" s="155">
        <v>556</v>
      </c>
      <c r="C584" s="155" t="s">
        <v>150</v>
      </c>
      <c r="D584" s="155" t="s">
        <v>91</v>
      </c>
      <c r="E584" s="155">
        <v>240</v>
      </c>
      <c r="F584" s="155" t="s">
        <v>496</v>
      </c>
      <c r="G584" s="153">
        <v>15.93</v>
      </c>
      <c r="H584" s="153" t="s">
        <v>92</v>
      </c>
      <c r="I584" s="156" t="s">
        <v>66</v>
      </c>
      <c r="J584" s="184"/>
    </row>
    <row r="585" spans="1:10" s="99" customFormat="1" ht="14.25" customHeight="1">
      <c r="A585" s="154">
        <v>20</v>
      </c>
      <c r="B585" s="155">
        <v>557</v>
      </c>
      <c r="C585" s="155" t="s">
        <v>150</v>
      </c>
      <c r="D585" s="155" t="s">
        <v>91</v>
      </c>
      <c r="E585" s="155">
        <v>240</v>
      </c>
      <c r="F585" s="155" t="s">
        <v>521</v>
      </c>
      <c r="G585" s="153">
        <v>15.93</v>
      </c>
      <c r="H585" s="153" t="s">
        <v>92</v>
      </c>
      <c r="I585" s="156" t="s">
        <v>66</v>
      </c>
      <c r="J585" s="184"/>
    </row>
    <row r="586" spans="1:10" s="99" customFormat="1" ht="14.25" customHeight="1">
      <c r="A586" s="154">
        <v>20</v>
      </c>
      <c r="B586" s="155">
        <v>558</v>
      </c>
      <c r="C586" s="155" t="s">
        <v>150</v>
      </c>
      <c r="D586" s="155" t="s">
        <v>91</v>
      </c>
      <c r="E586" s="155">
        <v>240</v>
      </c>
      <c r="F586" s="155" t="s">
        <v>522</v>
      </c>
      <c r="G586" s="153">
        <v>15.93</v>
      </c>
      <c r="H586" s="153" t="s">
        <v>92</v>
      </c>
      <c r="I586" s="156" t="s">
        <v>66</v>
      </c>
      <c r="J586" s="184"/>
    </row>
    <row r="587" spans="1:10" s="99" customFormat="1" ht="14.25" customHeight="1">
      <c r="A587" s="154">
        <v>20</v>
      </c>
      <c r="B587" s="155">
        <v>559</v>
      </c>
      <c r="C587" s="155" t="s">
        <v>150</v>
      </c>
      <c r="D587" s="155" t="s">
        <v>91</v>
      </c>
      <c r="E587" s="155">
        <v>240</v>
      </c>
      <c r="F587" s="155" t="s">
        <v>521</v>
      </c>
      <c r="G587" s="153">
        <v>15.93</v>
      </c>
      <c r="H587" s="153" t="s">
        <v>92</v>
      </c>
      <c r="I587" s="156" t="s">
        <v>66</v>
      </c>
      <c r="J587" s="184"/>
    </row>
    <row r="588" spans="1:10" s="99" customFormat="1" ht="14.25" customHeight="1">
      <c r="A588" s="154">
        <v>20</v>
      </c>
      <c r="B588" s="155">
        <v>560</v>
      </c>
      <c r="C588" s="155" t="s">
        <v>150</v>
      </c>
      <c r="D588" s="155" t="s">
        <v>91</v>
      </c>
      <c r="E588" s="155">
        <v>240</v>
      </c>
      <c r="F588" s="155" t="s">
        <v>522</v>
      </c>
      <c r="G588" s="153">
        <v>15.93</v>
      </c>
      <c r="H588" s="153" t="s">
        <v>92</v>
      </c>
      <c r="I588" s="156" t="s">
        <v>66</v>
      </c>
      <c r="J588" s="184"/>
    </row>
    <row r="589" spans="1:10" s="99" customFormat="1" ht="14.25" customHeight="1">
      <c r="A589" s="154">
        <v>20</v>
      </c>
      <c r="B589" s="155">
        <v>561</v>
      </c>
      <c r="C589" s="155" t="s">
        <v>150</v>
      </c>
      <c r="D589" s="155" t="s">
        <v>91</v>
      </c>
      <c r="E589" s="155">
        <v>240</v>
      </c>
      <c r="F589" s="155" t="s">
        <v>497</v>
      </c>
      <c r="G589" s="153">
        <v>15.93</v>
      </c>
      <c r="H589" s="153" t="s">
        <v>92</v>
      </c>
      <c r="I589" s="156" t="s">
        <v>66</v>
      </c>
      <c r="J589" s="184"/>
    </row>
    <row r="590" spans="1:10" s="99" customFormat="1" ht="14.25" customHeight="1">
      <c r="A590" s="154">
        <v>20</v>
      </c>
      <c r="B590" s="155">
        <v>562</v>
      </c>
      <c r="C590" s="155" t="s">
        <v>150</v>
      </c>
      <c r="D590" s="155" t="s">
        <v>91</v>
      </c>
      <c r="E590" s="155">
        <v>240</v>
      </c>
      <c r="F590" s="155" t="s">
        <v>497</v>
      </c>
      <c r="G590" s="153">
        <v>15.93</v>
      </c>
      <c r="H590" s="153" t="s">
        <v>92</v>
      </c>
      <c r="I590" s="156" t="s">
        <v>66</v>
      </c>
      <c r="J590" s="184"/>
    </row>
    <row r="591" spans="1:10" s="99" customFormat="1" ht="14.25" customHeight="1">
      <c r="A591" s="154">
        <v>20</v>
      </c>
      <c r="B591" s="155">
        <v>563</v>
      </c>
      <c r="C591" s="155" t="s">
        <v>150</v>
      </c>
      <c r="D591" s="155" t="s">
        <v>91</v>
      </c>
      <c r="E591" s="155">
        <v>240</v>
      </c>
      <c r="F591" s="155" t="s">
        <v>497</v>
      </c>
      <c r="G591" s="153">
        <v>15.93</v>
      </c>
      <c r="H591" s="153" t="s">
        <v>92</v>
      </c>
      <c r="I591" s="156" t="s">
        <v>66</v>
      </c>
      <c r="J591" s="184"/>
    </row>
    <row r="592" spans="1:10" s="99" customFormat="1" ht="14.25" customHeight="1">
      <c r="A592" s="154">
        <v>20</v>
      </c>
      <c r="B592" s="155">
        <v>564</v>
      </c>
      <c r="C592" s="155" t="s">
        <v>150</v>
      </c>
      <c r="D592" s="155" t="s">
        <v>91</v>
      </c>
      <c r="E592" s="155">
        <v>240</v>
      </c>
      <c r="F592" s="155" t="s">
        <v>522</v>
      </c>
      <c r="G592" s="153">
        <v>15.93</v>
      </c>
      <c r="H592" s="153" t="s">
        <v>92</v>
      </c>
      <c r="I592" s="156" t="s">
        <v>66</v>
      </c>
      <c r="J592" s="184"/>
    </row>
    <row r="593" spans="1:10" s="99" customFormat="1" ht="14.25" customHeight="1">
      <c r="A593" s="154">
        <v>20</v>
      </c>
      <c r="B593" s="155">
        <v>565</v>
      </c>
      <c r="C593" s="155" t="s">
        <v>150</v>
      </c>
      <c r="D593" s="155" t="s">
        <v>91</v>
      </c>
      <c r="E593" s="155">
        <v>240</v>
      </c>
      <c r="F593" s="155" t="s">
        <v>522</v>
      </c>
      <c r="G593" s="153">
        <v>15.93</v>
      </c>
      <c r="H593" s="153" t="s">
        <v>92</v>
      </c>
      <c r="I593" s="156" t="s">
        <v>66</v>
      </c>
      <c r="J593" s="184"/>
    </row>
    <row r="594" spans="1:10" s="99" customFormat="1" ht="14.25" customHeight="1">
      <c r="A594" s="154">
        <v>20</v>
      </c>
      <c r="B594" s="155">
        <v>566</v>
      </c>
      <c r="C594" s="155" t="s">
        <v>150</v>
      </c>
      <c r="D594" s="155" t="s">
        <v>91</v>
      </c>
      <c r="E594" s="155">
        <v>240</v>
      </c>
      <c r="F594" s="155" t="s">
        <v>497</v>
      </c>
      <c r="G594" s="153">
        <v>15.93</v>
      </c>
      <c r="H594" s="153" t="s">
        <v>92</v>
      </c>
      <c r="I594" s="156" t="s">
        <v>66</v>
      </c>
      <c r="J594" s="184"/>
    </row>
    <row r="595" spans="1:10" s="99" customFormat="1" ht="14.25" customHeight="1">
      <c r="A595" s="154" t="s">
        <v>36</v>
      </c>
      <c r="B595" s="155" t="s">
        <v>45</v>
      </c>
      <c r="C595" s="155" t="s">
        <v>86</v>
      </c>
      <c r="D595" s="155" t="s">
        <v>87</v>
      </c>
      <c r="E595" s="155" t="s">
        <v>88</v>
      </c>
      <c r="F595" s="155" t="s">
        <v>89</v>
      </c>
      <c r="G595" s="153">
        <v>242.4</v>
      </c>
      <c r="H595" s="153">
        <v>264.5</v>
      </c>
      <c r="I595" s="156" t="s">
        <v>90</v>
      </c>
      <c r="J595" s="184"/>
    </row>
    <row r="596" spans="1:10" s="99" customFormat="1" ht="14.25" customHeight="1">
      <c r="A596" s="154">
        <v>21</v>
      </c>
      <c r="B596" s="155">
        <v>567</v>
      </c>
      <c r="C596" s="155" t="s">
        <v>163</v>
      </c>
      <c r="D596" s="155" t="s">
        <v>93</v>
      </c>
      <c r="E596" s="155">
        <v>90</v>
      </c>
      <c r="F596" s="155" t="s">
        <v>523</v>
      </c>
      <c r="G596" s="153">
        <v>10.1</v>
      </c>
      <c r="H596" s="153" t="s">
        <v>92</v>
      </c>
      <c r="I596" s="156" t="s">
        <v>66</v>
      </c>
      <c r="J596" s="184"/>
    </row>
    <row r="597" spans="1:10" s="99" customFormat="1" ht="14.25" customHeight="1">
      <c r="A597" s="154">
        <v>21</v>
      </c>
      <c r="B597" s="155">
        <v>568</v>
      </c>
      <c r="C597" s="155" t="s">
        <v>163</v>
      </c>
      <c r="D597" s="155" t="s">
        <v>93</v>
      </c>
      <c r="E597" s="155">
        <v>90</v>
      </c>
      <c r="F597" s="155" t="s">
        <v>486</v>
      </c>
      <c r="G597" s="153">
        <v>10.1</v>
      </c>
      <c r="H597" s="153" t="s">
        <v>92</v>
      </c>
      <c r="I597" s="156" t="s">
        <v>66</v>
      </c>
      <c r="J597" s="184"/>
    </row>
    <row r="598" spans="1:10" s="99" customFormat="1" ht="14.25" customHeight="1">
      <c r="A598" s="154">
        <v>21</v>
      </c>
      <c r="B598" s="155">
        <v>569</v>
      </c>
      <c r="C598" s="155" t="s">
        <v>163</v>
      </c>
      <c r="D598" s="155" t="s">
        <v>93</v>
      </c>
      <c r="E598" s="155">
        <v>90</v>
      </c>
      <c r="F598" s="155" t="s">
        <v>486</v>
      </c>
      <c r="G598" s="153">
        <v>10.1</v>
      </c>
      <c r="H598" s="153" t="s">
        <v>92</v>
      </c>
      <c r="I598" s="156" t="s">
        <v>66</v>
      </c>
      <c r="J598" s="184"/>
    </row>
    <row r="599" spans="1:10" s="99" customFormat="1" ht="14.25" customHeight="1">
      <c r="A599" s="154">
        <v>21</v>
      </c>
      <c r="B599" s="155">
        <v>570</v>
      </c>
      <c r="C599" s="155" t="s">
        <v>163</v>
      </c>
      <c r="D599" s="155" t="s">
        <v>93</v>
      </c>
      <c r="E599" s="155">
        <v>90</v>
      </c>
      <c r="F599" s="155" t="s">
        <v>486</v>
      </c>
      <c r="G599" s="153">
        <v>10.1</v>
      </c>
      <c r="H599" s="153" t="s">
        <v>92</v>
      </c>
      <c r="I599" s="156" t="s">
        <v>66</v>
      </c>
      <c r="J599" s="184"/>
    </row>
    <row r="600" spans="1:10" s="99" customFormat="1" ht="14.25" customHeight="1">
      <c r="A600" s="154">
        <v>21</v>
      </c>
      <c r="B600" s="155">
        <v>571</v>
      </c>
      <c r="C600" s="155" t="s">
        <v>163</v>
      </c>
      <c r="D600" s="155" t="s">
        <v>93</v>
      </c>
      <c r="E600" s="155">
        <v>90</v>
      </c>
      <c r="F600" s="155" t="s">
        <v>486</v>
      </c>
      <c r="G600" s="153">
        <v>10.1</v>
      </c>
      <c r="H600" s="153" t="s">
        <v>92</v>
      </c>
      <c r="I600" s="156" t="s">
        <v>66</v>
      </c>
      <c r="J600" s="184"/>
    </row>
    <row r="601" spans="1:10" s="99" customFormat="1" ht="14.25" customHeight="1">
      <c r="A601" s="154">
        <v>21</v>
      </c>
      <c r="B601" s="155">
        <v>572</v>
      </c>
      <c r="C601" s="155" t="s">
        <v>163</v>
      </c>
      <c r="D601" s="155" t="s">
        <v>93</v>
      </c>
      <c r="E601" s="155">
        <v>90</v>
      </c>
      <c r="F601" s="155" t="s">
        <v>523</v>
      </c>
      <c r="G601" s="153">
        <v>10.1</v>
      </c>
      <c r="H601" s="153" t="s">
        <v>92</v>
      </c>
      <c r="I601" s="156" t="s">
        <v>66</v>
      </c>
      <c r="J601" s="184"/>
    </row>
    <row r="602" spans="1:10" s="99" customFormat="1" ht="14.25" customHeight="1">
      <c r="A602" s="154">
        <v>21</v>
      </c>
      <c r="B602" s="155">
        <v>573</v>
      </c>
      <c r="C602" s="155" t="s">
        <v>163</v>
      </c>
      <c r="D602" s="155" t="s">
        <v>93</v>
      </c>
      <c r="E602" s="155">
        <v>90</v>
      </c>
      <c r="F602" s="155" t="s">
        <v>523</v>
      </c>
      <c r="G602" s="153">
        <v>10.1</v>
      </c>
      <c r="H602" s="153" t="s">
        <v>92</v>
      </c>
      <c r="I602" s="156" t="s">
        <v>66</v>
      </c>
      <c r="J602" s="184"/>
    </row>
    <row r="603" spans="1:10" s="99" customFormat="1" ht="14.25" customHeight="1">
      <c r="A603" s="154">
        <v>21</v>
      </c>
      <c r="B603" s="155">
        <v>574</v>
      </c>
      <c r="C603" s="155" t="s">
        <v>163</v>
      </c>
      <c r="D603" s="155" t="s">
        <v>93</v>
      </c>
      <c r="E603" s="155">
        <v>90</v>
      </c>
      <c r="F603" s="155" t="s">
        <v>486</v>
      </c>
      <c r="G603" s="153">
        <v>10.1</v>
      </c>
      <c r="H603" s="153" t="s">
        <v>92</v>
      </c>
      <c r="I603" s="156" t="s">
        <v>66</v>
      </c>
      <c r="J603" s="184"/>
    </row>
    <row r="604" spans="1:10" s="99" customFormat="1" ht="14.25" customHeight="1">
      <c r="A604" s="154">
        <v>21</v>
      </c>
      <c r="B604" s="155">
        <v>575</v>
      </c>
      <c r="C604" s="155" t="s">
        <v>163</v>
      </c>
      <c r="D604" s="155" t="s">
        <v>93</v>
      </c>
      <c r="E604" s="155">
        <v>90</v>
      </c>
      <c r="F604" s="155" t="s">
        <v>486</v>
      </c>
      <c r="G604" s="153">
        <v>10.1</v>
      </c>
      <c r="H604" s="153" t="s">
        <v>92</v>
      </c>
      <c r="I604" s="156" t="s">
        <v>66</v>
      </c>
      <c r="J604" s="184"/>
    </row>
    <row r="605" spans="1:10" s="99" customFormat="1" ht="14.25" customHeight="1">
      <c r="A605" s="154">
        <v>21</v>
      </c>
      <c r="B605" s="155">
        <v>576</v>
      </c>
      <c r="C605" s="155" t="s">
        <v>163</v>
      </c>
      <c r="D605" s="155" t="s">
        <v>93</v>
      </c>
      <c r="E605" s="155">
        <v>90</v>
      </c>
      <c r="F605" s="155" t="s">
        <v>486</v>
      </c>
      <c r="G605" s="153">
        <v>10.1</v>
      </c>
      <c r="H605" s="153" t="s">
        <v>92</v>
      </c>
      <c r="I605" s="156" t="s">
        <v>66</v>
      </c>
      <c r="J605" s="184"/>
    </row>
    <row r="606" spans="1:10" s="99" customFormat="1" ht="14.25" customHeight="1">
      <c r="A606" s="154">
        <v>21</v>
      </c>
      <c r="B606" s="155">
        <v>577</v>
      </c>
      <c r="C606" s="155" t="s">
        <v>163</v>
      </c>
      <c r="D606" s="155" t="s">
        <v>93</v>
      </c>
      <c r="E606" s="155">
        <v>90</v>
      </c>
      <c r="F606" s="155" t="s">
        <v>486</v>
      </c>
      <c r="G606" s="153">
        <v>10.1</v>
      </c>
      <c r="H606" s="153" t="s">
        <v>92</v>
      </c>
      <c r="I606" s="156" t="s">
        <v>66</v>
      </c>
      <c r="J606" s="184"/>
    </row>
    <row r="607" spans="1:10" s="99" customFormat="1" ht="14.25" customHeight="1">
      <c r="A607" s="154">
        <v>21</v>
      </c>
      <c r="B607" s="155">
        <v>578</v>
      </c>
      <c r="C607" s="155" t="s">
        <v>163</v>
      </c>
      <c r="D607" s="155" t="s">
        <v>93</v>
      </c>
      <c r="E607" s="155">
        <v>90</v>
      </c>
      <c r="F607" s="155" t="s">
        <v>523</v>
      </c>
      <c r="G607" s="153">
        <v>10.1</v>
      </c>
      <c r="H607" s="153" t="s">
        <v>92</v>
      </c>
      <c r="I607" s="156" t="s">
        <v>66</v>
      </c>
      <c r="J607" s="184"/>
    </row>
    <row r="608" spans="1:10" s="99" customFormat="1" ht="14.25" customHeight="1">
      <c r="A608" s="154">
        <v>21</v>
      </c>
      <c r="B608" s="155">
        <v>579</v>
      </c>
      <c r="C608" s="155" t="s">
        <v>163</v>
      </c>
      <c r="D608" s="155" t="s">
        <v>93</v>
      </c>
      <c r="E608" s="155">
        <v>90</v>
      </c>
      <c r="F608" s="155" t="s">
        <v>523</v>
      </c>
      <c r="G608" s="153">
        <v>10.1</v>
      </c>
      <c r="H608" s="153" t="s">
        <v>92</v>
      </c>
      <c r="I608" s="156" t="s">
        <v>66</v>
      </c>
      <c r="J608" s="184"/>
    </row>
    <row r="609" spans="1:10" s="99" customFormat="1" ht="14.25" customHeight="1">
      <c r="A609" s="154">
        <v>21</v>
      </c>
      <c r="B609" s="155">
        <v>580</v>
      </c>
      <c r="C609" s="155" t="s">
        <v>163</v>
      </c>
      <c r="D609" s="155" t="s">
        <v>93</v>
      </c>
      <c r="E609" s="155">
        <v>90</v>
      </c>
      <c r="F609" s="155" t="s">
        <v>523</v>
      </c>
      <c r="G609" s="153">
        <v>10.1</v>
      </c>
      <c r="H609" s="153" t="s">
        <v>92</v>
      </c>
      <c r="I609" s="156" t="s">
        <v>66</v>
      </c>
      <c r="J609" s="184"/>
    </row>
    <row r="610" spans="1:10" s="99" customFormat="1" ht="14.25" customHeight="1">
      <c r="A610" s="154">
        <v>21</v>
      </c>
      <c r="B610" s="155">
        <v>581</v>
      </c>
      <c r="C610" s="155" t="s">
        <v>163</v>
      </c>
      <c r="D610" s="155" t="s">
        <v>93</v>
      </c>
      <c r="E610" s="155">
        <v>90</v>
      </c>
      <c r="F610" s="155" t="s">
        <v>523</v>
      </c>
      <c r="G610" s="153">
        <v>10.1</v>
      </c>
      <c r="H610" s="153" t="s">
        <v>92</v>
      </c>
      <c r="I610" s="156" t="s">
        <v>66</v>
      </c>
      <c r="J610" s="184"/>
    </row>
    <row r="611" spans="1:10" s="99" customFormat="1" ht="14.25" customHeight="1">
      <c r="A611" s="154">
        <v>21</v>
      </c>
      <c r="B611" s="155">
        <v>582</v>
      </c>
      <c r="C611" s="155" t="s">
        <v>163</v>
      </c>
      <c r="D611" s="155" t="s">
        <v>93</v>
      </c>
      <c r="E611" s="155">
        <v>90</v>
      </c>
      <c r="F611" s="155" t="s">
        <v>523</v>
      </c>
      <c r="G611" s="153">
        <v>10.1</v>
      </c>
      <c r="H611" s="153" t="s">
        <v>92</v>
      </c>
      <c r="I611" s="156" t="s">
        <v>66</v>
      </c>
      <c r="J611" s="184"/>
    </row>
    <row r="612" spans="1:10" s="99" customFormat="1" ht="14.25" customHeight="1">
      <c r="A612" s="154">
        <v>21</v>
      </c>
      <c r="B612" s="155">
        <v>583</v>
      </c>
      <c r="C612" s="155" t="s">
        <v>163</v>
      </c>
      <c r="D612" s="155" t="s">
        <v>93</v>
      </c>
      <c r="E612" s="155">
        <v>90</v>
      </c>
      <c r="F612" s="155" t="s">
        <v>523</v>
      </c>
      <c r="G612" s="153">
        <v>10.1</v>
      </c>
      <c r="H612" s="153" t="s">
        <v>92</v>
      </c>
      <c r="I612" s="156" t="s">
        <v>66</v>
      </c>
      <c r="J612" s="184"/>
    </row>
    <row r="613" spans="1:10" s="99" customFormat="1" ht="14.25" customHeight="1">
      <c r="A613" s="154">
        <v>21</v>
      </c>
      <c r="B613" s="155">
        <v>584</v>
      </c>
      <c r="C613" s="155" t="s">
        <v>163</v>
      </c>
      <c r="D613" s="155" t="s">
        <v>93</v>
      </c>
      <c r="E613" s="155">
        <v>90</v>
      </c>
      <c r="F613" s="155" t="s">
        <v>523</v>
      </c>
      <c r="G613" s="153">
        <v>10.1</v>
      </c>
      <c r="H613" s="153" t="s">
        <v>92</v>
      </c>
      <c r="I613" s="156" t="s">
        <v>66</v>
      </c>
      <c r="J613" s="184"/>
    </row>
    <row r="614" spans="1:10" s="99" customFormat="1" ht="14.25" customHeight="1">
      <c r="A614" s="154">
        <v>21</v>
      </c>
      <c r="B614" s="155">
        <v>585</v>
      </c>
      <c r="C614" s="155" t="s">
        <v>163</v>
      </c>
      <c r="D614" s="155" t="s">
        <v>93</v>
      </c>
      <c r="E614" s="155">
        <v>90</v>
      </c>
      <c r="F614" s="155" t="s">
        <v>523</v>
      </c>
      <c r="G614" s="153">
        <v>10.1</v>
      </c>
      <c r="H614" s="153" t="s">
        <v>92</v>
      </c>
      <c r="I614" s="156" t="s">
        <v>66</v>
      </c>
      <c r="J614" s="184"/>
    </row>
    <row r="615" spans="1:10" s="99" customFormat="1" ht="14.25" customHeight="1">
      <c r="A615" s="154">
        <v>21</v>
      </c>
      <c r="B615" s="155">
        <v>586</v>
      </c>
      <c r="C615" s="155" t="s">
        <v>163</v>
      </c>
      <c r="D615" s="155" t="s">
        <v>93</v>
      </c>
      <c r="E615" s="155">
        <v>90</v>
      </c>
      <c r="F615" s="155" t="s">
        <v>523</v>
      </c>
      <c r="G615" s="153">
        <v>10.1</v>
      </c>
      <c r="H615" s="153" t="s">
        <v>92</v>
      </c>
      <c r="I615" s="156" t="s">
        <v>66</v>
      </c>
      <c r="J615" s="184"/>
    </row>
    <row r="616" spans="1:10" s="99" customFormat="1" ht="14.25" customHeight="1">
      <c r="A616" s="154">
        <v>21</v>
      </c>
      <c r="B616" s="155">
        <v>587</v>
      </c>
      <c r="C616" s="155" t="s">
        <v>163</v>
      </c>
      <c r="D616" s="155" t="s">
        <v>93</v>
      </c>
      <c r="E616" s="155">
        <v>90</v>
      </c>
      <c r="F616" s="155" t="s">
        <v>523</v>
      </c>
      <c r="G616" s="153">
        <v>10.1</v>
      </c>
      <c r="H616" s="153" t="s">
        <v>92</v>
      </c>
      <c r="I616" s="156" t="s">
        <v>66</v>
      </c>
      <c r="J616" s="184"/>
    </row>
    <row r="617" spans="1:10" s="99" customFormat="1" ht="14.25" customHeight="1">
      <c r="A617" s="154">
        <v>21</v>
      </c>
      <c r="B617" s="155">
        <v>588</v>
      </c>
      <c r="C617" s="155" t="s">
        <v>163</v>
      </c>
      <c r="D617" s="155" t="s">
        <v>93</v>
      </c>
      <c r="E617" s="155">
        <v>90</v>
      </c>
      <c r="F617" s="155" t="s">
        <v>523</v>
      </c>
      <c r="G617" s="153">
        <v>10.1</v>
      </c>
      <c r="H617" s="153" t="s">
        <v>92</v>
      </c>
      <c r="I617" s="156" t="s">
        <v>66</v>
      </c>
      <c r="J617" s="184"/>
    </row>
    <row r="618" spans="1:10" s="99" customFormat="1" ht="14.25" customHeight="1">
      <c r="A618" s="154">
        <v>21</v>
      </c>
      <c r="B618" s="155">
        <v>589</v>
      </c>
      <c r="C618" s="155" t="s">
        <v>163</v>
      </c>
      <c r="D618" s="155" t="s">
        <v>93</v>
      </c>
      <c r="E618" s="155">
        <v>90</v>
      </c>
      <c r="F618" s="155" t="s">
        <v>523</v>
      </c>
      <c r="G618" s="153">
        <v>10.1</v>
      </c>
      <c r="H618" s="153" t="s">
        <v>92</v>
      </c>
      <c r="I618" s="156" t="s">
        <v>66</v>
      </c>
      <c r="J618" s="184"/>
    </row>
    <row r="619" spans="1:10" s="99" customFormat="1" ht="14.25" customHeight="1">
      <c r="A619" s="154">
        <v>21</v>
      </c>
      <c r="B619" s="155">
        <v>590</v>
      </c>
      <c r="C619" s="155" t="s">
        <v>163</v>
      </c>
      <c r="D619" s="155" t="s">
        <v>93</v>
      </c>
      <c r="E619" s="155">
        <v>90</v>
      </c>
      <c r="F619" s="155" t="s">
        <v>523</v>
      </c>
      <c r="G619" s="153">
        <v>10.1</v>
      </c>
      <c r="H619" s="153" t="s">
        <v>92</v>
      </c>
      <c r="I619" s="156" t="s">
        <v>66</v>
      </c>
      <c r="J619" s="184"/>
    </row>
    <row r="620" spans="1:10" s="99" customFormat="1" ht="14.25" customHeight="1">
      <c r="A620" s="154" t="s">
        <v>36</v>
      </c>
      <c r="B620" s="155" t="s">
        <v>45</v>
      </c>
      <c r="C620" s="155" t="s">
        <v>86</v>
      </c>
      <c r="D620" s="155" t="s">
        <v>87</v>
      </c>
      <c r="E620" s="155" t="s">
        <v>88</v>
      </c>
      <c r="F620" s="155" t="s">
        <v>89</v>
      </c>
      <c r="G620" s="153">
        <v>172.8</v>
      </c>
      <c r="H620" s="153">
        <v>194.9</v>
      </c>
      <c r="I620" s="156" t="s">
        <v>90</v>
      </c>
      <c r="J620" s="184"/>
    </row>
    <row r="621" spans="1:10" s="99" customFormat="1" ht="14.25" customHeight="1">
      <c r="A621" s="154">
        <v>22</v>
      </c>
      <c r="B621" s="155">
        <v>591</v>
      </c>
      <c r="C621" s="155" t="s">
        <v>278</v>
      </c>
      <c r="D621" s="155" t="s">
        <v>93</v>
      </c>
      <c r="E621" s="155">
        <v>40</v>
      </c>
      <c r="F621" s="155" t="s">
        <v>495</v>
      </c>
      <c r="G621" s="153">
        <v>7.2</v>
      </c>
      <c r="H621" s="153" t="s">
        <v>92</v>
      </c>
      <c r="I621" s="156" t="s">
        <v>66</v>
      </c>
      <c r="J621" s="184"/>
    </row>
    <row r="622" spans="1:10" s="99" customFormat="1" ht="14.25" customHeight="1">
      <c r="A622" s="154">
        <v>22</v>
      </c>
      <c r="B622" s="155">
        <v>592</v>
      </c>
      <c r="C622" s="155" t="s">
        <v>278</v>
      </c>
      <c r="D622" s="155" t="s">
        <v>93</v>
      </c>
      <c r="E622" s="155">
        <v>40</v>
      </c>
      <c r="F622" s="155" t="s">
        <v>495</v>
      </c>
      <c r="G622" s="153">
        <v>7.2</v>
      </c>
      <c r="H622" s="153" t="s">
        <v>92</v>
      </c>
      <c r="I622" s="156" t="s">
        <v>66</v>
      </c>
      <c r="J622" s="184"/>
    </row>
    <row r="623" spans="1:10" s="99" customFormat="1" ht="14.25" customHeight="1">
      <c r="A623" s="154">
        <v>22</v>
      </c>
      <c r="B623" s="155">
        <v>593</v>
      </c>
      <c r="C623" s="155" t="s">
        <v>278</v>
      </c>
      <c r="D623" s="155" t="s">
        <v>93</v>
      </c>
      <c r="E623" s="155">
        <v>40</v>
      </c>
      <c r="F623" s="155" t="s">
        <v>495</v>
      </c>
      <c r="G623" s="153">
        <v>7.2</v>
      </c>
      <c r="H623" s="153" t="s">
        <v>92</v>
      </c>
      <c r="I623" s="156" t="s">
        <v>66</v>
      </c>
      <c r="J623" s="184"/>
    </row>
    <row r="624" spans="1:10" s="99" customFormat="1" ht="14.25" customHeight="1">
      <c r="A624" s="154">
        <v>22</v>
      </c>
      <c r="B624" s="155">
        <v>594</v>
      </c>
      <c r="C624" s="155" t="s">
        <v>278</v>
      </c>
      <c r="D624" s="155" t="s">
        <v>93</v>
      </c>
      <c r="E624" s="155">
        <v>40</v>
      </c>
      <c r="F624" s="155" t="s">
        <v>495</v>
      </c>
      <c r="G624" s="153">
        <v>7.2</v>
      </c>
      <c r="H624" s="153" t="s">
        <v>92</v>
      </c>
      <c r="I624" s="156" t="s">
        <v>66</v>
      </c>
      <c r="J624" s="184"/>
    </row>
    <row r="625" spans="1:10" s="99" customFormat="1" ht="14.25" customHeight="1">
      <c r="A625" s="154">
        <v>22</v>
      </c>
      <c r="B625" s="155">
        <v>595</v>
      </c>
      <c r="C625" s="155" t="s">
        <v>278</v>
      </c>
      <c r="D625" s="155" t="s">
        <v>93</v>
      </c>
      <c r="E625" s="155">
        <v>40</v>
      </c>
      <c r="F625" s="155" t="s">
        <v>495</v>
      </c>
      <c r="G625" s="153">
        <v>7.2</v>
      </c>
      <c r="H625" s="153" t="s">
        <v>92</v>
      </c>
      <c r="I625" s="156" t="s">
        <v>66</v>
      </c>
      <c r="J625" s="184"/>
    </row>
    <row r="626" spans="1:10" s="99" customFormat="1" ht="14.25" customHeight="1">
      <c r="A626" s="154">
        <v>22</v>
      </c>
      <c r="B626" s="155">
        <v>596</v>
      </c>
      <c r="C626" s="155" t="s">
        <v>278</v>
      </c>
      <c r="D626" s="155" t="s">
        <v>93</v>
      </c>
      <c r="E626" s="155">
        <v>40</v>
      </c>
      <c r="F626" s="155" t="s">
        <v>495</v>
      </c>
      <c r="G626" s="153">
        <v>7.2</v>
      </c>
      <c r="H626" s="153" t="s">
        <v>92</v>
      </c>
      <c r="I626" s="156" t="s">
        <v>66</v>
      </c>
      <c r="J626" s="184"/>
    </row>
    <row r="627" spans="1:10" s="99" customFormat="1" ht="14.25" customHeight="1">
      <c r="A627" s="154">
        <v>22</v>
      </c>
      <c r="B627" s="155">
        <v>597</v>
      </c>
      <c r="C627" s="155" t="s">
        <v>278</v>
      </c>
      <c r="D627" s="155" t="s">
        <v>93</v>
      </c>
      <c r="E627" s="155">
        <v>40</v>
      </c>
      <c r="F627" s="155" t="s">
        <v>495</v>
      </c>
      <c r="G627" s="153">
        <v>7.2</v>
      </c>
      <c r="H627" s="153" t="s">
        <v>92</v>
      </c>
      <c r="I627" s="156" t="s">
        <v>66</v>
      </c>
      <c r="J627" s="184"/>
    </row>
    <row r="628" spans="1:10" s="99" customFormat="1" ht="14.25" customHeight="1">
      <c r="A628" s="154">
        <v>22</v>
      </c>
      <c r="B628" s="155">
        <v>598</v>
      </c>
      <c r="C628" s="155" t="s">
        <v>278</v>
      </c>
      <c r="D628" s="155" t="s">
        <v>93</v>
      </c>
      <c r="E628" s="155">
        <v>40</v>
      </c>
      <c r="F628" s="155" t="s">
        <v>495</v>
      </c>
      <c r="G628" s="153">
        <v>7.2</v>
      </c>
      <c r="H628" s="153" t="s">
        <v>92</v>
      </c>
      <c r="I628" s="156" t="s">
        <v>66</v>
      </c>
      <c r="J628" s="184"/>
    </row>
    <row r="629" spans="1:10" s="99" customFormat="1" ht="14.25" customHeight="1">
      <c r="A629" s="154">
        <v>22</v>
      </c>
      <c r="B629" s="155">
        <v>599</v>
      </c>
      <c r="C629" s="155" t="s">
        <v>278</v>
      </c>
      <c r="D629" s="155" t="s">
        <v>93</v>
      </c>
      <c r="E629" s="155">
        <v>40</v>
      </c>
      <c r="F629" s="155" t="s">
        <v>495</v>
      </c>
      <c r="G629" s="153">
        <v>7.2</v>
      </c>
      <c r="H629" s="153" t="s">
        <v>92</v>
      </c>
      <c r="I629" s="156" t="s">
        <v>66</v>
      </c>
      <c r="J629" s="184"/>
    </row>
    <row r="630" spans="1:10" s="99" customFormat="1" ht="14.25" customHeight="1">
      <c r="A630" s="154">
        <v>22</v>
      </c>
      <c r="B630" s="155">
        <v>600</v>
      </c>
      <c r="C630" s="155" t="s">
        <v>278</v>
      </c>
      <c r="D630" s="155" t="s">
        <v>93</v>
      </c>
      <c r="E630" s="155">
        <v>40</v>
      </c>
      <c r="F630" s="155" t="s">
        <v>495</v>
      </c>
      <c r="G630" s="153">
        <v>7.2</v>
      </c>
      <c r="H630" s="153" t="s">
        <v>92</v>
      </c>
      <c r="I630" s="156" t="s">
        <v>66</v>
      </c>
      <c r="J630" s="184"/>
    </row>
    <row r="631" spans="1:10" s="99" customFormat="1" ht="14.25" customHeight="1">
      <c r="A631" s="154">
        <v>22</v>
      </c>
      <c r="B631" s="155">
        <v>601</v>
      </c>
      <c r="C631" s="155" t="s">
        <v>278</v>
      </c>
      <c r="D631" s="155" t="s">
        <v>93</v>
      </c>
      <c r="E631" s="155">
        <v>40</v>
      </c>
      <c r="F631" s="155" t="s">
        <v>495</v>
      </c>
      <c r="G631" s="153">
        <v>7.2</v>
      </c>
      <c r="H631" s="153" t="s">
        <v>92</v>
      </c>
      <c r="I631" s="156" t="s">
        <v>66</v>
      </c>
      <c r="J631" s="184"/>
    </row>
    <row r="632" spans="1:10" s="99" customFormat="1" ht="14.25" customHeight="1">
      <c r="A632" s="154">
        <v>22</v>
      </c>
      <c r="B632" s="155">
        <v>602</v>
      </c>
      <c r="C632" s="155" t="s">
        <v>278</v>
      </c>
      <c r="D632" s="155" t="s">
        <v>93</v>
      </c>
      <c r="E632" s="155">
        <v>40</v>
      </c>
      <c r="F632" s="155" t="s">
        <v>495</v>
      </c>
      <c r="G632" s="153">
        <v>7.2</v>
      </c>
      <c r="H632" s="153" t="s">
        <v>92</v>
      </c>
      <c r="I632" s="156" t="s">
        <v>66</v>
      </c>
      <c r="J632" s="184"/>
    </row>
    <row r="633" spans="1:10" s="99" customFormat="1" ht="14.25" customHeight="1">
      <c r="A633" s="154">
        <v>22</v>
      </c>
      <c r="B633" s="155">
        <v>603</v>
      </c>
      <c r="C633" s="46" t="s">
        <v>278</v>
      </c>
      <c r="D633" s="155" t="s">
        <v>93</v>
      </c>
      <c r="E633" s="155">
        <v>40</v>
      </c>
      <c r="F633" s="155" t="s">
        <v>495</v>
      </c>
      <c r="G633" s="153">
        <v>7.2</v>
      </c>
      <c r="H633" s="153" t="s">
        <v>92</v>
      </c>
      <c r="I633" s="156" t="s">
        <v>66</v>
      </c>
      <c r="J633" s="184"/>
    </row>
    <row r="634" spans="1:10" s="99" customFormat="1" ht="14.25" customHeight="1">
      <c r="A634" s="154">
        <v>22</v>
      </c>
      <c r="B634" s="155">
        <v>604</v>
      </c>
      <c r="C634" s="155" t="s">
        <v>278</v>
      </c>
      <c r="D634" s="155" t="s">
        <v>93</v>
      </c>
      <c r="E634" s="155">
        <v>40</v>
      </c>
      <c r="F634" s="155" t="s">
        <v>495</v>
      </c>
      <c r="G634" s="153">
        <v>7.2</v>
      </c>
      <c r="H634" s="153" t="s">
        <v>92</v>
      </c>
      <c r="I634" s="156" t="s">
        <v>66</v>
      </c>
      <c r="J634" s="184"/>
    </row>
    <row r="635" spans="1:10" s="99" customFormat="1" ht="14.25" customHeight="1">
      <c r="A635" s="154">
        <v>22</v>
      </c>
      <c r="B635" s="155">
        <v>605</v>
      </c>
      <c r="C635" s="155" t="s">
        <v>278</v>
      </c>
      <c r="D635" s="155" t="s">
        <v>93</v>
      </c>
      <c r="E635" s="155">
        <v>40</v>
      </c>
      <c r="F635" s="155" t="s">
        <v>495</v>
      </c>
      <c r="G635" s="153">
        <v>7.2</v>
      </c>
      <c r="H635" s="153" t="s">
        <v>92</v>
      </c>
      <c r="I635" s="156" t="s">
        <v>66</v>
      </c>
      <c r="J635" s="184"/>
    </row>
    <row r="636" spans="1:10" s="99" customFormat="1" ht="14.25" customHeight="1">
      <c r="A636" s="154">
        <v>22</v>
      </c>
      <c r="B636" s="155">
        <v>606</v>
      </c>
      <c r="C636" s="155" t="s">
        <v>278</v>
      </c>
      <c r="D636" s="155" t="s">
        <v>93</v>
      </c>
      <c r="E636" s="155">
        <v>40</v>
      </c>
      <c r="F636" s="155" t="s">
        <v>495</v>
      </c>
      <c r="G636" s="153">
        <v>7.2</v>
      </c>
      <c r="H636" s="153" t="s">
        <v>92</v>
      </c>
      <c r="I636" s="156" t="s">
        <v>66</v>
      </c>
      <c r="J636" s="184"/>
    </row>
    <row r="637" spans="1:10" s="99" customFormat="1" ht="14.25" customHeight="1">
      <c r="A637" s="154">
        <v>22</v>
      </c>
      <c r="B637" s="155">
        <v>607</v>
      </c>
      <c r="C637" s="155" t="s">
        <v>278</v>
      </c>
      <c r="D637" s="155" t="s">
        <v>93</v>
      </c>
      <c r="E637" s="155">
        <v>40</v>
      </c>
      <c r="F637" s="155" t="s">
        <v>495</v>
      </c>
      <c r="G637" s="153">
        <v>7.2</v>
      </c>
      <c r="H637" s="153" t="s">
        <v>92</v>
      </c>
      <c r="I637" s="156" t="s">
        <v>66</v>
      </c>
      <c r="J637" s="184"/>
    </row>
    <row r="638" spans="1:10" s="99" customFormat="1" ht="14.25" customHeight="1">
      <c r="A638" s="154">
        <v>22</v>
      </c>
      <c r="B638" s="155">
        <v>608</v>
      </c>
      <c r="C638" s="155" t="s">
        <v>278</v>
      </c>
      <c r="D638" s="155" t="s">
        <v>93</v>
      </c>
      <c r="E638" s="155">
        <v>40</v>
      </c>
      <c r="F638" s="155" t="s">
        <v>495</v>
      </c>
      <c r="G638" s="153">
        <v>7.2</v>
      </c>
      <c r="H638" s="153" t="s">
        <v>92</v>
      </c>
      <c r="I638" s="156" t="s">
        <v>66</v>
      </c>
      <c r="J638" s="184"/>
    </row>
    <row r="639" spans="1:10" s="99" customFormat="1" ht="14.25" customHeight="1">
      <c r="A639" s="154">
        <v>22</v>
      </c>
      <c r="B639" s="155">
        <v>609</v>
      </c>
      <c r="C639" s="155" t="s">
        <v>278</v>
      </c>
      <c r="D639" s="155" t="s">
        <v>93</v>
      </c>
      <c r="E639" s="155">
        <v>40</v>
      </c>
      <c r="F639" s="155" t="s">
        <v>495</v>
      </c>
      <c r="G639" s="153">
        <v>7.2</v>
      </c>
      <c r="H639" s="153" t="s">
        <v>92</v>
      </c>
      <c r="I639" s="156" t="s">
        <v>66</v>
      </c>
      <c r="J639" s="184"/>
    </row>
    <row r="640" spans="1:10" s="99" customFormat="1" ht="14.25" customHeight="1">
      <c r="A640" s="154">
        <v>22</v>
      </c>
      <c r="B640" s="155">
        <v>610</v>
      </c>
      <c r="C640" s="155" t="s">
        <v>278</v>
      </c>
      <c r="D640" s="155" t="s">
        <v>93</v>
      </c>
      <c r="E640" s="155">
        <v>40</v>
      </c>
      <c r="F640" s="155" t="s">
        <v>495</v>
      </c>
      <c r="G640" s="153">
        <v>7.2</v>
      </c>
      <c r="H640" s="153" t="s">
        <v>92</v>
      </c>
      <c r="I640" s="156" t="s">
        <v>66</v>
      </c>
      <c r="J640" s="184"/>
    </row>
    <row r="641" spans="1:10" s="99" customFormat="1" ht="14.25" customHeight="1">
      <c r="A641" s="154">
        <v>22</v>
      </c>
      <c r="B641" s="155">
        <v>611</v>
      </c>
      <c r="C641" s="155" t="s">
        <v>278</v>
      </c>
      <c r="D641" s="155" t="s">
        <v>93</v>
      </c>
      <c r="E641" s="155">
        <v>40</v>
      </c>
      <c r="F641" s="155" t="s">
        <v>495</v>
      </c>
      <c r="G641" s="153">
        <v>7.2</v>
      </c>
      <c r="H641" s="153" t="s">
        <v>92</v>
      </c>
      <c r="I641" s="156" t="s">
        <v>66</v>
      </c>
      <c r="J641" s="184"/>
    </row>
    <row r="642" spans="1:10" s="99" customFormat="1" ht="14.25" customHeight="1">
      <c r="A642" s="154">
        <v>22</v>
      </c>
      <c r="B642" s="155">
        <v>612</v>
      </c>
      <c r="C642" s="155" t="s">
        <v>278</v>
      </c>
      <c r="D642" s="155" t="s">
        <v>93</v>
      </c>
      <c r="E642" s="155">
        <v>40</v>
      </c>
      <c r="F642" s="155" t="s">
        <v>495</v>
      </c>
      <c r="G642" s="153">
        <v>7.2</v>
      </c>
      <c r="H642" s="153" t="s">
        <v>92</v>
      </c>
      <c r="I642" s="156" t="s">
        <v>66</v>
      </c>
      <c r="J642" s="184"/>
    </row>
    <row r="643" spans="1:10" s="99" customFormat="1" ht="14.25" customHeight="1">
      <c r="A643" s="154">
        <v>22</v>
      </c>
      <c r="B643" s="155">
        <v>613</v>
      </c>
      <c r="C643" s="155" t="s">
        <v>278</v>
      </c>
      <c r="D643" s="155" t="s">
        <v>93</v>
      </c>
      <c r="E643" s="155">
        <v>40</v>
      </c>
      <c r="F643" s="155" t="s">
        <v>495</v>
      </c>
      <c r="G643" s="153">
        <v>7.2</v>
      </c>
      <c r="H643" s="153" t="s">
        <v>92</v>
      </c>
      <c r="I643" s="156" t="s">
        <v>66</v>
      </c>
      <c r="J643" s="184"/>
    </row>
    <row r="644" spans="1:10" s="99" customFormat="1" ht="14.25" customHeight="1">
      <c r="A644" s="154">
        <v>22</v>
      </c>
      <c r="B644" s="155">
        <v>614</v>
      </c>
      <c r="C644" s="155" t="s">
        <v>278</v>
      </c>
      <c r="D644" s="155" t="s">
        <v>93</v>
      </c>
      <c r="E644" s="155">
        <v>40</v>
      </c>
      <c r="F644" s="155" t="s">
        <v>495</v>
      </c>
      <c r="G644" s="153">
        <v>7.2</v>
      </c>
      <c r="H644" s="153" t="s">
        <v>92</v>
      </c>
      <c r="I644" s="156" t="s">
        <v>66</v>
      </c>
      <c r="J644" s="184"/>
    </row>
    <row r="645" spans="1:10" s="99" customFormat="1" ht="14.25" customHeight="1">
      <c r="A645" s="154" t="s">
        <v>36</v>
      </c>
      <c r="B645" s="155" t="s">
        <v>45</v>
      </c>
      <c r="C645" s="155" t="s">
        <v>86</v>
      </c>
      <c r="D645" s="155" t="s">
        <v>87</v>
      </c>
      <c r="E645" s="155" t="s">
        <v>88</v>
      </c>
      <c r="F645" s="155" t="s">
        <v>89</v>
      </c>
      <c r="G645" s="153">
        <v>304</v>
      </c>
      <c r="H645" s="153">
        <v>326.10000000000002</v>
      </c>
      <c r="I645" s="156" t="s">
        <v>90</v>
      </c>
      <c r="J645" s="184"/>
    </row>
    <row r="646" spans="1:10" s="99" customFormat="1" ht="14.25" customHeight="1">
      <c r="A646" s="154">
        <v>23</v>
      </c>
      <c r="B646" s="155">
        <v>615</v>
      </c>
      <c r="C646" s="155" t="s">
        <v>295</v>
      </c>
      <c r="D646" s="155" t="s">
        <v>93</v>
      </c>
      <c r="E646" s="155">
        <v>45</v>
      </c>
      <c r="F646" s="155" t="s">
        <v>524</v>
      </c>
      <c r="G646" s="153">
        <v>9.5</v>
      </c>
      <c r="H646" s="153" t="s">
        <v>92</v>
      </c>
      <c r="I646" s="156" t="s">
        <v>66</v>
      </c>
      <c r="J646" s="184"/>
    </row>
    <row r="647" spans="1:10" s="99" customFormat="1" ht="14.25" customHeight="1">
      <c r="A647" s="154">
        <v>23</v>
      </c>
      <c r="B647" s="155">
        <v>616</v>
      </c>
      <c r="C647" s="155" t="s">
        <v>295</v>
      </c>
      <c r="D647" s="155" t="s">
        <v>93</v>
      </c>
      <c r="E647" s="155">
        <v>45</v>
      </c>
      <c r="F647" s="155" t="s">
        <v>341</v>
      </c>
      <c r="G647" s="153">
        <v>9.5</v>
      </c>
      <c r="H647" s="153" t="s">
        <v>92</v>
      </c>
      <c r="I647" s="156" t="s">
        <v>66</v>
      </c>
      <c r="J647" s="184"/>
    </row>
    <row r="648" spans="1:10" s="99" customFormat="1" ht="14.25" customHeight="1">
      <c r="A648" s="154">
        <v>23</v>
      </c>
      <c r="B648" s="155">
        <v>617</v>
      </c>
      <c r="C648" s="155" t="s">
        <v>295</v>
      </c>
      <c r="D648" s="155" t="s">
        <v>93</v>
      </c>
      <c r="E648" s="155">
        <v>45</v>
      </c>
      <c r="F648" s="155" t="s">
        <v>525</v>
      </c>
      <c r="G648" s="153">
        <v>9.5</v>
      </c>
      <c r="H648" s="153" t="s">
        <v>92</v>
      </c>
      <c r="I648" s="156" t="s">
        <v>66</v>
      </c>
      <c r="J648" s="184"/>
    </row>
    <row r="649" spans="1:10" s="99" customFormat="1" ht="14.25" customHeight="1">
      <c r="A649" s="154">
        <v>23</v>
      </c>
      <c r="B649" s="155">
        <v>618</v>
      </c>
      <c r="C649" s="155" t="s">
        <v>295</v>
      </c>
      <c r="D649" s="155" t="s">
        <v>93</v>
      </c>
      <c r="E649" s="155">
        <v>45</v>
      </c>
      <c r="F649" s="155" t="s">
        <v>525</v>
      </c>
      <c r="G649" s="153">
        <v>9.5</v>
      </c>
      <c r="H649" s="153" t="s">
        <v>92</v>
      </c>
      <c r="I649" s="156" t="s">
        <v>66</v>
      </c>
      <c r="J649" s="184"/>
    </row>
    <row r="650" spans="1:10" s="99" customFormat="1" ht="14.25" customHeight="1">
      <c r="A650" s="154">
        <v>23</v>
      </c>
      <c r="B650" s="155">
        <v>619</v>
      </c>
      <c r="C650" s="155" t="s">
        <v>295</v>
      </c>
      <c r="D650" s="155" t="s">
        <v>93</v>
      </c>
      <c r="E650" s="155">
        <v>45</v>
      </c>
      <c r="F650" s="155" t="s">
        <v>525</v>
      </c>
      <c r="G650" s="153">
        <v>9.5</v>
      </c>
      <c r="H650" s="153" t="s">
        <v>92</v>
      </c>
      <c r="I650" s="156" t="s">
        <v>66</v>
      </c>
      <c r="J650" s="184"/>
    </row>
    <row r="651" spans="1:10" s="99" customFormat="1" ht="14.25" customHeight="1">
      <c r="A651" s="154">
        <v>23</v>
      </c>
      <c r="B651" s="155">
        <v>620</v>
      </c>
      <c r="C651" s="155" t="s">
        <v>295</v>
      </c>
      <c r="D651" s="155" t="s">
        <v>93</v>
      </c>
      <c r="E651" s="155">
        <v>45</v>
      </c>
      <c r="F651" s="155" t="s">
        <v>525</v>
      </c>
      <c r="G651" s="153">
        <v>9.5</v>
      </c>
      <c r="H651" s="153" t="s">
        <v>92</v>
      </c>
      <c r="I651" s="156" t="s">
        <v>66</v>
      </c>
      <c r="J651" s="184"/>
    </row>
    <row r="652" spans="1:10" s="99" customFormat="1" ht="14.25" customHeight="1">
      <c r="A652" s="154">
        <v>23</v>
      </c>
      <c r="B652" s="155">
        <v>621</v>
      </c>
      <c r="C652" s="155" t="s">
        <v>295</v>
      </c>
      <c r="D652" s="155" t="s">
        <v>93</v>
      </c>
      <c r="E652" s="155">
        <v>45</v>
      </c>
      <c r="F652" s="155" t="s">
        <v>341</v>
      </c>
      <c r="G652" s="153">
        <v>9.5</v>
      </c>
      <c r="H652" s="153" t="s">
        <v>92</v>
      </c>
      <c r="I652" s="156" t="s">
        <v>66</v>
      </c>
      <c r="J652" s="184"/>
    </row>
    <row r="653" spans="1:10" s="99" customFormat="1" ht="14.25" customHeight="1">
      <c r="A653" s="154">
        <v>23</v>
      </c>
      <c r="B653" s="155">
        <v>622</v>
      </c>
      <c r="C653" s="155" t="s">
        <v>295</v>
      </c>
      <c r="D653" s="155" t="s">
        <v>93</v>
      </c>
      <c r="E653" s="155">
        <v>45</v>
      </c>
      <c r="F653" s="155" t="s">
        <v>524</v>
      </c>
      <c r="G653" s="153">
        <v>9.5</v>
      </c>
      <c r="H653" s="153" t="s">
        <v>92</v>
      </c>
      <c r="I653" s="156" t="s">
        <v>66</v>
      </c>
      <c r="J653" s="184"/>
    </row>
    <row r="654" spans="1:10" s="99" customFormat="1" ht="14.25" customHeight="1">
      <c r="A654" s="154">
        <v>23</v>
      </c>
      <c r="B654" s="155">
        <v>623</v>
      </c>
      <c r="C654" s="155" t="s">
        <v>295</v>
      </c>
      <c r="D654" s="155" t="s">
        <v>93</v>
      </c>
      <c r="E654" s="155">
        <v>45</v>
      </c>
      <c r="F654" s="155" t="s">
        <v>524</v>
      </c>
      <c r="G654" s="153">
        <v>9.5</v>
      </c>
      <c r="H654" s="153" t="s">
        <v>92</v>
      </c>
      <c r="I654" s="156" t="s">
        <v>66</v>
      </c>
      <c r="J654" s="184"/>
    </row>
    <row r="655" spans="1:10" s="99" customFormat="1" ht="14.25" customHeight="1">
      <c r="A655" s="154">
        <v>23</v>
      </c>
      <c r="B655" s="155">
        <v>624</v>
      </c>
      <c r="C655" s="155" t="s">
        <v>295</v>
      </c>
      <c r="D655" s="155" t="s">
        <v>93</v>
      </c>
      <c r="E655" s="155">
        <v>45</v>
      </c>
      <c r="F655" s="155" t="s">
        <v>341</v>
      </c>
      <c r="G655" s="153">
        <v>9.5</v>
      </c>
      <c r="H655" s="153" t="s">
        <v>92</v>
      </c>
      <c r="I655" s="156" t="s">
        <v>66</v>
      </c>
      <c r="J655" s="184"/>
    </row>
    <row r="656" spans="1:10" s="99" customFormat="1" ht="14.25" customHeight="1">
      <c r="A656" s="154">
        <v>23</v>
      </c>
      <c r="B656" s="155">
        <v>625</v>
      </c>
      <c r="C656" s="155" t="s">
        <v>295</v>
      </c>
      <c r="D656" s="155" t="s">
        <v>93</v>
      </c>
      <c r="E656" s="155">
        <v>45</v>
      </c>
      <c r="F656" s="155" t="s">
        <v>525</v>
      </c>
      <c r="G656" s="153">
        <v>9.5</v>
      </c>
      <c r="H656" s="153" t="s">
        <v>92</v>
      </c>
      <c r="I656" s="156" t="s">
        <v>66</v>
      </c>
      <c r="J656" s="184"/>
    </row>
    <row r="657" spans="1:10" s="99" customFormat="1" ht="14.25" customHeight="1">
      <c r="A657" s="154">
        <v>23</v>
      </c>
      <c r="B657" s="155">
        <v>626</v>
      </c>
      <c r="C657" s="155" t="s">
        <v>295</v>
      </c>
      <c r="D657" s="155" t="s">
        <v>93</v>
      </c>
      <c r="E657" s="155">
        <v>45</v>
      </c>
      <c r="F657" s="155" t="s">
        <v>525</v>
      </c>
      <c r="G657" s="153">
        <v>9.5</v>
      </c>
      <c r="H657" s="153" t="s">
        <v>92</v>
      </c>
      <c r="I657" s="156" t="s">
        <v>66</v>
      </c>
      <c r="J657" s="184"/>
    </row>
    <row r="658" spans="1:10" s="99" customFormat="1" ht="14.25" customHeight="1">
      <c r="A658" s="154">
        <v>23</v>
      </c>
      <c r="B658" s="155">
        <v>627</v>
      </c>
      <c r="C658" s="46" t="s">
        <v>295</v>
      </c>
      <c r="D658" s="155" t="s">
        <v>93</v>
      </c>
      <c r="E658" s="155">
        <v>45</v>
      </c>
      <c r="F658" s="155" t="s">
        <v>524</v>
      </c>
      <c r="G658" s="153">
        <v>9.5</v>
      </c>
      <c r="H658" s="153" t="s">
        <v>92</v>
      </c>
      <c r="I658" s="156" t="s">
        <v>66</v>
      </c>
      <c r="J658" s="184"/>
    </row>
    <row r="659" spans="1:10" s="99" customFormat="1" ht="14.25" customHeight="1">
      <c r="A659" s="154">
        <v>23</v>
      </c>
      <c r="B659" s="155">
        <v>628</v>
      </c>
      <c r="C659" s="155" t="s">
        <v>295</v>
      </c>
      <c r="D659" s="155" t="s">
        <v>93</v>
      </c>
      <c r="E659" s="155">
        <v>45</v>
      </c>
      <c r="F659" s="155" t="s">
        <v>524</v>
      </c>
      <c r="G659" s="153">
        <v>9.5</v>
      </c>
      <c r="H659" s="153" t="s">
        <v>92</v>
      </c>
      <c r="I659" s="156" t="s">
        <v>66</v>
      </c>
      <c r="J659" s="184"/>
    </row>
    <row r="660" spans="1:10" s="99" customFormat="1" ht="14.25" customHeight="1">
      <c r="A660" s="154">
        <v>23</v>
      </c>
      <c r="B660" s="155">
        <v>629</v>
      </c>
      <c r="C660" s="155" t="s">
        <v>295</v>
      </c>
      <c r="D660" s="155" t="s">
        <v>93</v>
      </c>
      <c r="E660" s="155">
        <v>45</v>
      </c>
      <c r="F660" s="155" t="s">
        <v>524</v>
      </c>
      <c r="G660" s="153">
        <v>9.5</v>
      </c>
      <c r="H660" s="153" t="s">
        <v>92</v>
      </c>
      <c r="I660" s="156" t="s">
        <v>66</v>
      </c>
      <c r="J660" s="184"/>
    </row>
    <row r="661" spans="1:10" s="99" customFormat="1" ht="14.25" customHeight="1">
      <c r="A661" s="154">
        <v>23</v>
      </c>
      <c r="B661" s="155">
        <v>630</v>
      </c>
      <c r="C661" s="155" t="s">
        <v>295</v>
      </c>
      <c r="D661" s="155" t="s">
        <v>93</v>
      </c>
      <c r="E661" s="155">
        <v>45</v>
      </c>
      <c r="F661" s="155" t="s">
        <v>525</v>
      </c>
      <c r="G661" s="153">
        <v>9.5</v>
      </c>
      <c r="H661" s="153" t="s">
        <v>92</v>
      </c>
      <c r="I661" s="156" t="s">
        <v>66</v>
      </c>
      <c r="J661" s="184"/>
    </row>
    <row r="662" spans="1:10" s="99" customFormat="1" ht="14.25" customHeight="1">
      <c r="A662" s="154">
        <v>23</v>
      </c>
      <c r="B662" s="155">
        <v>631</v>
      </c>
      <c r="C662" s="155" t="s">
        <v>295</v>
      </c>
      <c r="D662" s="155" t="s">
        <v>93</v>
      </c>
      <c r="E662" s="155">
        <v>45</v>
      </c>
      <c r="F662" s="155" t="s">
        <v>524</v>
      </c>
      <c r="G662" s="153">
        <v>9.5</v>
      </c>
      <c r="H662" s="153" t="s">
        <v>92</v>
      </c>
      <c r="I662" s="156" t="s">
        <v>66</v>
      </c>
      <c r="J662" s="184"/>
    </row>
    <row r="663" spans="1:10" s="99" customFormat="1" ht="14.25" customHeight="1">
      <c r="A663" s="154">
        <v>23</v>
      </c>
      <c r="B663" s="155">
        <v>632</v>
      </c>
      <c r="C663" s="155" t="s">
        <v>295</v>
      </c>
      <c r="D663" s="155" t="s">
        <v>93</v>
      </c>
      <c r="E663" s="155">
        <v>45</v>
      </c>
      <c r="F663" s="155" t="s">
        <v>524</v>
      </c>
      <c r="G663" s="153">
        <v>9.5</v>
      </c>
      <c r="H663" s="153" t="s">
        <v>92</v>
      </c>
      <c r="I663" s="156" t="s">
        <v>66</v>
      </c>
      <c r="J663" s="184"/>
    </row>
    <row r="664" spans="1:10" s="99" customFormat="1" ht="14.25" customHeight="1">
      <c r="A664" s="154">
        <v>23</v>
      </c>
      <c r="B664" s="155">
        <v>633</v>
      </c>
      <c r="C664" s="155" t="s">
        <v>295</v>
      </c>
      <c r="D664" s="155" t="s">
        <v>93</v>
      </c>
      <c r="E664" s="155">
        <v>45</v>
      </c>
      <c r="F664" s="155" t="s">
        <v>524</v>
      </c>
      <c r="G664" s="153">
        <v>9.5</v>
      </c>
      <c r="H664" s="153" t="s">
        <v>92</v>
      </c>
      <c r="I664" s="156" t="s">
        <v>66</v>
      </c>
      <c r="J664" s="184"/>
    </row>
    <row r="665" spans="1:10" s="99" customFormat="1" ht="14.25" customHeight="1">
      <c r="A665" s="154">
        <v>23</v>
      </c>
      <c r="B665" s="155">
        <v>634</v>
      </c>
      <c r="C665" s="155" t="s">
        <v>295</v>
      </c>
      <c r="D665" s="155" t="s">
        <v>93</v>
      </c>
      <c r="E665" s="155">
        <v>45</v>
      </c>
      <c r="F665" s="155" t="s">
        <v>525</v>
      </c>
      <c r="G665" s="153">
        <v>9.5</v>
      </c>
      <c r="H665" s="153" t="s">
        <v>92</v>
      </c>
      <c r="I665" s="156" t="s">
        <v>66</v>
      </c>
      <c r="J665" s="184"/>
    </row>
    <row r="666" spans="1:10" s="99" customFormat="1" ht="14.25" customHeight="1">
      <c r="A666" s="154">
        <v>23</v>
      </c>
      <c r="B666" s="155">
        <v>635</v>
      </c>
      <c r="C666" s="155" t="s">
        <v>295</v>
      </c>
      <c r="D666" s="155" t="s">
        <v>93</v>
      </c>
      <c r="E666" s="155">
        <v>45</v>
      </c>
      <c r="F666" s="155" t="s">
        <v>524</v>
      </c>
      <c r="G666" s="153">
        <v>9.5</v>
      </c>
      <c r="H666" s="153" t="s">
        <v>92</v>
      </c>
      <c r="I666" s="156" t="s">
        <v>66</v>
      </c>
      <c r="J666" s="184"/>
    </row>
    <row r="667" spans="1:10" s="99" customFormat="1" ht="14.25" customHeight="1">
      <c r="A667" s="154">
        <v>23</v>
      </c>
      <c r="B667" s="155">
        <v>636</v>
      </c>
      <c r="C667" s="155" t="s">
        <v>295</v>
      </c>
      <c r="D667" s="155" t="s">
        <v>93</v>
      </c>
      <c r="E667" s="155">
        <v>45</v>
      </c>
      <c r="F667" s="155" t="s">
        <v>524</v>
      </c>
      <c r="G667" s="153">
        <v>9.5</v>
      </c>
      <c r="H667" s="153" t="s">
        <v>92</v>
      </c>
      <c r="I667" s="156" t="s">
        <v>66</v>
      </c>
      <c r="J667" s="184"/>
    </row>
    <row r="668" spans="1:10" s="99" customFormat="1" ht="14.25" customHeight="1">
      <c r="A668" s="154">
        <v>23</v>
      </c>
      <c r="B668" s="155">
        <v>637</v>
      </c>
      <c r="C668" s="155" t="s">
        <v>295</v>
      </c>
      <c r="D668" s="155" t="s">
        <v>93</v>
      </c>
      <c r="E668" s="155">
        <v>45</v>
      </c>
      <c r="F668" s="155" t="s">
        <v>524</v>
      </c>
      <c r="G668" s="153">
        <v>9.5</v>
      </c>
      <c r="H668" s="153" t="s">
        <v>92</v>
      </c>
      <c r="I668" s="156" t="s">
        <v>66</v>
      </c>
      <c r="J668" s="184"/>
    </row>
    <row r="669" spans="1:10" s="99" customFormat="1" ht="14.25" customHeight="1">
      <c r="A669" s="154">
        <v>23</v>
      </c>
      <c r="B669" s="155">
        <v>638</v>
      </c>
      <c r="C669" s="155" t="s">
        <v>295</v>
      </c>
      <c r="D669" s="155" t="s">
        <v>93</v>
      </c>
      <c r="E669" s="155">
        <v>45</v>
      </c>
      <c r="F669" s="155" t="s">
        <v>525</v>
      </c>
      <c r="G669" s="153">
        <v>9.5</v>
      </c>
      <c r="H669" s="153" t="s">
        <v>92</v>
      </c>
      <c r="I669" s="156" t="s">
        <v>66</v>
      </c>
      <c r="J669" s="184"/>
    </row>
    <row r="670" spans="1:10" s="99" customFormat="1" ht="14.25" customHeight="1">
      <c r="A670" s="154">
        <v>23</v>
      </c>
      <c r="B670" s="155">
        <v>639</v>
      </c>
      <c r="C670" s="155" t="s">
        <v>295</v>
      </c>
      <c r="D670" s="155" t="s">
        <v>93</v>
      </c>
      <c r="E670" s="155">
        <v>45</v>
      </c>
      <c r="F670" s="155" t="s">
        <v>524</v>
      </c>
      <c r="G670" s="153">
        <v>9.5</v>
      </c>
      <c r="H670" s="153" t="s">
        <v>92</v>
      </c>
      <c r="I670" s="156" t="s">
        <v>66</v>
      </c>
      <c r="J670" s="184"/>
    </row>
    <row r="671" spans="1:10" s="99" customFormat="1" ht="14.25" customHeight="1">
      <c r="A671" s="154">
        <v>23</v>
      </c>
      <c r="B671" s="155">
        <v>640</v>
      </c>
      <c r="C671" s="155" t="s">
        <v>295</v>
      </c>
      <c r="D671" s="155" t="s">
        <v>93</v>
      </c>
      <c r="E671" s="155">
        <v>45</v>
      </c>
      <c r="F671" s="155" t="s">
        <v>524</v>
      </c>
      <c r="G671" s="153">
        <v>9.5</v>
      </c>
      <c r="H671" s="153" t="s">
        <v>92</v>
      </c>
      <c r="I671" s="156" t="s">
        <v>66</v>
      </c>
      <c r="J671" s="184"/>
    </row>
    <row r="672" spans="1:10" s="99" customFormat="1" ht="14.25" customHeight="1">
      <c r="A672" s="154">
        <v>23</v>
      </c>
      <c r="B672" s="155">
        <v>641</v>
      </c>
      <c r="C672" s="155" t="s">
        <v>295</v>
      </c>
      <c r="D672" s="155" t="s">
        <v>93</v>
      </c>
      <c r="E672" s="155">
        <v>45</v>
      </c>
      <c r="F672" s="155" t="s">
        <v>525</v>
      </c>
      <c r="G672" s="153">
        <v>9.5</v>
      </c>
      <c r="H672" s="153" t="s">
        <v>92</v>
      </c>
      <c r="I672" s="156" t="s">
        <v>66</v>
      </c>
      <c r="J672" s="184"/>
    </row>
    <row r="673" spans="1:10" s="99" customFormat="1" ht="14.25" customHeight="1">
      <c r="A673" s="154">
        <v>23</v>
      </c>
      <c r="B673" s="155">
        <v>642</v>
      </c>
      <c r="C673" s="155" t="s">
        <v>295</v>
      </c>
      <c r="D673" s="155" t="s">
        <v>93</v>
      </c>
      <c r="E673" s="155">
        <v>45</v>
      </c>
      <c r="F673" s="155" t="s">
        <v>525</v>
      </c>
      <c r="G673" s="153">
        <v>9.5</v>
      </c>
      <c r="H673" s="153" t="s">
        <v>92</v>
      </c>
      <c r="I673" s="156" t="s">
        <v>66</v>
      </c>
      <c r="J673" s="184"/>
    </row>
    <row r="674" spans="1:10" s="99" customFormat="1" ht="14.25" customHeight="1">
      <c r="A674" s="154">
        <v>23</v>
      </c>
      <c r="B674" s="155">
        <v>643</v>
      </c>
      <c r="C674" s="155" t="s">
        <v>295</v>
      </c>
      <c r="D674" s="155" t="s">
        <v>93</v>
      </c>
      <c r="E674" s="155">
        <v>45</v>
      </c>
      <c r="F674" s="155" t="s">
        <v>524</v>
      </c>
      <c r="G674" s="153">
        <v>9.5</v>
      </c>
      <c r="H674" s="153" t="s">
        <v>92</v>
      </c>
      <c r="I674" s="156" t="s">
        <v>66</v>
      </c>
      <c r="J674" s="184"/>
    </row>
    <row r="675" spans="1:10" s="99" customFormat="1" ht="14.25" customHeight="1">
      <c r="A675" s="154">
        <v>23</v>
      </c>
      <c r="B675" s="155">
        <v>644</v>
      </c>
      <c r="C675" s="155" t="s">
        <v>295</v>
      </c>
      <c r="D675" s="155" t="s">
        <v>93</v>
      </c>
      <c r="E675" s="155">
        <v>45</v>
      </c>
      <c r="F675" s="155" t="s">
        <v>524</v>
      </c>
      <c r="G675" s="153">
        <v>9.5</v>
      </c>
      <c r="H675" s="153" t="s">
        <v>92</v>
      </c>
      <c r="I675" s="156" t="s">
        <v>66</v>
      </c>
      <c r="J675" s="184"/>
    </row>
    <row r="676" spans="1:10" s="99" customFormat="1" ht="14.25" customHeight="1">
      <c r="A676" s="154">
        <v>23</v>
      </c>
      <c r="B676" s="155">
        <v>645</v>
      </c>
      <c r="C676" s="155" t="s">
        <v>295</v>
      </c>
      <c r="D676" s="155" t="s">
        <v>93</v>
      </c>
      <c r="E676" s="155">
        <v>45</v>
      </c>
      <c r="F676" s="155" t="s">
        <v>525</v>
      </c>
      <c r="G676" s="153">
        <v>9.5</v>
      </c>
      <c r="H676" s="153" t="s">
        <v>92</v>
      </c>
      <c r="I676" s="156" t="s">
        <v>66</v>
      </c>
      <c r="J676" s="184"/>
    </row>
    <row r="677" spans="1:10" s="99" customFormat="1" ht="14.25" customHeight="1">
      <c r="A677" s="154">
        <v>23</v>
      </c>
      <c r="B677" s="155">
        <v>646</v>
      </c>
      <c r="C677" s="155" t="s">
        <v>295</v>
      </c>
      <c r="D677" s="155" t="s">
        <v>93</v>
      </c>
      <c r="E677" s="155">
        <v>45</v>
      </c>
      <c r="F677" s="155" t="s">
        <v>525</v>
      </c>
      <c r="G677" s="153">
        <v>9.5</v>
      </c>
      <c r="H677" s="153" t="s">
        <v>92</v>
      </c>
      <c r="I677" s="156" t="s">
        <v>66</v>
      </c>
      <c r="J677" s="184"/>
    </row>
    <row r="678" spans="1:10" s="99" customFormat="1" ht="14.25" customHeight="1">
      <c r="A678" s="154" t="s">
        <v>36</v>
      </c>
      <c r="B678" s="155" t="s">
        <v>45</v>
      </c>
      <c r="C678" s="155" t="s">
        <v>86</v>
      </c>
      <c r="D678" s="155" t="s">
        <v>87</v>
      </c>
      <c r="E678" s="155" t="s">
        <v>88</v>
      </c>
      <c r="F678" s="155" t="s">
        <v>89</v>
      </c>
      <c r="G678" s="153">
        <v>342.4</v>
      </c>
      <c r="H678" s="153">
        <v>364.5</v>
      </c>
      <c r="I678" s="156" t="s">
        <v>90</v>
      </c>
      <c r="J678" s="184"/>
    </row>
    <row r="679" spans="1:10" s="99" customFormat="1" ht="14.25" customHeight="1">
      <c r="A679" s="154">
        <v>24</v>
      </c>
      <c r="B679" s="155">
        <v>647</v>
      </c>
      <c r="C679" s="155" t="s">
        <v>526</v>
      </c>
      <c r="D679" s="155" t="s">
        <v>91</v>
      </c>
      <c r="E679" s="155">
        <v>120</v>
      </c>
      <c r="F679" s="155" t="s">
        <v>521</v>
      </c>
      <c r="G679" s="153">
        <v>10.7</v>
      </c>
      <c r="H679" s="153" t="s">
        <v>92</v>
      </c>
      <c r="I679" s="156" t="s">
        <v>66</v>
      </c>
      <c r="J679" s="184"/>
    </row>
    <row r="680" spans="1:10" s="99" customFormat="1" ht="14.25" customHeight="1">
      <c r="A680" s="154">
        <v>24</v>
      </c>
      <c r="B680" s="155">
        <v>648</v>
      </c>
      <c r="C680" s="155" t="s">
        <v>526</v>
      </c>
      <c r="D680" s="155" t="s">
        <v>91</v>
      </c>
      <c r="E680" s="155">
        <v>120</v>
      </c>
      <c r="F680" s="155" t="s">
        <v>489</v>
      </c>
      <c r="G680" s="153">
        <v>10.7</v>
      </c>
      <c r="H680" s="153" t="s">
        <v>92</v>
      </c>
      <c r="I680" s="156" t="s">
        <v>66</v>
      </c>
      <c r="J680" s="184"/>
    </row>
    <row r="681" spans="1:10" s="99" customFormat="1" ht="14.25" customHeight="1">
      <c r="A681" s="154">
        <v>24</v>
      </c>
      <c r="B681" s="155">
        <v>649</v>
      </c>
      <c r="C681" s="155" t="s">
        <v>526</v>
      </c>
      <c r="D681" s="155" t="s">
        <v>91</v>
      </c>
      <c r="E681" s="155">
        <v>120</v>
      </c>
      <c r="F681" s="155" t="s">
        <v>489</v>
      </c>
      <c r="G681" s="153">
        <v>10.7</v>
      </c>
      <c r="H681" s="153" t="s">
        <v>92</v>
      </c>
      <c r="I681" s="156" t="s">
        <v>66</v>
      </c>
      <c r="J681" s="184"/>
    </row>
    <row r="682" spans="1:10" s="99" customFormat="1" ht="14.25" customHeight="1">
      <c r="A682" s="154">
        <v>24</v>
      </c>
      <c r="B682" s="155">
        <v>650</v>
      </c>
      <c r="C682" s="155" t="s">
        <v>526</v>
      </c>
      <c r="D682" s="155" t="s">
        <v>91</v>
      </c>
      <c r="E682" s="155">
        <v>120</v>
      </c>
      <c r="F682" s="155" t="s">
        <v>489</v>
      </c>
      <c r="G682" s="153">
        <v>10.7</v>
      </c>
      <c r="H682" s="153" t="s">
        <v>92</v>
      </c>
      <c r="I682" s="156" t="s">
        <v>66</v>
      </c>
      <c r="J682" s="184"/>
    </row>
    <row r="683" spans="1:10" s="99" customFormat="1" ht="14.25" customHeight="1">
      <c r="A683" s="154">
        <v>24</v>
      </c>
      <c r="B683" s="155">
        <v>651</v>
      </c>
      <c r="C683" s="155" t="s">
        <v>526</v>
      </c>
      <c r="D683" s="155" t="s">
        <v>91</v>
      </c>
      <c r="E683" s="155">
        <v>120</v>
      </c>
      <c r="F683" s="155" t="s">
        <v>489</v>
      </c>
      <c r="G683" s="153">
        <v>10.7</v>
      </c>
      <c r="H683" s="153" t="s">
        <v>92</v>
      </c>
      <c r="I683" s="156" t="s">
        <v>66</v>
      </c>
      <c r="J683" s="184"/>
    </row>
    <row r="684" spans="1:10" s="99" customFormat="1" ht="14.25" customHeight="1">
      <c r="A684" s="154">
        <v>24</v>
      </c>
      <c r="B684" s="155">
        <v>652</v>
      </c>
      <c r="C684" s="155" t="s">
        <v>526</v>
      </c>
      <c r="D684" s="155" t="s">
        <v>91</v>
      </c>
      <c r="E684" s="155">
        <v>120</v>
      </c>
      <c r="F684" s="155" t="s">
        <v>489</v>
      </c>
      <c r="G684" s="153">
        <v>10.7</v>
      </c>
      <c r="H684" s="153" t="s">
        <v>92</v>
      </c>
      <c r="I684" s="156" t="s">
        <v>66</v>
      </c>
      <c r="J684" s="184"/>
    </row>
    <row r="685" spans="1:10" s="99" customFormat="1" ht="14.25" customHeight="1">
      <c r="A685" s="154">
        <v>24</v>
      </c>
      <c r="B685" s="155">
        <v>653</v>
      </c>
      <c r="C685" s="155" t="s">
        <v>526</v>
      </c>
      <c r="D685" s="155" t="s">
        <v>91</v>
      </c>
      <c r="E685" s="155">
        <v>120</v>
      </c>
      <c r="F685" s="155" t="s">
        <v>521</v>
      </c>
      <c r="G685" s="153">
        <v>10.7</v>
      </c>
      <c r="H685" s="153" t="s">
        <v>92</v>
      </c>
      <c r="I685" s="156" t="s">
        <v>66</v>
      </c>
      <c r="J685" s="184"/>
    </row>
    <row r="686" spans="1:10" s="99" customFormat="1" ht="14.25" customHeight="1">
      <c r="A686" s="154">
        <v>24</v>
      </c>
      <c r="B686" s="155">
        <v>654</v>
      </c>
      <c r="C686" s="155" t="s">
        <v>526</v>
      </c>
      <c r="D686" s="155" t="s">
        <v>91</v>
      </c>
      <c r="E686" s="155">
        <v>120</v>
      </c>
      <c r="F686" s="155" t="s">
        <v>521</v>
      </c>
      <c r="G686" s="153">
        <v>10.7</v>
      </c>
      <c r="H686" s="153" t="s">
        <v>92</v>
      </c>
      <c r="I686" s="156" t="s">
        <v>66</v>
      </c>
      <c r="J686" s="184"/>
    </row>
    <row r="687" spans="1:10" s="99" customFormat="1" ht="14.25" customHeight="1">
      <c r="A687" s="154">
        <v>24</v>
      </c>
      <c r="B687" s="155">
        <v>655</v>
      </c>
      <c r="C687" s="155" t="s">
        <v>526</v>
      </c>
      <c r="D687" s="155" t="s">
        <v>91</v>
      </c>
      <c r="E687" s="155">
        <v>120</v>
      </c>
      <c r="F687" s="155" t="s">
        <v>521</v>
      </c>
      <c r="G687" s="153">
        <v>10.7</v>
      </c>
      <c r="H687" s="153" t="s">
        <v>92</v>
      </c>
      <c r="I687" s="156" t="s">
        <v>66</v>
      </c>
      <c r="J687" s="184"/>
    </row>
    <row r="688" spans="1:10" s="99" customFormat="1" ht="14.25" customHeight="1">
      <c r="A688" s="154">
        <v>24</v>
      </c>
      <c r="B688" s="155">
        <v>656</v>
      </c>
      <c r="C688" s="155" t="s">
        <v>526</v>
      </c>
      <c r="D688" s="155" t="s">
        <v>91</v>
      </c>
      <c r="E688" s="155">
        <v>120</v>
      </c>
      <c r="F688" s="155" t="s">
        <v>521</v>
      </c>
      <c r="G688" s="153">
        <v>10.7</v>
      </c>
      <c r="H688" s="153" t="s">
        <v>92</v>
      </c>
      <c r="I688" s="156" t="s">
        <v>66</v>
      </c>
      <c r="J688" s="184"/>
    </row>
    <row r="689" spans="1:10" s="99" customFormat="1" ht="14.25" customHeight="1">
      <c r="A689" s="154">
        <v>24</v>
      </c>
      <c r="B689" s="155">
        <v>657</v>
      </c>
      <c r="C689" s="155" t="s">
        <v>526</v>
      </c>
      <c r="D689" s="155" t="s">
        <v>91</v>
      </c>
      <c r="E689" s="155">
        <v>120</v>
      </c>
      <c r="F689" s="155" t="s">
        <v>489</v>
      </c>
      <c r="G689" s="153">
        <v>10.7</v>
      </c>
      <c r="H689" s="153" t="s">
        <v>92</v>
      </c>
      <c r="I689" s="156" t="s">
        <v>66</v>
      </c>
      <c r="J689" s="184"/>
    </row>
    <row r="690" spans="1:10" s="99" customFormat="1" ht="14.25" customHeight="1">
      <c r="A690" s="154">
        <v>24</v>
      </c>
      <c r="B690" s="155">
        <v>658</v>
      </c>
      <c r="C690" s="155" t="s">
        <v>526</v>
      </c>
      <c r="D690" s="155" t="s">
        <v>91</v>
      </c>
      <c r="E690" s="155">
        <v>120</v>
      </c>
      <c r="F690" s="155" t="s">
        <v>489</v>
      </c>
      <c r="G690" s="153">
        <v>10.7</v>
      </c>
      <c r="H690" s="153" t="s">
        <v>92</v>
      </c>
      <c r="I690" s="156" t="s">
        <v>66</v>
      </c>
      <c r="J690" s="184"/>
    </row>
    <row r="691" spans="1:10" s="99" customFormat="1" ht="14.25" customHeight="1">
      <c r="A691" s="154">
        <v>24</v>
      </c>
      <c r="B691" s="155">
        <v>659</v>
      </c>
      <c r="C691" s="155" t="s">
        <v>526</v>
      </c>
      <c r="D691" s="155" t="s">
        <v>91</v>
      </c>
      <c r="E691" s="155">
        <v>120</v>
      </c>
      <c r="F691" s="155" t="s">
        <v>489</v>
      </c>
      <c r="G691" s="153">
        <v>10.7</v>
      </c>
      <c r="H691" s="153" t="s">
        <v>92</v>
      </c>
      <c r="I691" s="156" t="s">
        <v>66</v>
      </c>
      <c r="J691" s="184"/>
    </row>
    <row r="692" spans="1:10" s="99" customFormat="1" ht="14.25" customHeight="1">
      <c r="A692" s="154">
        <v>24</v>
      </c>
      <c r="B692" s="155">
        <v>660</v>
      </c>
      <c r="C692" s="155" t="s">
        <v>526</v>
      </c>
      <c r="D692" s="155" t="s">
        <v>91</v>
      </c>
      <c r="E692" s="155">
        <v>120</v>
      </c>
      <c r="F692" s="155" t="s">
        <v>521</v>
      </c>
      <c r="G692" s="153">
        <v>10.7</v>
      </c>
      <c r="H692" s="153" t="s">
        <v>92</v>
      </c>
      <c r="I692" s="156" t="s">
        <v>66</v>
      </c>
      <c r="J692" s="184"/>
    </row>
    <row r="693" spans="1:10" s="99" customFormat="1" ht="14.25" customHeight="1">
      <c r="A693" s="154">
        <v>24</v>
      </c>
      <c r="B693" s="155">
        <v>661</v>
      </c>
      <c r="C693" s="155" t="s">
        <v>526</v>
      </c>
      <c r="D693" s="155" t="s">
        <v>91</v>
      </c>
      <c r="E693" s="155">
        <v>120</v>
      </c>
      <c r="F693" s="155" t="s">
        <v>521</v>
      </c>
      <c r="G693" s="153">
        <v>10.7</v>
      </c>
      <c r="H693" s="153" t="s">
        <v>92</v>
      </c>
      <c r="I693" s="156" t="s">
        <v>66</v>
      </c>
      <c r="J693" s="184"/>
    </row>
    <row r="694" spans="1:10" s="99" customFormat="1" ht="14.25" customHeight="1">
      <c r="A694" s="154">
        <v>24</v>
      </c>
      <c r="B694" s="155">
        <v>662</v>
      </c>
      <c r="C694" s="155" t="s">
        <v>526</v>
      </c>
      <c r="D694" s="155" t="s">
        <v>91</v>
      </c>
      <c r="E694" s="155">
        <v>120</v>
      </c>
      <c r="F694" s="155" t="s">
        <v>521</v>
      </c>
      <c r="G694" s="153">
        <v>10.7</v>
      </c>
      <c r="H694" s="153" t="s">
        <v>92</v>
      </c>
      <c r="I694" s="156" t="s">
        <v>66</v>
      </c>
      <c r="J694" s="184"/>
    </row>
    <row r="695" spans="1:10" s="99" customFormat="1" ht="14.25" customHeight="1">
      <c r="A695" s="154">
        <v>24</v>
      </c>
      <c r="B695" s="155">
        <v>663</v>
      </c>
      <c r="C695" s="155" t="s">
        <v>526</v>
      </c>
      <c r="D695" s="155" t="s">
        <v>91</v>
      </c>
      <c r="E695" s="155">
        <v>120</v>
      </c>
      <c r="F695" s="155" t="s">
        <v>521</v>
      </c>
      <c r="G695" s="153">
        <v>10.7</v>
      </c>
      <c r="H695" s="153" t="s">
        <v>92</v>
      </c>
      <c r="I695" s="156" t="s">
        <v>66</v>
      </c>
      <c r="J695" s="184"/>
    </row>
    <row r="696" spans="1:10" s="99" customFormat="1" ht="14.25" customHeight="1">
      <c r="A696" s="154">
        <v>24</v>
      </c>
      <c r="B696" s="155">
        <v>664</v>
      </c>
      <c r="C696" s="155" t="s">
        <v>526</v>
      </c>
      <c r="D696" s="155" t="s">
        <v>91</v>
      </c>
      <c r="E696" s="155">
        <v>120</v>
      </c>
      <c r="F696" s="155" t="s">
        <v>521</v>
      </c>
      <c r="G696" s="153">
        <v>10.7</v>
      </c>
      <c r="H696" s="153" t="s">
        <v>92</v>
      </c>
      <c r="I696" s="156" t="s">
        <v>66</v>
      </c>
      <c r="J696" s="184"/>
    </row>
    <row r="697" spans="1:10" s="99" customFormat="1" ht="14.25" customHeight="1">
      <c r="A697" s="154">
        <v>24</v>
      </c>
      <c r="B697" s="155">
        <v>665</v>
      </c>
      <c r="C697" s="155" t="s">
        <v>526</v>
      </c>
      <c r="D697" s="155" t="s">
        <v>91</v>
      </c>
      <c r="E697" s="155">
        <v>120</v>
      </c>
      <c r="F697" s="155" t="s">
        <v>489</v>
      </c>
      <c r="G697" s="153">
        <v>10.7</v>
      </c>
      <c r="H697" s="153" t="s">
        <v>92</v>
      </c>
      <c r="I697" s="156" t="s">
        <v>66</v>
      </c>
      <c r="J697" s="184"/>
    </row>
    <row r="698" spans="1:10" s="99" customFormat="1" ht="14.25" customHeight="1">
      <c r="A698" s="154">
        <v>24</v>
      </c>
      <c r="B698" s="155">
        <v>666</v>
      </c>
      <c r="C698" s="155" t="s">
        <v>526</v>
      </c>
      <c r="D698" s="155" t="s">
        <v>91</v>
      </c>
      <c r="E698" s="155">
        <v>120</v>
      </c>
      <c r="F698" s="155" t="s">
        <v>489</v>
      </c>
      <c r="G698" s="153">
        <v>10.7</v>
      </c>
      <c r="H698" s="153" t="s">
        <v>92</v>
      </c>
      <c r="I698" s="156" t="s">
        <v>66</v>
      </c>
      <c r="J698" s="184"/>
    </row>
    <row r="699" spans="1:10" s="99" customFormat="1" ht="14.25" customHeight="1">
      <c r="A699" s="154">
        <v>24</v>
      </c>
      <c r="B699" s="155">
        <v>667</v>
      </c>
      <c r="C699" s="155" t="s">
        <v>526</v>
      </c>
      <c r="D699" s="155" t="s">
        <v>91</v>
      </c>
      <c r="E699" s="155">
        <v>120</v>
      </c>
      <c r="F699" s="155" t="s">
        <v>489</v>
      </c>
      <c r="G699" s="153">
        <v>10.7</v>
      </c>
      <c r="H699" s="153" t="s">
        <v>92</v>
      </c>
      <c r="I699" s="156" t="s">
        <v>66</v>
      </c>
      <c r="J699" s="184"/>
    </row>
    <row r="700" spans="1:10" s="99" customFormat="1" ht="14.25" customHeight="1">
      <c r="A700" s="154">
        <v>24</v>
      </c>
      <c r="B700" s="155">
        <v>668</v>
      </c>
      <c r="C700" s="155" t="s">
        <v>526</v>
      </c>
      <c r="D700" s="155" t="s">
        <v>91</v>
      </c>
      <c r="E700" s="155">
        <v>120</v>
      </c>
      <c r="F700" s="155" t="s">
        <v>489</v>
      </c>
      <c r="G700" s="153">
        <v>10.7</v>
      </c>
      <c r="H700" s="153" t="s">
        <v>92</v>
      </c>
      <c r="I700" s="156" t="s">
        <v>66</v>
      </c>
      <c r="J700" s="184"/>
    </row>
    <row r="701" spans="1:10" s="99" customFormat="1" ht="14.25" customHeight="1">
      <c r="A701" s="154">
        <v>24</v>
      </c>
      <c r="B701" s="155">
        <v>669</v>
      </c>
      <c r="C701" s="155" t="s">
        <v>526</v>
      </c>
      <c r="D701" s="155" t="s">
        <v>91</v>
      </c>
      <c r="E701" s="155">
        <v>120</v>
      </c>
      <c r="F701" s="155" t="s">
        <v>521</v>
      </c>
      <c r="G701" s="153">
        <v>10.7</v>
      </c>
      <c r="H701" s="153" t="s">
        <v>92</v>
      </c>
      <c r="I701" s="156" t="s">
        <v>66</v>
      </c>
      <c r="J701" s="184"/>
    </row>
    <row r="702" spans="1:10" s="99" customFormat="1" ht="14.25" customHeight="1">
      <c r="A702" s="154">
        <v>24</v>
      </c>
      <c r="B702" s="155">
        <v>670</v>
      </c>
      <c r="C702" s="155" t="s">
        <v>526</v>
      </c>
      <c r="D702" s="155" t="s">
        <v>91</v>
      </c>
      <c r="E702" s="155">
        <v>120</v>
      </c>
      <c r="F702" s="155" t="s">
        <v>521</v>
      </c>
      <c r="G702" s="153">
        <v>10.7</v>
      </c>
      <c r="H702" s="153" t="s">
        <v>92</v>
      </c>
      <c r="I702" s="156" t="s">
        <v>66</v>
      </c>
      <c r="J702" s="184"/>
    </row>
    <row r="703" spans="1:10" s="99" customFormat="1" ht="14.25" customHeight="1">
      <c r="A703" s="154">
        <v>24</v>
      </c>
      <c r="B703" s="155">
        <v>671</v>
      </c>
      <c r="C703" s="155" t="s">
        <v>526</v>
      </c>
      <c r="D703" s="155" t="s">
        <v>91</v>
      </c>
      <c r="E703" s="155">
        <v>120</v>
      </c>
      <c r="F703" s="155" t="s">
        <v>521</v>
      </c>
      <c r="G703" s="153">
        <v>10.7</v>
      </c>
      <c r="H703" s="153" t="s">
        <v>92</v>
      </c>
      <c r="I703" s="156" t="s">
        <v>66</v>
      </c>
      <c r="J703" s="184"/>
    </row>
    <row r="704" spans="1:10" s="99" customFormat="1" ht="14.25" customHeight="1">
      <c r="A704" s="154">
        <v>24</v>
      </c>
      <c r="B704" s="155">
        <v>672</v>
      </c>
      <c r="C704" s="155" t="s">
        <v>526</v>
      </c>
      <c r="D704" s="155" t="s">
        <v>91</v>
      </c>
      <c r="E704" s="155">
        <v>120</v>
      </c>
      <c r="F704" s="155" t="s">
        <v>521</v>
      </c>
      <c r="G704" s="153">
        <v>10.7</v>
      </c>
      <c r="H704" s="153" t="s">
        <v>92</v>
      </c>
      <c r="I704" s="156" t="s">
        <v>66</v>
      </c>
      <c r="J704" s="184"/>
    </row>
    <row r="705" spans="1:10" s="99" customFormat="1" ht="14.25" customHeight="1">
      <c r="A705" s="154">
        <v>24</v>
      </c>
      <c r="B705" s="155">
        <v>673</v>
      </c>
      <c r="C705" s="155" t="s">
        <v>526</v>
      </c>
      <c r="D705" s="155" t="s">
        <v>91</v>
      </c>
      <c r="E705" s="155">
        <v>120</v>
      </c>
      <c r="F705" s="155" t="s">
        <v>489</v>
      </c>
      <c r="G705" s="153">
        <v>10.7</v>
      </c>
      <c r="H705" s="153" t="s">
        <v>92</v>
      </c>
      <c r="I705" s="156" t="s">
        <v>66</v>
      </c>
      <c r="J705" s="184"/>
    </row>
    <row r="706" spans="1:10" s="99" customFormat="1" ht="14.25" customHeight="1">
      <c r="A706" s="154">
        <v>24</v>
      </c>
      <c r="B706" s="155">
        <v>674</v>
      </c>
      <c r="C706" s="155" t="s">
        <v>526</v>
      </c>
      <c r="D706" s="155" t="s">
        <v>91</v>
      </c>
      <c r="E706" s="155">
        <v>120</v>
      </c>
      <c r="F706" s="155" t="s">
        <v>489</v>
      </c>
      <c r="G706" s="153">
        <v>10.7</v>
      </c>
      <c r="H706" s="153" t="s">
        <v>92</v>
      </c>
      <c r="I706" s="156" t="s">
        <v>66</v>
      </c>
      <c r="J706" s="184"/>
    </row>
    <row r="707" spans="1:10" s="99" customFormat="1" ht="14.25" customHeight="1">
      <c r="A707" s="154">
        <v>24</v>
      </c>
      <c r="B707" s="155">
        <v>675</v>
      </c>
      <c r="C707" s="155" t="s">
        <v>526</v>
      </c>
      <c r="D707" s="155" t="s">
        <v>91</v>
      </c>
      <c r="E707" s="155">
        <v>120</v>
      </c>
      <c r="F707" s="155" t="s">
        <v>521</v>
      </c>
      <c r="G707" s="153">
        <v>10.7</v>
      </c>
      <c r="H707" s="153" t="s">
        <v>92</v>
      </c>
      <c r="I707" s="156" t="s">
        <v>66</v>
      </c>
      <c r="J707" s="184"/>
    </row>
    <row r="708" spans="1:10" s="99" customFormat="1" ht="14.25" customHeight="1">
      <c r="A708" s="154">
        <v>24</v>
      </c>
      <c r="B708" s="155">
        <v>676</v>
      </c>
      <c r="C708" s="155" t="s">
        <v>526</v>
      </c>
      <c r="D708" s="155" t="s">
        <v>91</v>
      </c>
      <c r="E708" s="155">
        <v>120</v>
      </c>
      <c r="F708" s="155" t="s">
        <v>521</v>
      </c>
      <c r="G708" s="153">
        <v>10.7</v>
      </c>
      <c r="H708" s="153" t="s">
        <v>92</v>
      </c>
      <c r="I708" s="156" t="s">
        <v>66</v>
      </c>
      <c r="J708" s="184"/>
    </row>
    <row r="709" spans="1:10" s="99" customFormat="1" ht="14.25" customHeight="1">
      <c r="A709" s="154">
        <v>24</v>
      </c>
      <c r="B709" s="155">
        <v>677</v>
      </c>
      <c r="C709" s="155" t="s">
        <v>526</v>
      </c>
      <c r="D709" s="155" t="s">
        <v>91</v>
      </c>
      <c r="E709" s="155">
        <v>120</v>
      </c>
      <c r="F709" s="155" t="s">
        <v>489</v>
      </c>
      <c r="G709" s="153">
        <v>10.7</v>
      </c>
      <c r="H709" s="153" t="s">
        <v>92</v>
      </c>
      <c r="I709" s="156" t="s">
        <v>66</v>
      </c>
      <c r="J709" s="184"/>
    </row>
    <row r="710" spans="1:10" s="99" customFormat="1" ht="14.25" customHeight="1">
      <c r="A710" s="154">
        <v>24</v>
      </c>
      <c r="B710" s="155">
        <v>678</v>
      </c>
      <c r="C710" s="155" t="s">
        <v>526</v>
      </c>
      <c r="D710" s="155" t="s">
        <v>91</v>
      </c>
      <c r="E710" s="155">
        <v>120</v>
      </c>
      <c r="F710" s="155" t="s">
        <v>489</v>
      </c>
      <c r="G710" s="153">
        <v>10.7</v>
      </c>
      <c r="H710" s="153" t="s">
        <v>92</v>
      </c>
      <c r="I710" s="156" t="s">
        <v>66</v>
      </c>
      <c r="J710" s="184"/>
    </row>
    <row r="711" spans="1:10" s="99" customFormat="1" ht="14.25" customHeight="1">
      <c r="A711" s="154" t="s">
        <v>36</v>
      </c>
      <c r="B711" s="155" t="s">
        <v>45</v>
      </c>
      <c r="C711" s="155" t="s">
        <v>86</v>
      </c>
      <c r="D711" s="155" t="s">
        <v>87</v>
      </c>
      <c r="E711" s="155" t="s">
        <v>88</v>
      </c>
      <c r="F711" s="155" t="s">
        <v>89</v>
      </c>
      <c r="G711" s="153">
        <v>91.2</v>
      </c>
      <c r="H711" s="153">
        <v>113.3</v>
      </c>
      <c r="I711" s="156" t="s">
        <v>146</v>
      </c>
      <c r="J711" s="184"/>
    </row>
    <row r="712" spans="1:10" s="99" customFormat="1" ht="14.25" customHeight="1">
      <c r="A712" s="154">
        <v>25</v>
      </c>
      <c r="B712" s="155">
        <v>679</v>
      </c>
      <c r="C712" s="155" t="s">
        <v>157</v>
      </c>
      <c r="D712" s="155" t="s">
        <v>138</v>
      </c>
      <c r="E712" s="155">
        <v>120</v>
      </c>
      <c r="F712" s="155" t="s">
        <v>527</v>
      </c>
      <c r="G712" s="153">
        <v>3.8</v>
      </c>
      <c r="H712" s="153" t="s">
        <v>92</v>
      </c>
      <c r="I712" s="156" t="s">
        <v>66</v>
      </c>
      <c r="J712" s="184"/>
    </row>
    <row r="713" spans="1:10" s="99" customFormat="1" ht="14.25" customHeight="1">
      <c r="A713" s="154">
        <v>25</v>
      </c>
      <c r="B713" s="155">
        <v>680</v>
      </c>
      <c r="C713" s="155" t="s">
        <v>157</v>
      </c>
      <c r="D713" s="155" t="s">
        <v>138</v>
      </c>
      <c r="E713" s="155">
        <v>120</v>
      </c>
      <c r="F713" s="155" t="s">
        <v>489</v>
      </c>
      <c r="G713" s="153">
        <v>3.8</v>
      </c>
      <c r="H713" s="153" t="s">
        <v>92</v>
      </c>
      <c r="I713" s="156" t="s">
        <v>66</v>
      </c>
      <c r="J713" s="184"/>
    </row>
    <row r="714" spans="1:10" s="99" customFormat="1" ht="14.25" customHeight="1">
      <c r="A714" s="154">
        <v>25</v>
      </c>
      <c r="B714" s="155">
        <v>681</v>
      </c>
      <c r="C714" s="155" t="s">
        <v>157</v>
      </c>
      <c r="D714" s="155" t="s">
        <v>138</v>
      </c>
      <c r="E714" s="155">
        <v>120</v>
      </c>
      <c r="F714" s="155" t="s">
        <v>489</v>
      </c>
      <c r="G714" s="153">
        <v>3.8</v>
      </c>
      <c r="H714" s="153" t="s">
        <v>92</v>
      </c>
      <c r="I714" s="156" t="s">
        <v>66</v>
      </c>
      <c r="J714" s="184"/>
    </row>
    <row r="715" spans="1:10" s="99" customFormat="1" ht="14.25" customHeight="1">
      <c r="A715" s="154">
        <v>25</v>
      </c>
      <c r="B715" s="155">
        <v>682</v>
      </c>
      <c r="C715" s="155" t="s">
        <v>157</v>
      </c>
      <c r="D715" s="155" t="s">
        <v>138</v>
      </c>
      <c r="E715" s="155">
        <v>120</v>
      </c>
      <c r="F715" s="155" t="s">
        <v>489</v>
      </c>
      <c r="G715" s="153">
        <v>3.8</v>
      </c>
      <c r="H715" s="153" t="s">
        <v>92</v>
      </c>
      <c r="I715" s="156" t="s">
        <v>66</v>
      </c>
      <c r="J715" s="184"/>
    </row>
    <row r="716" spans="1:10" s="99" customFormat="1" ht="14.25" customHeight="1">
      <c r="A716" s="154">
        <v>25</v>
      </c>
      <c r="B716" s="155">
        <v>683</v>
      </c>
      <c r="C716" s="155" t="s">
        <v>157</v>
      </c>
      <c r="D716" s="155" t="s">
        <v>138</v>
      </c>
      <c r="E716" s="155">
        <v>120</v>
      </c>
      <c r="F716" s="155" t="s">
        <v>521</v>
      </c>
      <c r="G716" s="153">
        <v>3.8</v>
      </c>
      <c r="H716" s="153" t="s">
        <v>92</v>
      </c>
      <c r="I716" s="156" t="s">
        <v>66</v>
      </c>
      <c r="J716" s="184"/>
    </row>
    <row r="717" spans="1:10" s="99" customFormat="1" ht="14.25" customHeight="1">
      <c r="A717" s="154">
        <v>25</v>
      </c>
      <c r="B717" s="155">
        <v>684</v>
      </c>
      <c r="C717" s="155" t="s">
        <v>157</v>
      </c>
      <c r="D717" s="155" t="s">
        <v>138</v>
      </c>
      <c r="E717" s="155">
        <v>120</v>
      </c>
      <c r="F717" s="155" t="s">
        <v>489</v>
      </c>
      <c r="G717" s="153">
        <v>3.8</v>
      </c>
      <c r="H717" s="153" t="s">
        <v>92</v>
      </c>
      <c r="I717" s="156" t="s">
        <v>66</v>
      </c>
      <c r="J717" s="184"/>
    </row>
    <row r="718" spans="1:10" s="99" customFormat="1" ht="14.25" customHeight="1">
      <c r="A718" s="154">
        <v>25</v>
      </c>
      <c r="B718" s="155">
        <v>685</v>
      </c>
      <c r="C718" s="155" t="s">
        <v>157</v>
      </c>
      <c r="D718" s="155" t="s">
        <v>138</v>
      </c>
      <c r="E718" s="155">
        <v>120</v>
      </c>
      <c r="F718" s="155" t="s">
        <v>489</v>
      </c>
      <c r="G718" s="153">
        <v>3.8</v>
      </c>
      <c r="H718" s="153" t="s">
        <v>92</v>
      </c>
      <c r="I718" s="156" t="s">
        <v>66</v>
      </c>
      <c r="J718" s="184"/>
    </row>
    <row r="719" spans="1:10" s="99" customFormat="1" ht="14.25" customHeight="1">
      <c r="A719" s="154">
        <v>25</v>
      </c>
      <c r="B719" s="155">
        <v>686</v>
      </c>
      <c r="C719" s="155" t="s">
        <v>157</v>
      </c>
      <c r="D719" s="155" t="s">
        <v>138</v>
      </c>
      <c r="E719" s="155">
        <v>120</v>
      </c>
      <c r="F719" s="155" t="s">
        <v>489</v>
      </c>
      <c r="G719" s="153">
        <v>3.8</v>
      </c>
      <c r="H719" s="153" t="s">
        <v>92</v>
      </c>
      <c r="I719" s="156" t="s">
        <v>66</v>
      </c>
      <c r="J719" s="184"/>
    </row>
    <row r="720" spans="1:10" s="99" customFormat="1" ht="14.25" customHeight="1">
      <c r="A720" s="154">
        <v>25</v>
      </c>
      <c r="B720" s="155">
        <v>687</v>
      </c>
      <c r="C720" s="155" t="s">
        <v>157</v>
      </c>
      <c r="D720" s="155" t="s">
        <v>138</v>
      </c>
      <c r="E720" s="155">
        <v>120</v>
      </c>
      <c r="F720" s="155" t="s">
        <v>527</v>
      </c>
      <c r="G720" s="153">
        <v>3.8</v>
      </c>
      <c r="H720" s="153" t="s">
        <v>92</v>
      </c>
      <c r="I720" s="156" t="s">
        <v>66</v>
      </c>
      <c r="J720" s="184"/>
    </row>
    <row r="721" spans="1:10" s="99" customFormat="1" ht="14.25" customHeight="1">
      <c r="A721" s="154">
        <v>25</v>
      </c>
      <c r="B721" s="155">
        <v>688</v>
      </c>
      <c r="C721" s="155" t="s">
        <v>157</v>
      </c>
      <c r="D721" s="155" t="s">
        <v>138</v>
      </c>
      <c r="E721" s="155">
        <v>120</v>
      </c>
      <c r="F721" s="155" t="s">
        <v>521</v>
      </c>
      <c r="G721" s="153">
        <v>3.8</v>
      </c>
      <c r="H721" s="153" t="s">
        <v>92</v>
      </c>
      <c r="I721" s="156" t="s">
        <v>66</v>
      </c>
      <c r="J721" s="184"/>
    </row>
    <row r="722" spans="1:10" s="99" customFormat="1" ht="14.25" customHeight="1">
      <c r="A722" s="154">
        <v>25</v>
      </c>
      <c r="B722" s="155">
        <v>689</v>
      </c>
      <c r="C722" s="155" t="s">
        <v>157</v>
      </c>
      <c r="D722" s="155" t="s">
        <v>138</v>
      </c>
      <c r="E722" s="155">
        <v>120</v>
      </c>
      <c r="F722" s="155" t="s">
        <v>489</v>
      </c>
      <c r="G722" s="153">
        <v>3.8</v>
      </c>
      <c r="H722" s="153" t="s">
        <v>92</v>
      </c>
      <c r="I722" s="156" t="s">
        <v>66</v>
      </c>
      <c r="J722" s="184"/>
    </row>
    <row r="723" spans="1:10" s="99" customFormat="1" ht="14.25" customHeight="1">
      <c r="A723" s="154">
        <v>25</v>
      </c>
      <c r="B723" s="155">
        <v>690</v>
      </c>
      <c r="C723" s="155" t="s">
        <v>157</v>
      </c>
      <c r="D723" s="155" t="s">
        <v>138</v>
      </c>
      <c r="E723" s="155">
        <v>120</v>
      </c>
      <c r="F723" s="155" t="s">
        <v>489</v>
      </c>
      <c r="G723" s="153">
        <v>3.8</v>
      </c>
      <c r="H723" s="153" t="s">
        <v>92</v>
      </c>
      <c r="I723" s="156" t="s">
        <v>66</v>
      </c>
      <c r="J723" s="184"/>
    </row>
    <row r="724" spans="1:10" s="99" customFormat="1" ht="14.25" customHeight="1">
      <c r="A724" s="154">
        <v>25</v>
      </c>
      <c r="B724" s="155">
        <v>691</v>
      </c>
      <c r="C724" s="155" t="s">
        <v>157</v>
      </c>
      <c r="D724" s="155" t="s">
        <v>138</v>
      </c>
      <c r="E724" s="155">
        <v>120</v>
      </c>
      <c r="F724" s="155" t="s">
        <v>527</v>
      </c>
      <c r="G724" s="153">
        <v>3.8</v>
      </c>
      <c r="H724" s="153" t="s">
        <v>92</v>
      </c>
      <c r="I724" s="156" t="s">
        <v>66</v>
      </c>
      <c r="J724" s="184"/>
    </row>
    <row r="725" spans="1:10" s="99" customFormat="1" ht="14.25" customHeight="1">
      <c r="A725" s="154">
        <v>25</v>
      </c>
      <c r="B725" s="155">
        <v>692</v>
      </c>
      <c r="C725" s="155" t="s">
        <v>157</v>
      </c>
      <c r="D725" s="155" t="s">
        <v>138</v>
      </c>
      <c r="E725" s="155">
        <v>120</v>
      </c>
      <c r="F725" s="155" t="s">
        <v>521</v>
      </c>
      <c r="G725" s="153">
        <v>3.8</v>
      </c>
      <c r="H725" s="153" t="s">
        <v>92</v>
      </c>
      <c r="I725" s="156" t="s">
        <v>66</v>
      </c>
      <c r="J725" s="184"/>
    </row>
    <row r="726" spans="1:10" s="99" customFormat="1" ht="14.25" customHeight="1">
      <c r="A726" s="154">
        <v>25</v>
      </c>
      <c r="B726" s="155">
        <v>693</v>
      </c>
      <c r="C726" s="155" t="s">
        <v>157</v>
      </c>
      <c r="D726" s="155" t="s">
        <v>138</v>
      </c>
      <c r="E726" s="155">
        <v>120</v>
      </c>
      <c r="F726" s="155" t="s">
        <v>489</v>
      </c>
      <c r="G726" s="153">
        <v>3.8</v>
      </c>
      <c r="H726" s="153" t="s">
        <v>92</v>
      </c>
      <c r="I726" s="156" t="s">
        <v>66</v>
      </c>
      <c r="J726" s="184"/>
    </row>
    <row r="727" spans="1:10" s="99" customFormat="1" ht="14.25" customHeight="1">
      <c r="A727" s="154">
        <v>25</v>
      </c>
      <c r="B727" s="155">
        <v>694</v>
      </c>
      <c r="C727" s="155" t="s">
        <v>157</v>
      </c>
      <c r="D727" s="155" t="s">
        <v>138</v>
      </c>
      <c r="E727" s="155">
        <v>120</v>
      </c>
      <c r="F727" s="155" t="s">
        <v>489</v>
      </c>
      <c r="G727" s="153">
        <v>3.8</v>
      </c>
      <c r="H727" s="153" t="s">
        <v>92</v>
      </c>
      <c r="I727" s="156" t="s">
        <v>66</v>
      </c>
      <c r="J727" s="184"/>
    </row>
    <row r="728" spans="1:10" s="99" customFormat="1" ht="14.25" customHeight="1">
      <c r="A728" s="154">
        <v>25</v>
      </c>
      <c r="B728" s="155">
        <v>695</v>
      </c>
      <c r="C728" s="155" t="s">
        <v>157</v>
      </c>
      <c r="D728" s="155" t="s">
        <v>138</v>
      </c>
      <c r="E728" s="155">
        <v>120</v>
      </c>
      <c r="F728" s="155" t="s">
        <v>521</v>
      </c>
      <c r="G728" s="153">
        <v>3.8</v>
      </c>
      <c r="H728" s="153" t="s">
        <v>92</v>
      </c>
      <c r="I728" s="156" t="s">
        <v>66</v>
      </c>
      <c r="J728" s="184"/>
    </row>
    <row r="729" spans="1:10" s="99" customFormat="1" ht="14.25" customHeight="1">
      <c r="A729" s="154">
        <v>25</v>
      </c>
      <c r="B729" s="155">
        <v>696</v>
      </c>
      <c r="C729" s="155" t="s">
        <v>157</v>
      </c>
      <c r="D729" s="155" t="s">
        <v>138</v>
      </c>
      <c r="E729" s="155">
        <v>120</v>
      </c>
      <c r="F729" s="155" t="s">
        <v>521</v>
      </c>
      <c r="G729" s="153">
        <v>3.8</v>
      </c>
      <c r="H729" s="153" t="s">
        <v>92</v>
      </c>
      <c r="I729" s="156" t="s">
        <v>66</v>
      </c>
      <c r="J729" s="184"/>
    </row>
    <row r="730" spans="1:10" s="99" customFormat="1" ht="14.25" customHeight="1">
      <c r="A730" s="154">
        <v>25</v>
      </c>
      <c r="B730" s="155">
        <v>697</v>
      </c>
      <c r="C730" s="155" t="s">
        <v>157</v>
      </c>
      <c r="D730" s="155" t="s">
        <v>138</v>
      </c>
      <c r="E730" s="155">
        <v>120</v>
      </c>
      <c r="F730" s="155" t="s">
        <v>489</v>
      </c>
      <c r="G730" s="153">
        <v>3.8</v>
      </c>
      <c r="H730" s="153" t="s">
        <v>92</v>
      </c>
      <c r="I730" s="156" t="s">
        <v>66</v>
      </c>
      <c r="J730" s="184"/>
    </row>
    <row r="731" spans="1:10" s="99" customFormat="1" ht="14.25" customHeight="1">
      <c r="A731" s="154">
        <v>25</v>
      </c>
      <c r="B731" s="155">
        <v>698</v>
      </c>
      <c r="C731" s="155" t="s">
        <v>157</v>
      </c>
      <c r="D731" s="155" t="s">
        <v>138</v>
      </c>
      <c r="E731" s="155">
        <v>120</v>
      </c>
      <c r="F731" s="155" t="s">
        <v>489</v>
      </c>
      <c r="G731" s="153">
        <v>3.8</v>
      </c>
      <c r="H731" s="153" t="s">
        <v>92</v>
      </c>
      <c r="I731" s="156" t="s">
        <v>66</v>
      </c>
      <c r="J731" s="184"/>
    </row>
    <row r="732" spans="1:10" s="99" customFormat="1" ht="14.25" customHeight="1">
      <c r="A732" s="154">
        <v>25</v>
      </c>
      <c r="B732" s="155">
        <v>699</v>
      </c>
      <c r="C732" s="155" t="s">
        <v>157</v>
      </c>
      <c r="D732" s="155" t="s">
        <v>138</v>
      </c>
      <c r="E732" s="155">
        <v>120</v>
      </c>
      <c r="F732" s="155" t="s">
        <v>521</v>
      </c>
      <c r="G732" s="153">
        <v>3.8</v>
      </c>
      <c r="H732" s="153" t="s">
        <v>92</v>
      </c>
      <c r="I732" s="156" t="s">
        <v>66</v>
      </c>
      <c r="J732" s="184"/>
    </row>
    <row r="733" spans="1:10" s="99" customFormat="1" ht="14.25" customHeight="1">
      <c r="A733" s="154">
        <v>25</v>
      </c>
      <c r="B733" s="155">
        <v>700</v>
      </c>
      <c r="C733" s="155" t="s">
        <v>157</v>
      </c>
      <c r="D733" s="155" t="s">
        <v>138</v>
      </c>
      <c r="E733" s="155">
        <v>120</v>
      </c>
      <c r="F733" s="155" t="s">
        <v>521</v>
      </c>
      <c r="G733" s="153">
        <v>3.8</v>
      </c>
      <c r="H733" s="153" t="s">
        <v>92</v>
      </c>
      <c r="I733" s="156" t="s">
        <v>66</v>
      </c>
      <c r="J733" s="184"/>
    </row>
    <row r="734" spans="1:10" s="99" customFormat="1" ht="14.25" customHeight="1">
      <c r="A734" s="154">
        <v>25</v>
      </c>
      <c r="B734" s="155">
        <v>701</v>
      </c>
      <c r="C734" s="155" t="s">
        <v>157</v>
      </c>
      <c r="D734" s="155" t="s">
        <v>138</v>
      </c>
      <c r="E734" s="155">
        <v>120</v>
      </c>
      <c r="F734" s="155" t="s">
        <v>489</v>
      </c>
      <c r="G734" s="153">
        <v>3.8</v>
      </c>
      <c r="H734" s="153" t="s">
        <v>92</v>
      </c>
      <c r="I734" s="156" t="s">
        <v>66</v>
      </c>
      <c r="J734" s="184"/>
    </row>
    <row r="735" spans="1:10" s="99" customFormat="1" ht="14.25" customHeight="1">
      <c r="A735" s="154">
        <v>25</v>
      </c>
      <c r="B735" s="155">
        <v>702</v>
      </c>
      <c r="C735" s="155" t="s">
        <v>157</v>
      </c>
      <c r="D735" s="155" t="s">
        <v>138</v>
      </c>
      <c r="E735" s="155">
        <v>120</v>
      </c>
      <c r="F735" s="155" t="s">
        <v>489</v>
      </c>
      <c r="G735" s="153">
        <v>3.8</v>
      </c>
      <c r="H735" s="153" t="s">
        <v>92</v>
      </c>
      <c r="I735" s="156" t="s">
        <v>66</v>
      </c>
      <c r="J735" s="184"/>
    </row>
    <row r="736" spans="1:10" s="99" customFormat="1" ht="14.25" customHeight="1">
      <c r="A736" s="154" t="s">
        <v>36</v>
      </c>
      <c r="B736" s="155" t="s">
        <v>45</v>
      </c>
      <c r="C736" s="155" t="s">
        <v>86</v>
      </c>
      <c r="D736" s="155" t="s">
        <v>87</v>
      </c>
      <c r="E736" s="155" t="s">
        <v>88</v>
      </c>
      <c r="F736" s="155" t="s">
        <v>89</v>
      </c>
      <c r="G736" s="153">
        <v>259.83999999999997</v>
      </c>
      <c r="H736" s="153">
        <v>281.94</v>
      </c>
      <c r="I736" s="156" t="s">
        <v>145</v>
      </c>
      <c r="J736" s="184"/>
    </row>
    <row r="737" spans="1:10" s="99" customFormat="1" ht="14.25" customHeight="1">
      <c r="A737" s="154">
        <v>26</v>
      </c>
      <c r="B737" s="155">
        <v>703</v>
      </c>
      <c r="C737" s="155" t="s">
        <v>181</v>
      </c>
      <c r="D737" s="155" t="s">
        <v>96</v>
      </c>
      <c r="E737" s="155">
        <v>200</v>
      </c>
      <c r="F737" s="155" t="s">
        <v>489</v>
      </c>
      <c r="G737" s="153">
        <v>13.1</v>
      </c>
      <c r="H737" s="153" t="s">
        <v>92</v>
      </c>
      <c r="I737" s="156" t="s">
        <v>66</v>
      </c>
      <c r="J737" s="184"/>
    </row>
    <row r="738" spans="1:10" s="99" customFormat="1" ht="14.25" customHeight="1">
      <c r="A738" s="154">
        <v>26</v>
      </c>
      <c r="B738" s="155">
        <v>704</v>
      </c>
      <c r="C738" s="155" t="s">
        <v>181</v>
      </c>
      <c r="D738" s="155" t="s">
        <v>96</v>
      </c>
      <c r="E738" s="155">
        <v>200</v>
      </c>
      <c r="F738" s="155" t="s">
        <v>489</v>
      </c>
      <c r="G738" s="153">
        <v>13.1</v>
      </c>
      <c r="H738" s="153" t="s">
        <v>92</v>
      </c>
      <c r="I738" s="156" t="s">
        <v>66</v>
      </c>
      <c r="J738" s="184"/>
    </row>
    <row r="739" spans="1:10" s="99" customFormat="1" ht="14.25" customHeight="1">
      <c r="A739" s="154">
        <v>26</v>
      </c>
      <c r="B739" s="155">
        <v>705</v>
      </c>
      <c r="C739" s="155" t="s">
        <v>181</v>
      </c>
      <c r="D739" s="155" t="s">
        <v>96</v>
      </c>
      <c r="E739" s="155">
        <v>200</v>
      </c>
      <c r="F739" s="155" t="s">
        <v>489</v>
      </c>
      <c r="G739" s="153">
        <v>13.1</v>
      </c>
      <c r="H739" s="153" t="s">
        <v>92</v>
      </c>
      <c r="I739" s="156" t="s">
        <v>66</v>
      </c>
      <c r="J739" s="184"/>
    </row>
    <row r="740" spans="1:10" s="99" customFormat="1" ht="14.25" customHeight="1">
      <c r="A740" s="154">
        <v>26</v>
      </c>
      <c r="B740" s="155">
        <v>706</v>
      </c>
      <c r="C740" s="155" t="s">
        <v>181</v>
      </c>
      <c r="D740" s="155" t="s">
        <v>96</v>
      </c>
      <c r="E740" s="155">
        <v>200</v>
      </c>
      <c r="F740" s="155" t="s">
        <v>527</v>
      </c>
      <c r="G740" s="153">
        <v>13.1</v>
      </c>
      <c r="H740" s="153" t="s">
        <v>92</v>
      </c>
      <c r="I740" s="156" t="s">
        <v>66</v>
      </c>
      <c r="J740" s="184"/>
    </row>
    <row r="741" spans="1:10" s="99" customFormat="1" ht="14.25" customHeight="1">
      <c r="A741" s="154">
        <v>26</v>
      </c>
      <c r="B741" s="155">
        <v>707</v>
      </c>
      <c r="C741" s="155" t="s">
        <v>258</v>
      </c>
      <c r="D741" s="155" t="s">
        <v>96</v>
      </c>
      <c r="E741" s="155">
        <v>300</v>
      </c>
      <c r="F741" s="155" t="s">
        <v>521</v>
      </c>
      <c r="G741" s="153">
        <v>7.7</v>
      </c>
      <c r="H741" s="153" t="s">
        <v>92</v>
      </c>
      <c r="I741" s="156" t="s">
        <v>66</v>
      </c>
      <c r="J741" s="184"/>
    </row>
    <row r="742" spans="1:10" s="99" customFormat="1" ht="14.25" customHeight="1">
      <c r="A742" s="154">
        <v>26</v>
      </c>
      <c r="B742" s="155">
        <v>708</v>
      </c>
      <c r="C742" s="155" t="s">
        <v>258</v>
      </c>
      <c r="D742" s="155" t="s">
        <v>96</v>
      </c>
      <c r="E742" s="155">
        <v>300</v>
      </c>
      <c r="F742" s="155" t="s">
        <v>521</v>
      </c>
      <c r="G742" s="153">
        <v>7.7</v>
      </c>
      <c r="H742" s="153" t="s">
        <v>92</v>
      </c>
      <c r="I742" s="156" t="s">
        <v>66</v>
      </c>
      <c r="J742" s="184"/>
    </row>
    <row r="743" spans="1:10" s="99" customFormat="1" ht="14.25" customHeight="1">
      <c r="A743" s="154">
        <v>26</v>
      </c>
      <c r="B743" s="155">
        <v>709</v>
      </c>
      <c r="C743" s="155" t="s">
        <v>258</v>
      </c>
      <c r="D743" s="155" t="s">
        <v>96</v>
      </c>
      <c r="E743" s="155">
        <v>300</v>
      </c>
      <c r="F743" s="155" t="s">
        <v>489</v>
      </c>
      <c r="G743" s="153">
        <v>7.7</v>
      </c>
      <c r="H743" s="153" t="s">
        <v>92</v>
      </c>
      <c r="I743" s="156" t="s">
        <v>66</v>
      </c>
      <c r="J743" s="184"/>
    </row>
    <row r="744" spans="1:10" s="99" customFormat="1" ht="14.25" customHeight="1">
      <c r="A744" s="154">
        <v>26</v>
      </c>
      <c r="B744" s="155">
        <v>710</v>
      </c>
      <c r="C744" s="155" t="s">
        <v>258</v>
      </c>
      <c r="D744" s="155" t="s">
        <v>96</v>
      </c>
      <c r="E744" s="155">
        <v>300</v>
      </c>
      <c r="F744" s="155" t="s">
        <v>521</v>
      </c>
      <c r="G744" s="153">
        <v>7.7</v>
      </c>
      <c r="H744" s="153" t="s">
        <v>92</v>
      </c>
      <c r="I744" s="156" t="s">
        <v>66</v>
      </c>
      <c r="J744" s="184"/>
    </row>
    <row r="745" spans="1:10" s="99" customFormat="1" ht="14.25" customHeight="1">
      <c r="A745" s="154">
        <v>26</v>
      </c>
      <c r="B745" s="155">
        <v>711</v>
      </c>
      <c r="C745" s="155" t="s">
        <v>258</v>
      </c>
      <c r="D745" s="155" t="s">
        <v>96</v>
      </c>
      <c r="E745" s="155">
        <v>300</v>
      </c>
      <c r="F745" s="155" t="s">
        <v>521</v>
      </c>
      <c r="G745" s="153">
        <v>7.7</v>
      </c>
      <c r="H745" s="153" t="s">
        <v>92</v>
      </c>
      <c r="I745" s="156" t="s">
        <v>66</v>
      </c>
      <c r="J745" s="184"/>
    </row>
    <row r="746" spans="1:10" s="99" customFormat="1" ht="14.25" customHeight="1">
      <c r="A746" s="154">
        <v>26</v>
      </c>
      <c r="B746" s="155">
        <v>712</v>
      </c>
      <c r="C746" s="155" t="s">
        <v>258</v>
      </c>
      <c r="D746" s="155" t="s">
        <v>96</v>
      </c>
      <c r="E746" s="155">
        <v>300</v>
      </c>
      <c r="F746" s="155" t="s">
        <v>521</v>
      </c>
      <c r="G746" s="153">
        <v>7.7</v>
      </c>
      <c r="H746" s="153" t="s">
        <v>92</v>
      </c>
      <c r="I746" s="156" t="s">
        <v>66</v>
      </c>
      <c r="J746" s="184"/>
    </row>
    <row r="747" spans="1:10" s="99" customFormat="1" ht="14.25" customHeight="1">
      <c r="A747" s="154">
        <v>26</v>
      </c>
      <c r="B747" s="155">
        <v>713</v>
      </c>
      <c r="C747" s="155" t="s">
        <v>258</v>
      </c>
      <c r="D747" s="155" t="s">
        <v>96</v>
      </c>
      <c r="E747" s="155">
        <v>300</v>
      </c>
      <c r="F747" s="155" t="s">
        <v>527</v>
      </c>
      <c r="G747" s="153">
        <v>7.7</v>
      </c>
      <c r="H747" s="153" t="s">
        <v>92</v>
      </c>
      <c r="I747" s="156" t="s">
        <v>66</v>
      </c>
      <c r="J747" s="184"/>
    </row>
    <row r="748" spans="1:10" s="99" customFormat="1" ht="14.25" customHeight="1">
      <c r="A748" s="154">
        <v>26</v>
      </c>
      <c r="B748" s="155">
        <v>714</v>
      </c>
      <c r="C748" s="155" t="s">
        <v>258</v>
      </c>
      <c r="D748" s="155" t="s">
        <v>96</v>
      </c>
      <c r="E748" s="155">
        <v>300</v>
      </c>
      <c r="F748" s="155" t="s">
        <v>527</v>
      </c>
      <c r="G748" s="153">
        <v>7.7</v>
      </c>
      <c r="H748" s="153" t="s">
        <v>92</v>
      </c>
      <c r="I748" s="156" t="s">
        <v>66</v>
      </c>
      <c r="J748" s="184"/>
    </row>
    <row r="749" spans="1:10" s="99" customFormat="1" ht="14.25" customHeight="1">
      <c r="A749" s="154">
        <v>26</v>
      </c>
      <c r="B749" s="155">
        <v>715</v>
      </c>
      <c r="C749" s="155" t="s">
        <v>258</v>
      </c>
      <c r="D749" s="155" t="s">
        <v>96</v>
      </c>
      <c r="E749" s="155">
        <v>300</v>
      </c>
      <c r="F749" s="155" t="s">
        <v>527</v>
      </c>
      <c r="G749" s="153">
        <v>7.7</v>
      </c>
      <c r="H749" s="153" t="s">
        <v>92</v>
      </c>
      <c r="I749" s="156" t="s">
        <v>66</v>
      </c>
      <c r="J749" s="184"/>
    </row>
    <row r="750" spans="1:10" s="99" customFormat="1" ht="14.25" customHeight="1">
      <c r="A750" s="154">
        <v>26</v>
      </c>
      <c r="B750" s="155">
        <v>716</v>
      </c>
      <c r="C750" s="155" t="s">
        <v>258</v>
      </c>
      <c r="D750" s="155" t="s">
        <v>96</v>
      </c>
      <c r="E750" s="155">
        <v>300</v>
      </c>
      <c r="F750" s="155" t="s">
        <v>527</v>
      </c>
      <c r="G750" s="153">
        <v>7.7</v>
      </c>
      <c r="H750" s="153" t="s">
        <v>92</v>
      </c>
      <c r="I750" s="156" t="s">
        <v>66</v>
      </c>
      <c r="J750" s="184"/>
    </row>
    <row r="751" spans="1:10" s="99" customFormat="1" ht="14.25" customHeight="1">
      <c r="A751" s="154">
        <v>26</v>
      </c>
      <c r="B751" s="155">
        <v>717</v>
      </c>
      <c r="C751" s="155" t="s">
        <v>258</v>
      </c>
      <c r="D751" s="155" t="s">
        <v>96</v>
      </c>
      <c r="E751" s="155">
        <v>300</v>
      </c>
      <c r="F751" s="155" t="s">
        <v>527</v>
      </c>
      <c r="G751" s="153">
        <v>7.7</v>
      </c>
      <c r="H751" s="153" t="s">
        <v>92</v>
      </c>
      <c r="I751" s="156" t="s">
        <v>66</v>
      </c>
      <c r="J751" s="184"/>
    </row>
    <row r="752" spans="1:10" s="99" customFormat="1" ht="14.25" customHeight="1">
      <c r="A752" s="154">
        <v>26</v>
      </c>
      <c r="B752" s="155">
        <v>718</v>
      </c>
      <c r="C752" s="155" t="s">
        <v>258</v>
      </c>
      <c r="D752" s="155" t="s">
        <v>96</v>
      </c>
      <c r="E752" s="155">
        <v>300</v>
      </c>
      <c r="F752" s="155" t="s">
        <v>527</v>
      </c>
      <c r="G752" s="153">
        <v>7.7</v>
      </c>
      <c r="H752" s="153" t="s">
        <v>92</v>
      </c>
      <c r="I752" s="156" t="s">
        <v>66</v>
      </c>
      <c r="J752" s="184"/>
    </row>
    <row r="753" spans="1:10" s="99" customFormat="1" ht="14.25" customHeight="1">
      <c r="A753" s="154">
        <v>26</v>
      </c>
      <c r="B753" s="155">
        <v>719</v>
      </c>
      <c r="C753" s="155" t="s">
        <v>258</v>
      </c>
      <c r="D753" s="155" t="s">
        <v>96</v>
      </c>
      <c r="E753" s="155">
        <v>300</v>
      </c>
      <c r="F753" s="155" t="s">
        <v>521</v>
      </c>
      <c r="G753" s="153">
        <v>7.7</v>
      </c>
      <c r="H753" s="153" t="s">
        <v>92</v>
      </c>
      <c r="I753" s="156" t="s">
        <v>66</v>
      </c>
      <c r="J753" s="184"/>
    </row>
    <row r="754" spans="1:10" s="99" customFormat="1" ht="14.25" customHeight="1">
      <c r="A754" s="154">
        <v>26</v>
      </c>
      <c r="B754" s="155">
        <v>720</v>
      </c>
      <c r="C754" s="155" t="s">
        <v>258</v>
      </c>
      <c r="D754" s="155" t="s">
        <v>96</v>
      </c>
      <c r="E754" s="155">
        <v>300</v>
      </c>
      <c r="F754" s="155" t="s">
        <v>521</v>
      </c>
      <c r="G754" s="153">
        <v>7.7</v>
      </c>
      <c r="H754" s="153" t="s">
        <v>92</v>
      </c>
      <c r="I754" s="156" t="s">
        <v>66</v>
      </c>
      <c r="J754" s="184"/>
    </row>
    <row r="755" spans="1:10" s="99" customFormat="1" ht="14.25" customHeight="1">
      <c r="A755" s="154">
        <v>26</v>
      </c>
      <c r="B755" s="155">
        <v>721</v>
      </c>
      <c r="C755" s="155" t="s">
        <v>483</v>
      </c>
      <c r="D755" s="155" t="s">
        <v>96</v>
      </c>
      <c r="E755" s="155">
        <v>150</v>
      </c>
      <c r="F755" s="155" t="s">
        <v>482</v>
      </c>
      <c r="G755" s="153">
        <v>11.4</v>
      </c>
      <c r="H755" s="153" t="s">
        <v>92</v>
      </c>
      <c r="I755" s="156" t="s">
        <v>66</v>
      </c>
      <c r="J755" s="184"/>
    </row>
    <row r="756" spans="1:10" s="99" customFormat="1" ht="14.25" customHeight="1">
      <c r="A756" s="154">
        <v>26</v>
      </c>
      <c r="B756" s="155">
        <v>722</v>
      </c>
      <c r="C756" s="155" t="s">
        <v>528</v>
      </c>
      <c r="D756" s="155" t="s">
        <v>96</v>
      </c>
      <c r="E756" s="155">
        <v>800</v>
      </c>
      <c r="F756" s="155" t="s">
        <v>521</v>
      </c>
      <c r="G756" s="153">
        <v>8</v>
      </c>
      <c r="H756" s="153" t="s">
        <v>92</v>
      </c>
      <c r="I756" s="156" t="s">
        <v>66</v>
      </c>
      <c r="J756" s="184"/>
    </row>
    <row r="757" spans="1:10" s="99" customFormat="1" ht="14.25" customHeight="1">
      <c r="A757" s="154">
        <v>26</v>
      </c>
      <c r="B757" s="155">
        <v>723</v>
      </c>
      <c r="C757" s="155" t="s">
        <v>528</v>
      </c>
      <c r="D757" s="155" t="s">
        <v>96</v>
      </c>
      <c r="E757" s="155">
        <v>800</v>
      </c>
      <c r="F757" s="155" t="s">
        <v>482</v>
      </c>
      <c r="G757" s="153">
        <v>8</v>
      </c>
      <c r="H757" s="153" t="s">
        <v>92</v>
      </c>
      <c r="I757" s="156" t="s">
        <v>66</v>
      </c>
      <c r="J757" s="184"/>
    </row>
    <row r="758" spans="1:10" s="99" customFormat="1" ht="14.25" customHeight="1">
      <c r="A758" s="154">
        <v>26</v>
      </c>
      <c r="B758" s="155">
        <v>724</v>
      </c>
      <c r="C758" s="155" t="s">
        <v>528</v>
      </c>
      <c r="D758" s="155" t="s">
        <v>96</v>
      </c>
      <c r="E758" s="155">
        <v>800</v>
      </c>
      <c r="F758" s="155" t="s">
        <v>482</v>
      </c>
      <c r="G758" s="153">
        <v>8</v>
      </c>
      <c r="H758" s="153" t="s">
        <v>92</v>
      </c>
      <c r="I758" s="156" t="s">
        <v>66</v>
      </c>
      <c r="J758" s="184"/>
    </row>
    <row r="759" spans="1:10" s="99" customFormat="1" ht="14.25" customHeight="1">
      <c r="A759" s="154">
        <v>26</v>
      </c>
      <c r="B759" s="155">
        <v>725</v>
      </c>
      <c r="C759" s="155" t="s">
        <v>529</v>
      </c>
      <c r="D759" s="155" t="s">
        <v>96</v>
      </c>
      <c r="E759" s="155">
        <v>400</v>
      </c>
      <c r="F759" s="155" t="s">
        <v>482</v>
      </c>
      <c r="G759" s="153">
        <v>8.5</v>
      </c>
      <c r="H759" s="153" t="s">
        <v>92</v>
      </c>
      <c r="I759" s="156" t="s">
        <v>66</v>
      </c>
      <c r="J759" s="184"/>
    </row>
    <row r="760" spans="1:10" s="99" customFormat="1" ht="14.25" customHeight="1">
      <c r="A760" s="154">
        <v>26</v>
      </c>
      <c r="B760" s="155">
        <v>726</v>
      </c>
      <c r="C760" s="155" t="s">
        <v>530</v>
      </c>
      <c r="D760" s="155" t="s">
        <v>94</v>
      </c>
      <c r="E760" s="155">
        <v>500</v>
      </c>
      <c r="F760" s="155" t="s">
        <v>521</v>
      </c>
      <c r="G760" s="153">
        <v>3.67</v>
      </c>
      <c r="H760" s="153" t="s">
        <v>92</v>
      </c>
      <c r="I760" s="156" t="s">
        <v>66</v>
      </c>
      <c r="J760" s="184"/>
    </row>
    <row r="761" spans="1:10" s="99" customFormat="1" ht="14.25" customHeight="1">
      <c r="A761" s="154">
        <v>26</v>
      </c>
      <c r="B761" s="155">
        <v>727</v>
      </c>
      <c r="C761" s="155" t="s">
        <v>530</v>
      </c>
      <c r="D761" s="155" t="s">
        <v>94</v>
      </c>
      <c r="E761" s="155">
        <v>500</v>
      </c>
      <c r="F761" s="155" t="s">
        <v>482</v>
      </c>
      <c r="G761" s="153">
        <v>3.67</v>
      </c>
      <c r="H761" s="153" t="s">
        <v>92</v>
      </c>
      <c r="I761" s="156" t="s">
        <v>66</v>
      </c>
      <c r="J761" s="184"/>
    </row>
    <row r="762" spans="1:10" s="99" customFormat="1" ht="14.25" customHeight="1">
      <c r="A762" s="154">
        <v>26</v>
      </c>
      <c r="B762" s="155">
        <v>728</v>
      </c>
      <c r="C762" s="155" t="s">
        <v>531</v>
      </c>
      <c r="D762" s="155" t="s">
        <v>178</v>
      </c>
      <c r="E762" s="155">
        <v>4000</v>
      </c>
      <c r="F762" s="155" t="s">
        <v>335</v>
      </c>
      <c r="G762" s="153">
        <v>6.8</v>
      </c>
      <c r="H762" s="153" t="s">
        <v>92</v>
      </c>
      <c r="I762" s="156" t="s">
        <v>66</v>
      </c>
      <c r="J762" s="184"/>
    </row>
    <row r="763" spans="1:10" s="99" customFormat="1" ht="14.25" customHeight="1">
      <c r="A763" s="154">
        <v>26</v>
      </c>
      <c r="B763" s="155">
        <v>729</v>
      </c>
      <c r="C763" s="155" t="s">
        <v>337</v>
      </c>
      <c r="D763" s="155" t="s">
        <v>95</v>
      </c>
      <c r="E763" s="155">
        <v>500</v>
      </c>
      <c r="F763" s="155" t="s">
        <v>482</v>
      </c>
      <c r="G763" s="153">
        <v>10.1</v>
      </c>
      <c r="H763" s="153" t="s">
        <v>92</v>
      </c>
      <c r="I763" s="156" t="s">
        <v>66</v>
      </c>
      <c r="J763" s="184"/>
    </row>
    <row r="764" spans="1:10" s="99" customFormat="1" ht="14.25" customHeight="1">
      <c r="A764" s="154">
        <v>26</v>
      </c>
      <c r="B764" s="155">
        <v>730</v>
      </c>
      <c r="C764" s="155" t="s">
        <v>337</v>
      </c>
      <c r="D764" s="155" t="s">
        <v>95</v>
      </c>
      <c r="E764" s="155">
        <v>500</v>
      </c>
      <c r="F764" s="155" t="s">
        <v>482</v>
      </c>
      <c r="G764" s="153">
        <v>10.1</v>
      </c>
      <c r="H764" s="153" t="s">
        <v>92</v>
      </c>
      <c r="I764" s="156" t="s">
        <v>66</v>
      </c>
      <c r="J764" s="184"/>
    </row>
    <row r="765" spans="1:10" s="99" customFormat="1" ht="14.25" customHeight="1">
      <c r="A765" s="154">
        <v>26</v>
      </c>
      <c r="B765" s="155">
        <v>731</v>
      </c>
      <c r="C765" s="155" t="s">
        <v>337</v>
      </c>
      <c r="D765" s="155" t="s">
        <v>95</v>
      </c>
      <c r="E765" s="155">
        <v>500</v>
      </c>
      <c r="F765" s="155" t="s">
        <v>482</v>
      </c>
      <c r="G765" s="153">
        <v>10.1</v>
      </c>
      <c r="H765" s="153" t="s">
        <v>92</v>
      </c>
      <c r="I765" s="156" t="s">
        <v>66</v>
      </c>
      <c r="J765" s="184"/>
    </row>
    <row r="766" spans="1:10" s="99" customFormat="1" ht="14.25" customHeight="1">
      <c r="A766" s="154">
        <v>26</v>
      </c>
      <c r="B766" s="155">
        <v>732</v>
      </c>
      <c r="C766" s="155" t="s">
        <v>498</v>
      </c>
      <c r="D766" s="155" t="s">
        <v>95</v>
      </c>
      <c r="E766" s="155">
        <v>500</v>
      </c>
      <c r="F766" s="155" t="s">
        <v>358</v>
      </c>
      <c r="G766" s="153">
        <v>11.3</v>
      </c>
      <c r="H766" s="153" t="s">
        <v>92</v>
      </c>
      <c r="I766" s="156" t="s">
        <v>66</v>
      </c>
      <c r="J766" s="184"/>
    </row>
    <row r="767" spans="1:10" s="99" customFormat="1" ht="14.25" customHeight="1">
      <c r="A767" s="154" t="s">
        <v>36</v>
      </c>
      <c r="B767" s="155" t="s">
        <v>45</v>
      </c>
      <c r="C767" s="155" t="s">
        <v>86</v>
      </c>
      <c r="D767" s="155" t="s">
        <v>87</v>
      </c>
      <c r="E767" s="155" t="s">
        <v>88</v>
      </c>
      <c r="F767" s="155" t="s">
        <v>89</v>
      </c>
      <c r="G767" s="153">
        <v>274.37</v>
      </c>
      <c r="H767" s="153">
        <v>296.47000000000003</v>
      </c>
      <c r="I767" s="156" t="s">
        <v>146</v>
      </c>
      <c r="J767" s="184"/>
    </row>
    <row r="768" spans="1:10" s="99" customFormat="1" ht="14.25" customHeight="1">
      <c r="A768" s="154">
        <v>27</v>
      </c>
      <c r="B768" s="155">
        <v>733</v>
      </c>
      <c r="C768" s="155" t="s">
        <v>532</v>
      </c>
      <c r="D768" s="155" t="s">
        <v>95</v>
      </c>
      <c r="E768" s="155">
        <v>100</v>
      </c>
      <c r="F768" s="155" t="s">
        <v>521</v>
      </c>
      <c r="G768" s="153">
        <v>3.4</v>
      </c>
      <c r="H768" s="153" t="s">
        <v>92</v>
      </c>
      <c r="I768" s="156" t="s">
        <v>66</v>
      </c>
      <c r="J768" s="184"/>
    </row>
    <row r="769" spans="1:10" s="99" customFormat="1" ht="14.25" customHeight="1">
      <c r="A769" s="154">
        <v>27</v>
      </c>
      <c r="B769" s="155">
        <v>734</v>
      </c>
      <c r="C769" s="155" t="s">
        <v>323</v>
      </c>
      <c r="D769" s="155" t="s">
        <v>95</v>
      </c>
      <c r="E769" s="155">
        <v>1000</v>
      </c>
      <c r="F769" s="155" t="s">
        <v>527</v>
      </c>
      <c r="G769" s="153">
        <v>8.1999999999999993</v>
      </c>
      <c r="H769" s="153" t="s">
        <v>92</v>
      </c>
      <c r="I769" s="156" t="s">
        <v>66</v>
      </c>
      <c r="J769" s="184"/>
    </row>
    <row r="770" spans="1:10" s="99" customFormat="1" ht="14.25" customHeight="1">
      <c r="A770" s="154">
        <v>27</v>
      </c>
      <c r="B770" s="155">
        <v>735</v>
      </c>
      <c r="C770" s="155" t="s">
        <v>323</v>
      </c>
      <c r="D770" s="155" t="s">
        <v>95</v>
      </c>
      <c r="E770" s="155">
        <v>1000</v>
      </c>
      <c r="F770" s="155" t="s">
        <v>489</v>
      </c>
      <c r="G770" s="153">
        <v>8.1999999999999993</v>
      </c>
      <c r="H770" s="153" t="s">
        <v>92</v>
      </c>
      <c r="I770" s="156" t="s">
        <v>66</v>
      </c>
      <c r="J770" s="184"/>
    </row>
    <row r="771" spans="1:10" s="99" customFormat="1" ht="14.25" customHeight="1">
      <c r="A771" s="154">
        <v>27</v>
      </c>
      <c r="B771" s="155">
        <v>736</v>
      </c>
      <c r="C771" s="155" t="s">
        <v>311</v>
      </c>
      <c r="D771" s="155" t="s">
        <v>95</v>
      </c>
      <c r="E771" s="155">
        <v>100</v>
      </c>
      <c r="F771" s="155" t="s">
        <v>489</v>
      </c>
      <c r="G771" s="153">
        <v>11.4</v>
      </c>
      <c r="H771" s="153" t="s">
        <v>92</v>
      </c>
      <c r="I771" s="156" t="s">
        <v>66</v>
      </c>
      <c r="J771" s="184"/>
    </row>
    <row r="772" spans="1:10" s="99" customFormat="1" ht="14.25" customHeight="1">
      <c r="A772" s="154">
        <v>27</v>
      </c>
      <c r="B772" s="155">
        <v>737</v>
      </c>
      <c r="C772" s="155" t="s">
        <v>311</v>
      </c>
      <c r="D772" s="155" t="s">
        <v>95</v>
      </c>
      <c r="E772" s="155">
        <v>100</v>
      </c>
      <c r="F772" s="155" t="s">
        <v>527</v>
      </c>
      <c r="G772" s="153">
        <v>11.4</v>
      </c>
      <c r="H772" s="153" t="s">
        <v>92</v>
      </c>
      <c r="I772" s="156" t="s">
        <v>66</v>
      </c>
      <c r="J772" s="184"/>
    </row>
    <row r="773" spans="1:10" s="99" customFormat="1" ht="14.25" customHeight="1">
      <c r="A773" s="154">
        <v>27</v>
      </c>
      <c r="B773" s="155">
        <v>738</v>
      </c>
      <c r="C773" s="155" t="s">
        <v>311</v>
      </c>
      <c r="D773" s="155" t="s">
        <v>95</v>
      </c>
      <c r="E773" s="155">
        <v>100</v>
      </c>
      <c r="F773" s="155" t="s">
        <v>527</v>
      </c>
      <c r="G773" s="153">
        <v>11.4</v>
      </c>
      <c r="H773" s="153" t="s">
        <v>92</v>
      </c>
      <c r="I773" s="156" t="s">
        <v>66</v>
      </c>
      <c r="J773" s="184"/>
    </row>
    <row r="774" spans="1:10" s="99" customFormat="1" ht="14.25" customHeight="1">
      <c r="A774" s="154">
        <v>27</v>
      </c>
      <c r="B774" s="155">
        <v>739</v>
      </c>
      <c r="C774" s="155" t="s">
        <v>311</v>
      </c>
      <c r="D774" s="155" t="s">
        <v>95</v>
      </c>
      <c r="E774" s="155">
        <v>100</v>
      </c>
      <c r="F774" s="155" t="s">
        <v>527</v>
      </c>
      <c r="G774" s="153">
        <v>11.4</v>
      </c>
      <c r="H774" s="153" t="s">
        <v>92</v>
      </c>
      <c r="I774" s="156" t="s">
        <v>66</v>
      </c>
      <c r="J774" s="184"/>
    </row>
    <row r="775" spans="1:10" s="99" customFormat="1" ht="14.25" customHeight="1">
      <c r="A775" s="154">
        <v>27</v>
      </c>
      <c r="B775" s="155">
        <v>740</v>
      </c>
      <c r="C775" s="155" t="s">
        <v>311</v>
      </c>
      <c r="D775" s="155" t="s">
        <v>95</v>
      </c>
      <c r="E775" s="155">
        <v>100</v>
      </c>
      <c r="F775" s="155" t="s">
        <v>527</v>
      </c>
      <c r="G775" s="153">
        <v>11.4</v>
      </c>
      <c r="H775" s="153" t="s">
        <v>92</v>
      </c>
      <c r="I775" s="156" t="s">
        <v>66</v>
      </c>
      <c r="J775" s="184"/>
    </row>
    <row r="776" spans="1:10" s="99" customFormat="1" ht="14.25" customHeight="1">
      <c r="A776" s="154">
        <v>27</v>
      </c>
      <c r="B776" s="155">
        <v>741</v>
      </c>
      <c r="C776" s="155" t="s">
        <v>533</v>
      </c>
      <c r="D776" s="155" t="s">
        <v>95</v>
      </c>
      <c r="E776" s="155">
        <v>170</v>
      </c>
      <c r="F776" s="155" t="s">
        <v>489</v>
      </c>
      <c r="G776" s="153">
        <v>8.8699999999999992</v>
      </c>
      <c r="H776" s="153" t="s">
        <v>92</v>
      </c>
      <c r="I776" s="156" t="s">
        <v>66</v>
      </c>
      <c r="J776" s="184"/>
    </row>
    <row r="777" spans="1:10" s="99" customFormat="1" ht="14.25" customHeight="1">
      <c r="A777" s="154">
        <v>27</v>
      </c>
      <c r="B777" s="155">
        <v>742</v>
      </c>
      <c r="C777" s="155" t="s">
        <v>255</v>
      </c>
      <c r="D777" s="155" t="s">
        <v>95</v>
      </c>
      <c r="E777" s="155">
        <v>150</v>
      </c>
      <c r="F777" s="155" t="s">
        <v>482</v>
      </c>
      <c r="G777" s="153">
        <v>21</v>
      </c>
      <c r="H777" s="153" t="s">
        <v>92</v>
      </c>
      <c r="I777" s="156" t="s">
        <v>66</v>
      </c>
      <c r="J777" s="184"/>
    </row>
    <row r="778" spans="1:10" s="99" customFormat="1" ht="14.25" customHeight="1">
      <c r="A778" s="154">
        <v>27</v>
      </c>
      <c r="B778" s="155">
        <v>743</v>
      </c>
      <c r="C778" s="155" t="s">
        <v>255</v>
      </c>
      <c r="D778" s="155" t="s">
        <v>95</v>
      </c>
      <c r="E778" s="155">
        <v>150</v>
      </c>
      <c r="F778" s="155" t="s">
        <v>521</v>
      </c>
      <c r="G778" s="153">
        <v>21</v>
      </c>
      <c r="H778" s="153" t="s">
        <v>92</v>
      </c>
      <c r="I778" s="156" t="s">
        <v>66</v>
      </c>
      <c r="J778" s="184"/>
    </row>
    <row r="779" spans="1:10" s="99" customFormat="1" ht="14.25" customHeight="1">
      <c r="A779" s="154">
        <v>27</v>
      </c>
      <c r="B779" s="155">
        <v>744</v>
      </c>
      <c r="C779" s="155" t="s">
        <v>255</v>
      </c>
      <c r="D779" s="155" t="s">
        <v>95</v>
      </c>
      <c r="E779" s="155">
        <v>150</v>
      </c>
      <c r="F779" s="155" t="s">
        <v>521</v>
      </c>
      <c r="G779" s="153">
        <v>21</v>
      </c>
      <c r="H779" s="153" t="s">
        <v>92</v>
      </c>
      <c r="I779" s="156" t="s">
        <v>66</v>
      </c>
      <c r="J779" s="184"/>
    </row>
    <row r="780" spans="1:10" s="99" customFormat="1" ht="14.25" customHeight="1">
      <c r="A780" s="154">
        <v>27</v>
      </c>
      <c r="B780" s="155">
        <v>745</v>
      </c>
      <c r="C780" s="155" t="s">
        <v>255</v>
      </c>
      <c r="D780" s="155" t="s">
        <v>95</v>
      </c>
      <c r="E780" s="155">
        <v>150</v>
      </c>
      <c r="F780" s="155" t="s">
        <v>521</v>
      </c>
      <c r="G780" s="153">
        <v>21</v>
      </c>
      <c r="H780" s="153" t="s">
        <v>92</v>
      </c>
      <c r="I780" s="156" t="s">
        <v>66</v>
      </c>
      <c r="J780" s="184"/>
    </row>
    <row r="781" spans="1:10" s="99" customFormat="1" ht="14.25" customHeight="1">
      <c r="A781" s="154">
        <v>27</v>
      </c>
      <c r="B781" s="155">
        <v>746</v>
      </c>
      <c r="C781" s="155" t="s">
        <v>368</v>
      </c>
      <c r="D781" s="155" t="s">
        <v>95</v>
      </c>
      <c r="E781" s="155">
        <v>1000</v>
      </c>
      <c r="F781" s="155" t="s">
        <v>482</v>
      </c>
      <c r="G781" s="153">
        <v>8.8000000000000007</v>
      </c>
      <c r="H781" s="153" t="s">
        <v>92</v>
      </c>
      <c r="I781" s="156" t="s">
        <v>66</v>
      </c>
      <c r="J781" s="184"/>
    </row>
    <row r="782" spans="1:10" s="99" customFormat="1" ht="14.25" customHeight="1">
      <c r="A782" s="154">
        <v>27</v>
      </c>
      <c r="B782" s="155">
        <v>747</v>
      </c>
      <c r="C782" s="155" t="s">
        <v>534</v>
      </c>
      <c r="D782" s="155" t="s">
        <v>95</v>
      </c>
      <c r="E782" s="155">
        <v>500</v>
      </c>
      <c r="F782" s="155" t="s">
        <v>521</v>
      </c>
      <c r="G782" s="153">
        <v>7.5</v>
      </c>
      <c r="H782" s="153" t="s">
        <v>92</v>
      </c>
      <c r="I782" s="156" t="s">
        <v>66</v>
      </c>
      <c r="J782" s="184"/>
    </row>
    <row r="783" spans="1:10" s="99" customFormat="1" ht="14.25" customHeight="1">
      <c r="A783" s="154">
        <v>27</v>
      </c>
      <c r="B783" s="155">
        <v>748</v>
      </c>
      <c r="C783" s="155" t="s">
        <v>535</v>
      </c>
      <c r="D783" s="155" t="s">
        <v>95</v>
      </c>
      <c r="E783" s="155">
        <v>150</v>
      </c>
      <c r="F783" s="155" t="s">
        <v>489</v>
      </c>
      <c r="G783" s="153">
        <v>6.9</v>
      </c>
      <c r="H783" s="153" t="s">
        <v>92</v>
      </c>
      <c r="I783" s="156" t="s">
        <v>66</v>
      </c>
      <c r="J783" s="184"/>
    </row>
    <row r="784" spans="1:10" s="99" customFormat="1" ht="14.25" customHeight="1">
      <c r="A784" s="154">
        <v>27</v>
      </c>
      <c r="B784" s="155">
        <v>749</v>
      </c>
      <c r="C784" s="155" t="s">
        <v>536</v>
      </c>
      <c r="D784" s="155" t="s">
        <v>95</v>
      </c>
      <c r="E784" s="155">
        <v>20</v>
      </c>
      <c r="F784" s="155" t="s">
        <v>527</v>
      </c>
      <c r="G784" s="153">
        <v>0.85</v>
      </c>
      <c r="H784" s="153" t="s">
        <v>92</v>
      </c>
      <c r="I784" s="156" t="s">
        <v>66</v>
      </c>
      <c r="J784" s="184"/>
    </row>
    <row r="785" spans="1:10" s="99" customFormat="1" ht="14.25" customHeight="1">
      <c r="A785" s="154">
        <v>27</v>
      </c>
      <c r="B785" s="155">
        <v>750</v>
      </c>
      <c r="C785" s="155" t="s">
        <v>536</v>
      </c>
      <c r="D785" s="155" t="s">
        <v>95</v>
      </c>
      <c r="E785" s="155">
        <v>100</v>
      </c>
      <c r="F785" s="155" t="s">
        <v>527</v>
      </c>
      <c r="G785" s="153">
        <v>4.25</v>
      </c>
      <c r="H785" s="153" t="s">
        <v>92</v>
      </c>
      <c r="I785" s="156" t="s">
        <v>66</v>
      </c>
      <c r="J785" s="184"/>
    </row>
    <row r="786" spans="1:10" s="99" customFormat="1" ht="14.25" customHeight="1">
      <c r="A786" s="154">
        <v>27</v>
      </c>
      <c r="B786" s="155">
        <v>751</v>
      </c>
      <c r="C786" s="155" t="s">
        <v>501</v>
      </c>
      <c r="D786" s="155" t="s">
        <v>95</v>
      </c>
      <c r="E786" s="155">
        <v>200</v>
      </c>
      <c r="F786" s="155" t="s">
        <v>489</v>
      </c>
      <c r="G786" s="153">
        <v>15.3</v>
      </c>
      <c r="H786" s="153" t="s">
        <v>92</v>
      </c>
      <c r="I786" s="156" t="s">
        <v>66</v>
      </c>
      <c r="J786" s="184"/>
    </row>
    <row r="787" spans="1:10" s="99" customFormat="1" ht="14.25" customHeight="1">
      <c r="A787" s="154">
        <v>27</v>
      </c>
      <c r="B787" s="155">
        <v>752</v>
      </c>
      <c r="C787" s="155" t="s">
        <v>537</v>
      </c>
      <c r="D787" s="155" t="s">
        <v>95</v>
      </c>
      <c r="E787" s="155">
        <v>1500</v>
      </c>
      <c r="F787" s="155" t="s">
        <v>358</v>
      </c>
      <c r="G787" s="153">
        <v>9.8000000000000007</v>
      </c>
      <c r="H787" s="153" t="s">
        <v>92</v>
      </c>
      <c r="I787" s="156" t="s">
        <v>66</v>
      </c>
      <c r="J787" s="184"/>
    </row>
    <row r="788" spans="1:10" s="99" customFormat="1" ht="14.25" customHeight="1">
      <c r="A788" s="154">
        <v>27</v>
      </c>
      <c r="B788" s="155">
        <v>753</v>
      </c>
      <c r="C788" s="155" t="s">
        <v>537</v>
      </c>
      <c r="D788" s="155" t="s">
        <v>95</v>
      </c>
      <c r="E788" s="155">
        <v>1500</v>
      </c>
      <c r="F788" s="155" t="s">
        <v>482</v>
      </c>
      <c r="G788" s="153">
        <v>9.8000000000000007</v>
      </c>
      <c r="H788" s="153" t="s">
        <v>92</v>
      </c>
      <c r="I788" s="156" t="s">
        <v>66</v>
      </c>
      <c r="J788" s="184"/>
    </row>
    <row r="789" spans="1:10" s="99" customFormat="1" ht="14.25" customHeight="1">
      <c r="A789" s="154">
        <v>27</v>
      </c>
      <c r="B789" s="155">
        <v>754</v>
      </c>
      <c r="C789" s="46" t="s">
        <v>538</v>
      </c>
      <c r="D789" s="155" t="s">
        <v>539</v>
      </c>
      <c r="E789" s="155">
        <v>300</v>
      </c>
      <c r="F789" s="155" t="s">
        <v>482</v>
      </c>
      <c r="G789" s="153">
        <v>9.1</v>
      </c>
      <c r="H789" s="153" t="s">
        <v>92</v>
      </c>
      <c r="I789" s="156" t="s">
        <v>66</v>
      </c>
      <c r="J789" s="184"/>
    </row>
    <row r="790" spans="1:10" s="99" customFormat="1" ht="14.25" customHeight="1">
      <c r="A790" s="154">
        <v>27</v>
      </c>
      <c r="B790" s="155">
        <v>755</v>
      </c>
      <c r="C790" s="155" t="s">
        <v>538</v>
      </c>
      <c r="D790" s="155" t="s">
        <v>539</v>
      </c>
      <c r="E790" s="155">
        <v>100</v>
      </c>
      <c r="F790" s="155" t="s">
        <v>521</v>
      </c>
      <c r="G790" s="153">
        <v>3.03</v>
      </c>
      <c r="H790" s="153" t="s">
        <v>92</v>
      </c>
      <c r="I790" s="156" t="s">
        <v>66</v>
      </c>
      <c r="J790" s="184"/>
    </row>
    <row r="791" spans="1:10" s="99" customFormat="1" ht="14.25" customHeight="1">
      <c r="A791" s="154">
        <v>27</v>
      </c>
      <c r="B791" s="155">
        <v>756</v>
      </c>
      <c r="C791" s="155" t="s">
        <v>538</v>
      </c>
      <c r="D791" s="155" t="s">
        <v>539</v>
      </c>
      <c r="E791" s="155">
        <v>200</v>
      </c>
      <c r="F791" s="155" t="s">
        <v>521</v>
      </c>
      <c r="G791" s="153">
        <v>6.07</v>
      </c>
      <c r="H791" s="153" t="s">
        <v>92</v>
      </c>
      <c r="I791" s="156" t="s">
        <v>66</v>
      </c>
      <c r="J791" s="184"/>
    </row>
    <row r="792" spans="1:10" s="99" customFormat="1" ht="14.25" customHeight="1">
      <c r="A792" s="154">
        <v>27</v>
      </c>
      <c r="B792" s="155">
        <v>757</v>
      </c>
      <c r="C792" s="155" t="s">
        <v>540</v>
      </c>
      <c r="D792" s="155" t="s">
        <v>96</v>
      </c>
      <c r="E792" s="155">
        <v>563</v>
      </c>
      <c r="F792" s="155" t="s">
        <v>521</v>
      </c>
      <c r="G792" s="153">
        <v>8.0399999999999991</v>
      </c>
      <c r="H792" s="153" t="s">
        <v>92</v>
      </c>
      <c r="I792" s="156" t="s">
        <v>66</v>
      </c>
      <c r="J792" s="184"/>
    </row>
    <row r="793" spans="1:10" s="99" customFormat="1" ht="14.25" customHeight="1">
      <c r="A793" s="154">
        <v>27</v>
      </c>
      <c r="B793" s="155">
        <v>758</v>
      </c>
      <c r="C793" s="155" t="s">
        <v>540</v>
      </c>
      <c r="D793" s="155" t="s">
        <v>96</v>
      </c>
      <c r="E793" s="155">
        <v>137</v>
      </c>
      <c r="F793" s="155" t="s">
        <v>521</v>
      </c>
      <c r="G793" s="153">
        <v>1.96</v>
      </c>
      <c r="H793" s="153" t="s">
        <v>92</v>
      </c>
      <c r="I793" s="156" t="s">
        <v>66</v>
      </c>
      <c r="J793" s="184"/>
    </row>
    <row r="794" spans="1:10" s="99" customFormat="1" ht="14.25" customHeight="1">
      <c r="A794" s="154">
        <v>27</v>
      </c>
      <c r="B794" s="155">
        <v>759</v>
      </c>
      <c r="C794" s="155" t="s">
        <v>380</v>
      </c>
      <c r="D794" s="155" t="s">
        <v>95</v>
      </c>
      <c r="E794" s="155">
        <v>500</v>
      </c>
      <c r="F794" s="155" t="s">
        <v>307</v>
      </c>
      <c r="G794" s="153">
        <v>13.3</v>
      </c>
      <c r="H794" s="153" t="s">
        <v>92</v>
      </c>
      <c r="I794" s="156" t="s">
        <v>66</v>
      </c>
      <c r="J794" s="184"/>
    </row>
    <row r="795" spans="1:10" s="99" customFormat="1" ht="14.25" customHeight="1">
      <c r="A795" s="154" t="s">
        <v>36</v>
      </c>
      <c r="B795" s="155" t="s">
        <v>45</v>
      </c>
      <c r="C795" s="155" t="s">
        <v>86</v>
      </c>
      <c r="D795" s="155" t="s">
        <v>87</v>
      </c>
      <c r="E795" s="155" t="s">
        <v>88</v>
      </c>
      <c r="F795" s="155" t="s">
        <v>89</v>
      </c>
      <c r="G795" s="153">
        <v>376.8</v>
      </c>
      <c r="H795" s="153">
        <v>398.9</v>
      </c>
      <c r="I795" s="156" t="s">
        <v>90</v>
      </c>
      <c r="J795" s="184"/>
    </row>
    <row r="796" spans="1:10" s="99" customFormat="1" ht="14.25" customHeight="1">
      <c r="A796" s="154">
        <v>28</v>
      </c>
      <c r="B796" s="155">
        <v>760</v>
      </c>
      <c r="C796" s="155" t="s">
        <v>487</v>
      </c>
      <c r="D796" s="155" t="s">
        <v>93</v>
      </c>
      <c r="E796" s="155">
        <v>220</v>
      </c>
      <c r="F796" s="155" t="s">
        <v>521</v>
      </c>
      <c r="G796" s="153">
        <v>15.7</v>
      </c>
      <c r="H796" s="153" t="s">
        <v>92</v>
      </c>
      <c r="I796" s="156" t="s">
        <v>66</v>
      </c>
      <c r="J796" s="184"/>
    </row>
    <row r="797" spans="1:10" s="99" customFormat="1" ht="14.25" customHeight="1">
      <c r="A797" s="154">
        <v>28</v>
      </c>
      <c r="B797" s="155">
        <v>761</v>
      </c>
      <c r="C797" s="155" t="s">
        <v>487</v>
      </c>
      <c r="D797" s="155" t="s">
        <v>93</v>
      </c>
      <c r="E797" s="155">
        <v>220</v>
      </c>
      <c r="F797" s="155" t="s">
        <v>521</v>
      </c>
      <c r="G797" s="153">
        <v>15.7</v>
      </c>
      <c r="H797" s="153" t="s">
        <v>92</v>
      </c>
      <c r="I797" s="156" t="s">
        <v>66</v>
      </c>
      <c r="J797" s="184"/>
    </row>
    <row r="798" spans="1:10" s="99" customFormat="1" ht="14.25" customHeight="1">
      <c r="A798" s="154">
        <v>28</v>
      </c>
      <c r="B798" s="155">
        <v>762</v>
      </c>
      <c r="C798" s="155" t="s">
        <v>487</v>
      </c>
      <c r="D798" s="155" t="s">
        <v>93</v>
      </c>
      <c r="E798" s="155">
        <v>220</v>
      </c>
      <c r="F798" s="155" t="s">
        <v>521</v>
      </c>
      <c r="G798" s="153">
        <v>15.7</v>
      </c>
      <c r="H798" s="153" t="s">
        <v>92</v>
      </c>
      <c r="I798" s="156" t="s">
        <v>66</v>
      </c>
      <c r="J798" s="184"/>
    </row>
    <row r="799" spans="1:10" s="99" customFormat="1" ht="14.25" customHeight="1">
      <c r="A799" s="154">
        <v>28</v>
      </c>
      <c r="B799" s="155">
        <v>763</v>
      </c>
      <c r="C799" s="155" t="s">
        <v>487</v>
      </c>
      <c r="D799" s="155" t="s">
        <v>93</v>
      </c>
      <c r="E799" s="155">
        <v>220</v>
      </c>
      <c r="F799" s="155" t="s">
        <v>489</v>
      </c>
      <c r="G799" s="153">
        <v>15.7</v>
      </c>
      <c r="H799" s="153" t="s">
        <v>92</v>
      </c>
      <c r="I799" s="156" t="s">
        <v>66</v>
      </c>
      <c r="J799" s="184"/>
    </row>
    <row r="800" spans="1:10" s="99" customFormat="1" ht="14.25" customHeight="1">
      <c r="A800" s="154">
        <v>28</v>
      </c>
      <c r="B800" s="155">
        <v>764</v>
      </c>
      <c r="C800" s="155" t="s">
        <v>487</v>
      </c>
      <c r="D800" s="155" t="s">
        <v>93</v>
      </c>
      <c r="E800" s="155">
        <v>220</v>
      </c>
      <c r="F800" s="155" t="s">
        <v>489</v>
      </c>
      <c r="G800" s="153">
        <v>15.7</v>
      </c>
      <c r="H800" s="153" t="s">
        <v>92</v>
      </c>
      <c r="I800" s="156" t="s">
        <v>66</v>
      </c>
      <c r="J800" s="184"/>
    </row>
    <row r="801" spans="1:10" s="99" customFormat="1" ht="14.25" customHeight="1">
      <c r="A801" s="154">
        <v>28</v>
      </c>
      <c r="B801" s="155">
        <v>765</v>
      </c>
      <c r="C801" s="155" t="s">
        <v>487</v>
      </c>
      <c r="D801" s="155" t="s">
        <v>93</v>
      </c>
      <c r="E801" s="155">
        <v>220</v>
      </c>
      <c r="F801" s="155" t="s">
        <v>489</v>
      </c>
      <c r="G801" s="153">
        <v>15.7</v>
      </c>
      <c r="H801" s="153" t="s">
        <v>92</v>
      </c>
      <c r="I801" s="156" t="s">
        <v>66</v>
      </c>
      <c r="J801" s="184"/>
    </row>
    <row r="802" spans="1:10" s="99" customFormat="1" ht="14.25" customHeight="1">
      <c r="A802" s="154">
        <v>28</v>
      </c>
      <c r="B802" s="155">
        <v>766</v>
      </c>
      <c r="C802" s="155" t="s">
        <v>487</v>
      </c>
      <c r="D802" s="155" t="s">
        <v>93</v>
      </c>
      <c r="E802" s="155">
        <v>220</v>
      </c>
      <c r="F802" s="155" t="s">
        <v>527</v>
      </c>
      <c r="G802" s="153">
        <v>15.7</v>
      </c>
      <c r="H802" s="153" t="s">
        <v>92</v>
      </c>
      <c r="I802" s="156" t="s">
        <v>66</v>
      </c>
      <c r="J802" s="184"/>
    </row>
    <row r="803" spans="1:10" s="99" customFormat="1" ht="14.25" customHeight="1">
      <c r="A803" s="154">
        <v>28</v>
      </c>
      <c r="B803" s="155">
        <v>767</v>
      </c>
      <c r="C803" s="155" t="s">
        <v>487</v>
      </c>
      <c r="D803" s="155" t="s">
        <v>93</v>
      </c>
      <c r="E803" s="155">
        <v>220</v>
      </c>
      <c r="F803" s="155" t="s">
        <v>527</v>
      </c>
      <c r="G803" s="153">
        <v>15.7</v>
      </c>
      <c r="H803" s="153" t="s">
        <v>92</v>
      </c>
      <c r="I803" s="156" t="s">
        <v>66</v>
      </c>
      <c r="J803" s="184"/>
    </row>
    <row r="804" spans="1:10" s="99" customFormat="1" ht="14.25" customHeight="1">
      <c r="A804" s="154">
        <v>28</v>
      </c>
      <c r="B804" s="155">
        <v>768</v>
      </c>
      <c r="C804" s="155" t="s">
        <v>487</v>
      </c>
      <c r="D804" s="155" t="s">
        <v>93</v>
      </c>
      <c r="E804" s="155">
        <v>220</v>
      </c>
      <c r="F804" s="155" t="s">
        <v>521</v>
      </c>
      <c r="G804" s="153">
        <v>15.7</v>
      </c>
      <c r="H804" s="153" t="s">
        <v>92</v>
      </c>
      <c r="I804" s="156" t="s">
        <v>66</v>
      </c>
      <c r="J804" s="184"/>
    </row>
    <row r="805" spans="1:10" s="99" customFormat="1" ht="14.25" customHeight="1">
      <c r="A805" s="154">
        <v>28</v>
      </c>
      <c r="B805" s="155">
        <v>769</v>
      </c>
      <c r="C805" s="155" t="s">
        <v>487</v>
      </c>
      <c r="D805" s="155" t="s">
        <v>93</v>
      </c>
      <c r="E805" s="155">
        <v>220</v>
      </c>
      <c r="F805" s="155" t="s">
        <v>489</v>
      </c>
      <c r="G805" s="153">
        <v>15.7</v>
      </c>
      <c r="H805" s="153" t="s">
        <v>92</v>
      </c>
      <c r="I805" s="156" t="s">
        <v>66</v>
      </c>
      <c r="J805" s="184"/>
    </row>
    <row r="806" spans="1:10" s="99" customFormat="1" ht="14.25" customHeight="1">
      <c r="A806" s="154">
        <v>28</v>
      </c>
      <c r="B806" s="155">
        <v>770</v>
      </c>
      <c r="C806" s="155" t="s">
        <v>487</v>
      </c>
      <c r="D806" s="155" t="s">
        <v>93</v>
      </c>
      <c r="E806" s="155">
        <v>220</v>
      </c>
      <c r="F806" s="155" t="s">
        <v>489</v>
      </c>
      <c r="G806" s="153">
        <v>15.7</v>
      </c>
      <c r="H806" s="153" t="s">
        <v>92</v>
      </c>
      <c r="I806" s="156" t="s">
        <v>66</v>
      </c>
      <c r="J806" s="184"/>
    </row>
    <row r="807" spans="1:10" s="99" customFormat="1" ht="14.25" customHeight="1">
      <c r="A807" s="154">
        <v>28</v>
      </c>
      <c r="B807" s="155">
        <v>771</v>
      </c>
      <c r="C807" s="155" t="s">
        <v>487</v>
      </c>
      <c r="D807" s="155" t="s">
        <v>93</v>
      </c>
      <c r="E807" s="155">
        <v>220</v>
      </c>
      <c r="F807" s="155" t="s">
        <v>482</v>
      </c>
      <c r="G807" s="153">
        <v>15.7</v>
      </c>
      <c r="H807" s="153" t="s">
        <v>92</v>
      </c>
      <c r="I807" s="156" t="s">
        <v>66</v>
      </c>
      <c r="J807" s="184"/>
    </row>
    <row r="808" spans="1:10" s="99" customFormat="1" ht="14.25" customHeight="1">
      <c r="A808" s="154">
        <v>28</v>
      </c>
      <c r="B808" s="155">
        <v>772</v>
      </c>
      <c r="C808" s="155" t="s">
        <v>487</v>
      </c>
      <c r="D808" s="155" t="s">
        <v>93</v>
      </c>
      <c r="E808" s="155">
        <v>220</v>
      </c>
      <c r="F808" s="155" t="s">
        <v>527</v>
      </c>
      <c r="G808" s="153">
        <v>15.7</v>
      </c>
      <c r="H808" s="153" t="s">
        <v>92</v>
      </c>
      <c r="I808" s="156" t="s">
        <v>66</v>
      </c>
      <c r="J808" s="184"/>
    </row>
    <row r="809" spans="1:10" s="99" customFormat="1" ht="14.25" customHeight="1">
      <c r="A809" s="154">
        <v>28</v>
      </c>
      <c r="B809" s="155">
        <v>773</v>
      </c>
      <c r="C809" s="155" t="s">
        <v>487</v>
      </c>
      <c r="D809" s="155" t="s">
        <v>93</v>
      </c>
      <c r="E809" s="155">
        <v>220</v>
      </c>
      <c r="F809" s="155" t="s">
        <v>521</v>
      </c>
      <c r="G809" s="153">
        <v>15.7</v>
      </c>
      <c r="H809" s="153" t="s">
        <v>92</v>
      </c>
      <c r="I809" s="156" t="s">
        <v>66</v>
      </c>
      <c r="J809" s="184"/>
    </row>
    <row r="810" spans="1:10" s="99" customFormat="1" ht="14.25" customHeight="1">
      <c r="A810" s="154">
        <v>28</v>
      </c>
      <c r="B810" s="155">
        <v>774</v>
      </c>
      <c r="C810" s="155" t="s">
        <v>487</v>
      </c>
      <c r="D810" s="155" t="s">
        <v>93</v>
      </c>
      <c r="E810" s="155">
        <v>220</v>
      </c>
      <c r="F810" s="155" t="s">
        <v>527</v>
      </c>
      <c r="G810" s="153">
        <v>15.7</v>
      </c>
      <c r="H810" s="153" t="s">
        <v>92</v>
      </c>
      <c r="I810" s="156" t="s">
        <v>66</v>
      </c>
      <c r="J810" s="184"/>
    </row>
    <row r="811" spans="1:10" s="99" customFormat="1" ht="14.25" customHeight="1">
      <c r="A811" s="154">
        <v>28</v>
      </c>
      <c r="B811" s="155">
        <v>775</v>
      </c>
      <c r="C811" s="155" t="s">
        <v>487</v>
      </c>
      <c r="D811" s="155" t="s">
        <v>93</v>
      </c>
      <c r="E811" s="155">
        <v>220</v>
      </c>
      <c r="F811" s="155" t="s">
        <v>527</v>
      </c>
      <c r="G811" s="153">
        <v>15.7</v>
      </c>
      <c r="H811" s="153" t="s">
        <v>92</v>
      </c>
      <c r="I811" s="156" t="s">
        <v>66</v>
      </c>
      <c r="J811" s="184"/>
    </row>
    <row r="812" spans="1:10" s="99" customFormat="1" ht="14.25" customHeight="1">
      <c r="A812" s="154">
        <v>28</v>
      </c>
      <c r="B812" s="155">
        <v>776</v>
      </c>
      <c r="C812" s="155" t="s">
        <v>487</v>
      </c>
      <c r="D812" s="155" t="s">
        <v>93</v>
      </c>
      <c r="E812" s="155">
        <v>220</v>
      </c>
      <c r="F812" s="155" t="s">
        <v>489</v>
      </c>
      <c r="G812" s="153">
        <v>15.7</v>
      </c>
      <c r="H812" s="153" t="s">
        <v>92</v>
      </c>
      <c r="I812" s="156" t="s">
        <v>66</v>
      </c>
      <c r="J812" s="184"/>
    </row>
    <row r="813" spans="1:10" s="99" customFormat="1" ht="14.25" customHeight="1">
      <c r="A813" s="154">
        <v>28</v>
      </c>
      <c r="B813" s="155">
        <v>777</v>
      </c>
      <c r="C813" s="155" t="s">
        <v>487</v>
      </c>
      <c r="D813" s="155" t="s">
        <v>93</v>
      </c>
      <c r="E813" s="155">
        <v>220</v>
      </c>
      <c r="F813" s="155" t="s">
        <v>489</v>
      </c>
      <c r="G813" s="153">
        <v>15.7</v>
      </c>
      <c r="H813" s="153" t="s">
        <v>92</v>
      </c>
      <c r="I813" s="156" t="s">
        <v>66</v>
      </c>
      <c r="J813" s="184"/>
    </row>
    <row r="814" spans="1:10" s="99" customFormat="1" ht="14.25" customHeight="1">
      <c r="A814" s="154">
        <v>28</v>
      </c>
      <c r="B814" s="155">
        <v>778</v>
      </c>
      <c r="C814" s="46" t="s">
        <v>487</v>
      </c>
      <c r="D814" s="155" t="s">
        <v>93</v>
      </c>
      <c r="E814" s="155">
        <v>220</v>
      </c>
      <c r="F814" s="155" t="s">
        <v>521</v>
      </c>
      <c r="G814" s="153">
        <v>15.7</v>
      </c>
      <c r="H814" s="153" t="s">
        <v>92</v>
      </c>
      <c r="I814" s="156" t="s">
        <v>66</v>
      </c>
      <c r="J814" s="184"/>
    </row>
    <row r="815" spans="1:10" s="99" customFormat="1" ht="14.25" customHeight="1">
      <c r="A815" s="154">
        <v>28</v>
      </c>
      <c r="B815" s="155">
        <v>779</v>
      </c>
      <c r="C815" s="155" t="s">
        <v>487</v>
      </c>
      <c r="D815" s="155" t="s">
        <v>93</v>
      </c>
      <c r="E815" s="155">
        <v>220</v>
      </c>
      <c r="F815" s="155" t="s">
        <v>521</v>
      </c>
      <c r="G815" s="153">
        <v>15.7</v>
      </c>
      <c r="H815" s="153" t="s">
        <v>92</v>
      </c>
      <c r="I815" s="156" t="s">
        <v>66</v>
      </c>
      <c r="J815" s="184"/>
    </row>
    <row r="816" spans="1:10" s="99" customFormat="1" ht="14.25" customHeight="1">
      <c r="A816" s="154">
        <v>28</v>
      </c>
      <c r="B816" s="155">
        <v>780</v>
      </c>
      <c r="C816" s="155" t="s">
        <v>487</v>
      </c>
      <c r="D816" s="155" t="s">
        <v>93</v>
      </c>
      <c r="E816" s="155">
        <v>220</v>
      </c>
      <c r="F816" s="155" t="s">
        <v>482</v>
      </c>
      <c r="G816" s="153">
        <v>15.7</v>
      </c>
      <c r="H816" s="153" t="s">
        <v>92</v>
      </c>
      <c r="I816" s="156" t="s">
        <v>66</v>
      </c>
      <c r="J816" s="184"/>
    </row>
    <row r="817" spans="1:10" s="99" customFormat="1" ht="14.25" customHeight="1">
      <c r="A817" s="154">
        <v>28</v>
      </c>
      <c r="B817" s="155">
        <v>781</v>
      </c>
      <c r="C817" s="155" t="s">
        <v>487</v>
      </c>
      <c r="D817" s="155" t="s">
        <v>93</v>
      </c>
      <c r="E817" s="155">
        <v>220</v>
      </c>
      <c r="F817" s="155" t="s">
        <v>521</v>
      </c>
      <c r="G817" s="153">
        <v>15.7</v>
      </c>
      <c r="H817" s="153" t="s">
        <v>92</v>
      </c>
      <c r="I817" s="156" t="s">
        <v>66</v>
      </c>
      <c r="J817" s="184"/>
    </row>
    <row r="818" spans="1:10" s="99" customFormat="1" ht="14.25" customHeight="1">
      <c r="A818" s="154">
        <v>28</v>
      </c>
      <c r="B818" s="155">
        <v>782</v>
      </c>
      <c r="C818" s="155" t="s">
        <v>487</v>
      </c>
      <c r="D818" s="155" t="s">
        <v>93</v>
      </c>
      <c r="E818" s="155">
        <v>220</v>
      </c>
      <c r="F818" s="155" t="s">
        <v>489</v>
      </c>
      <c r="G818" s="153">
        <v>15.7</v>
      </c>
      <c r="H818" s="153" t="s">
        <v>92</v>
      </c>
      <c r="I818" s="156" t="s">
        <v>66</v>
      </c>
      <c r="J818" s="184"/>
    </row>
    <row r="819" spans="1:10" s="99" customFormat="1" ht="14.25" customHeight="1">
      <c r="A819" s="154">
        <v>28</v>
      </c>
      <c r="B819" s="155">
        <v>783</v>
      </c>
      <c r="C819" s="155" t="s">
        <v>487</v>
      </c>
      <c r="D819" s="155" t="s">
        <v>93</v>
      </c>
      <c r="E819" s="155">
        <v>220</v>
      </c>
      <c r="F819" s="155" t="s">
        <v>489</v>
      </c>
      <c r="G819" s="153">
        <v>15.7</v>
      </c>
      <c r="H819" s="153" t="s">
        <v>92</v>
      </c>
      <c r="I819" s="156" t="s">
        <v>66</v>
      </c>
      <c r="J819" s="184"/>
    </row>
    <row r="820" spans="1:10" s="99" customFormat="1" ht="14.25" customHeight="1">
      <c r="A820" s="154" t="s">
        <v>36</v>
      </c>
      <c r="B820" s="155" t="s">
        <v>45</v>
      </c>
      <c r="C820" s="155" t="s">
        <v>86</v>
      </c>
      <c r="D820" s="155" t="s">
        <v>87</v>
      </c>
      <c r="E820" s="155" t="s">
        <v>88</v>
      </c>
      <c r="F820" s="155" t="s">
        <v>89</v>
      </c>
      <c r="G820" s="153">
        <v>152.19999999999999</v>
      </c>
      <c r="H820" s="153">
        <v>174.3</v>
      </c>
      <c r="I820" s="156" t="s">
        <v>90</v>
      </c>
      <c r="J820" s="184"/>
    </row>
    <row r="821" spans="1:10" s="99" customFormat="1" ht="14.25" customHeight="1">
      <c r="A821" s="154">
        <v>29</v>
      </c>
      <c r="B821" s="155">
        <v>784</v>
      </c>
      <c r="C821" s="155" t="s">
        <v>355</v>
      </c>
      <c r="D821" s="155" t="s">
        <v>224</v>
      </c>
      <c r="E821" s="155">
        <v>100</v>
      </c>
      <c r="F821" s="155" t="s">
        <v>541</v>
      </c>
      <c r="G821" s="153">
        <v>10.1</v>
      </c>
      <c r="H821" s="153" t="s">
        <v>92</v>
      </c>
      <c r="I821" s="156" t="s">
        <v>66</v>
      </c>
      <c r="J821" s="184"/>
    </row>
    <row r="822" spans="1:10" s="99" customFormat="1" ht="14.25" customHeight="1">
      <c r="A822" s="154">
        <v>29</v>
      </c>
      <c r="B822" s="155">
        <v>785</v>
      </c>
      <c r="C822" s="155" t="s">
        <v>542</v>
      </c>
      <c r="D822" s="155" t="s">
        <v>224</v>
      </c>
      <c r="E822" s="155">
        <v>200</v>
      </c>
      <c r="F822" s="155" t="s">
        <v>521</v>
      </c>
      <c r="G822" s="153">
        <v>10.4</v>
      </c>
      <c r="H822" s="153" t="s">
        <v>92</v>
      </c>
      <c r="I822" s="156" t="s">
        <v>66</v>
      </c>
      <c r="J822" s="184"/>
    </row>
    <row r="823" spans="1:10" s="99" customFormat="1" ht="14.25" customHeight="1">
      <c r="A823" s="154">
        <v>29</v>
      </c>
      <c r="B823" s="155">
        <v>786</v>
      </c>
      <c r="C823" s="155" t="s">
        <v>542</v>
      </c>
      <c r="D823" s="155" t="s">
        <v>224</v>
      </c>
      <c r="E823" s="155">
        <v>200</v>
      </c>
      <c r="F823" s="155" t="s">
        <v>521</v>
      </c>
      <c r="G823" s="153">
        <v>10.4</v>
      </c>
      <c r="H823" s="153" t="s">
        <v>92</v>
      </c>
      <c r="I823" s="156" t="s">
        <v>66</v>
      </c>
      <c r="J823" s="184"/>
    </row>
    <row r="824" spans="1:10" s="99" customFormat="1" ht="14.25" customHeight="1">
      <c r="A824" s="154">
        <v>29</v>
      </c>
      <c r="B824" s="155">
        <v>787</v>
      </c>
      <c r="C824" s="155" t="s">
        <v>543</v>
      </c>
      <c r="D824" s="155" t="s">
        <v>224</v>
      </c>
      <c r="E824" s="155">
        <v>100</v>
      </c>
      <c r="F824" s="155" t="s">
        <v>482</v>
      </c>
      <c r="G824" s="153">
        <v>6.1</v>
      </c>
      <c r="H824" s="153" t="s">
        <v>92</v>
      </c>
      <c r="I824" s="156" t="s">
        <v>66</v>
      </c>
      <c r="J824" s="184"/>
    </row>
    <row r="825" spans="1:10" s="99" customFormat="1" ht="14.25" customHeight="1">
      <c r="A825" s="154">
        <v>29</v>
      </c>
      <c r="B825" s="155">
        <v>788</v>
      </c>
      <c r="C825" s="155" t="s">
        <v>543</v>
      </c>
      <c r="D825" s="155" t="s">
        <v>224</v>
      </c>
      <c r="E825" s="155">
        <v>100</v>
      </c>
      <c r="F825" s="155" t="s">
        <v>521</v>
      </c>
      <c r="G825" s="153">
        <v>6.1</v>
      </c>
      <c r="H825" s="153" t="s">
        <v>92</v>
      </c>
      <c r="I825" s="156" t="s">
        <v>66</v>
      </c>
      <c r="J825" s="184"/>
    </row>
    <row r="826" spans="1:10" s="99" customFormat="1" ht="14.25" customHeight="1">
      <c r="A826" s="154">
        <v>29</v>
      </c>
      <c r="B826" s="155">
        <v>789</v>
      </c>
      <c r="C826" s="155" t="s">
        <v>543</v>
      </c>
      <c r="D826" s="155" t="s">
        <v>224</v>
      </c>
      <c r="E826" s="155">
        <v>100</v>
      </c>
      <c r="F826" s="155" t="s">
        <v>541</v>
      </c>
      <c r="G826" s="153">
        <v>6.1</v>
      </c>
      <c r="H826" s="153" t="s">
        <v>92</v>
      </c>
      <c r="I826" s="156" t="s">
        <v>66</v>
      </c>
      <c r="J826" s="184"/>
    </row>
    <row r="827" spans="1:10" s="99" customFormat="1" ht="14.25" customHeight="1">
      <c r="A827" s="154">
        <v>29</v>
      </c>
      <c r="B827" s="155">
        <v>790</v>
      </c>
      <c r="C827" s="155" t="s">
        <v>543</v>
      </c>
      <c r="D827" s="155" t="s">
        <v>224</v>
      </c>
      <c r="E827" s="155">
        <v>100</v>
      </c>
      <c r="F827" s="155" t="s">
        <v>521</v>
      </c>
      <c r="G827" s="153">
        <v>6.1</v>
      </c>
      <c r="H827" s="153" t="s">
        <v>92</v>
      </c>
      <c r="I827" s="156" t="s">
        <v>66</v>
      </c>
      <c r="J827" s="184"/>
    </row>
    <row r="828" spans="1:10" s="99" customFormat="1" ht="14.25" customHeight="1">
      <c r="A828" s="154">
        <v>29</v>
      </c>
      <c r="B828" s="155">
        <v>791</v>
      </c>
      <c r="C828" s="155" t="s">
        <v>543</v>
      </c>
      <c r="D828" s="155" t="s">
        <v>224</v>
      </c>
      <c r="E828" s="155">
        <v>100</v>
      </c>
      <c r="F828" s="155" t="s">
        <v>482</v>
      </c>
      <c r="G828" s="153">
        <v>6.1</v>
      </c>
      <c r="H828" s="153" t="s">
        <v>92</v>
      </c>
      <c r="I828" s="156" t="s">
        <v>66</v>
      </c>
      <c r="J828" s="184"/>
    </row>
    <row r="829" spans="1:10" s="99" customFormat="1" ht="14.25" customHeight="1">
      <c r="A829" s="154">
        <v>29</v>
      </c>
      <c r="B829" s="155">
        <v>792</v>
      </c>
      <c r="C829" s="155" t="s">
        <v>543</v>
      </c>
      <c r="D829" s="155" t="s">
        <v>224</v>
      </c>
      <c r="E829" s="155">
        <v>100</v>
      </c>
      <c r="F829" s="155" t="s">
        <v>482</v>
      </c>
      <c r="G829" s="153">
        <v>6.1</v>
      </c>
      <c r="H829" s="153" t="s">
        <v>92</v>
      </c>
      <c r="I829" s="156" t="s">
        <v>66</v>
      </c>
      <c r="J829" s="184"/>
    </row>
    <row r="830" spans="1:10" s="99" customFormat="1" ht="14.25" customHeight="1">
      <c r="A830" s="154">
        <v>29</v>
      </c>
      <c r="B830" s="155">
        <v>793</v>
      </c>
      <c r="C830" s="155" t="s">
        <v>543</v>
      </c>
      <c r="D830" s="155" t="s">
        <v>224</v>
      </c>
      <c r="E830" s="155">
        <v>100</v>
      </c>
      <c r="F830" s="155" t="s">
        <v>521</v>
      </c>
      <c r="G830" s="153">
        <v>6.1</v>
      </c>
      <c r="H830" s="153" t="s">
        <v>92</v>
      </c>
      <c r="I830" s="156" t="s">
        <v>66</v>
      </c>
      <c r="J830" s="184"/>
    </row>
    <row r="831" spans="1:10" s="99" customFormat="1" ht="14.25" customHeight="1">
      <c r="A831" s="154">
        <v>29</v>
      </c>
      <c r="B831" s="155">
        <v>794</v>
      </c>
      <c r="C831" s="155" t="s">
        <v>543</v>
      </c>
      <c r="D831" s="155" t="s">
        <v>224</v>
      </c>
      <c r="E831" s="155">
        <v>100</v>
      </c>
      <c r="F831" s="155" t="s">
        <v>482</v>
      </c>
      <c r="G831" s="153">
        <v>6.1</v>
      </c>
      <c r="H831" s="153" t="s">
        <v>92</v>
      </c>
      <c r="I831" s="156" t="s">
        <v>66</v>
      </c>
      <c r="J831" s="184"/>
    </row>
    <row r="832" spans="1:10" s="99" customFormat="1" ht="14.25" customHeight="1">
      <c r="A832" s="154">
        <v>29</v>
      </c>
      <c r="B832" s="155">
        <v>795</v>
      </c>
      <c r="C832" s="155" t="s">
        <v>543</v>
      </c>
      <c r="D832" s="155" t="s">
        <v>224</v>
      </c>
      <c r="E832" s="155">
        <v>100</v>
      </c>
      <c r="F832" s="155" t="s">
        <v>521</v>
      </c>
      <c r="G832" s="153">
        <v>6.1</v>
      </c>
      <c r="H832" s="153" t="s">
        <v>92</v>
      </c>
      <c r="I832" s="156" t="s">
        <v>66</v>
      </c>
      <c r="J832" s="184"/>
    </row>
    <row r="833" spans="1:10" s="99" customFormat="1" ht="14.25" customHeight="1">
      <c r="A833" s="154">
        <v>29</v>
      </c>
      <c r="B833" s="155">
        <v>796</v>
      </c>
      <c r="C833" s="155" t="s">
        <v>259</v>
      </c>
      <c r="D833" s="155" t="s">
        <v>224</v>
      </c>
      <c r="E833" s="155">
        <v>200</v>
      </c>
      <c r="F833" s="155" t="s">
        <v>521</v>
      </c>
      <c r="G833" s="153">
        <v>9.6</v>
      </c>
      <c r="H833" s="153" t="s">
        <v>92</v>
      </c>
      <c r="I833" s="156" t="s">
        <v>66</v>
      </c>
      <c r="J833" s="184"/>
    </row>
    <row r="834" spans="1:10" s="99" customFormat="1" ht="14.25" customHeight="1">
      <c r="A834" s="154">
        <v>29</v>
      </c>
      <c r="B834" s="155">
        <v>797</v>
      </c>
      <c r="C834" s="155" t="s">
        <v>544</v>
      </c>
      <c r="D834" s="155" t="s">
        <v>224</v>
      </c>
      <c r="E834" s="155">
        <v>300</v>
      </c>
      <c r="F834" s="155" t="s">
        <v>358</v>
      </c>
      <c r="G834" s="153">
        <v>10.7</v>
      </c>
      <c r="H834" s="153" t="s">
        <v>92</v>
      </c>
      <c r="I834" s="156" t="s">
        <v>66</v>
      </c>
      <c r="J834" s="184"/>
    </row>
    <row r="835" spans="1:10" s="99" customFormat="1" ht="14.25" customHeight="1">
      <c r="A835" s="154">
        <v>29</v>
      </c>
      <c r="B835" s="155">
        <v>798</v>
      </c>
      <c r="C835" s="155" t="s">
        <v>544</v>
      </c>
      <c r="D835" s="155" t="s">
        <v>224</v>
      </c>
      <c r="E835" s="155">
        <v>300</v>
      </c>
      <c r="F835" s="155" t="s">
        <v>358</v>
      </c>
      <c r="G835" s="153">
        <v>10.7</v>
      </c>
      <c r="H835" s="153" t="s">
        <v>92</v>
      </c>
      <c r="I835" s="156" t="s">
        <v>66</v>
      </c>
      <c r="J835" s="184"/>
    </row>
    <row r="836" spans="1:10" s="99" customFormat="1" ht="14.25" customHeight="1">
      <c r="A836" s="154">
        <v>29</v>
      </c>
      <c r="B836" s="155">
        <v>799</v>
      </c>
      <c r="C836" s="155" t="s">
        <v>544</v>
      </c>
      <c r="D836" s="155" t="s">
        <v>224</v>
      </c>
      <c r="E836" s="155">
        <v>300</v>
      </c>
      <c r="F836" s="155" t="s">
        <v>482</v>
      </c>
      <c r="G836" s="153">
        <v>10.7</v>
      </c>
      <c r="H836" s="153" t="s">
        <v>92</v>
      </c>
      <c r="I836" s="156" t="s">
        <v>66</v>
      </c>
      <c r="J836" s="184"/>
    </row>
    <row r="837" spans="1:10" s="99" customFormat="1" ht="14.25" customHeight="1">
      <c r="A837" s="154">
        <v>29</v>
      </c>
      <c r="B837" s="155">
        <v>800</v>
      </c>
      <c r="C837" s="155" t="s">
        <v>544</v>
      </c>
      <c r="D837" s="155" t="s">
        <v>224</v>
      </c>
      <c r="E837" s="155">
        <v>300</v>
      </c>
      <c r="F837" s="155" t="s">
        <v>482</v>
      </c>
      <c r="G837" s="153">
        <v>10.7</v>
      </c>
      <c r="H837" s="153" t="s">
        <v>92</v>
      </c>
      <c r="I837" s="156" t="s">
        <v>66</v>
      </c>
      <c r="J837" s="184"/>
    </row>
    <row r="838" spans="1:10" s="99" customFormat="1" ht="14.25" customHeight="1">
      <c r="A838" s="154">
        <v>29</v>
      </c>
      <c r="B838" s="155">
        <v>801</v>
      </c>
      <c r="C838" s="155" t="s">
        <v>545</v>
      </c>
      <c r="D838" s="155" t="s">
        <v>224</v>
      </c>
      <c r="E838" s="155">
        <v>70</v>
      </c>
      <c r="F838" s="155" t="s">
        <v>281</v>
      </c>
      <c r="G838" s="153">
        <v>14</v>
      </c>
      <c r="H838" s="153" t="s">
        <v>92</v>
      </c>
      <c r="I838" s="156" t="s">
        <v>66</v>
      </c>
      <c r="J838" s="184"/>
    </row>
    <row r="839" spans="1:10" s="99" customFormat="1" ht="14.25" customHeight="1">
      <c r="A839" s="154" t="s">
        <v>36</v>
      </c>
      <c r="B839" s="155" t="s">
        <v>45</v>
      </c>
      <c r="C839" s="155" t="s">
        <v>86</v>
      </c>
      <c r="D839" s="155" t="s">
        <v>87</v>
      </c>
      <c r="E839" s="155" t="s">
        <v>88</v>
      </c>
      <c r="F839" s="155" t="s">
        <v>89</v>
      </c>
      <c r="G839" s="153">
        <v>168</v>
      </c>
      <c r="H839" s="153">
        <v>190.1</v>
      </c>
      <c r="I839" s="156" t="s">
        <v>90</v>
      </c>
      <c r="J839" s="184"/>
    </row>
    <row r="840" spans="1:10" s="99" customFormat="1" ht="14.25" customHeight="1">
      <c r="A840" s="154">
        <v>30</v>
      </c>
      <c r="B840" s="155">
        <v>802</v>
      </c>
      <c r="C840" s="155" t="s">
        <v>253</v>
      </c>
      <c r="D840" s="155" t="s">
        <v>151</v>
      </c>
      <c r="E840" s="155">
        <v>90</v>
      </c>
      <c r="F840" s="155" t="s">
        <v>521</v>
      </c>
      <c r="G840" s="153">
        <v>7</v>
      </c>
      <c r="H840" s="153" t="s">
        <v>92</v>
      </c>
      <c r="I840" s="156" t="s">
        <v>66</v>
      </c>
      <c r="J840" s="184"/>
    </row>
    <row r="841" spans="1:10" s="99" customFormat="1" ht="14.25" customHeight="1">
      <c r="A841" s="154">
        <v>30</v>
      </c>
      <c r="B841" s="155">
        <v>803</v>
      </c>
      <c r="C841" s="155" t="s">
        <v>253</v>
      </c>
      <c r="D841" s="155" t="s">
        <v>151</v>
      </c>
      <c r="E841" s="155">
        <v>90</v>
      </c>
      <c r="F841" s="155" t="s">
        <v>521</v>
      </c>
      <c r="G841" s="153">
        <v>7</v>
      </c>
      <c r="H841" s="153" t="s">
        <v>92</v>
      </c>
      <c r="I841" s="156" t="s">
        <v>66</v>
      </c>
      <c r="J841" s="184"/>
    </row>
    <row r="842" spans="1:10" s="99" customFormat="1" ht="14.25" customHeight="1">
      <c r="A842" s="154">
        <v>30</v>
      </c>
      <c r="B842" s="155">
        <v>804</v>
      </c>
      <c r="C842" s="155" t="s">
        <v>253</v>
      </c>
      <c r="D842" s="155" t="s">
        <v>151</v>
      </c>
      <c r="E842" s="155">
        <v>90</v>
      </c>
      <c r="F842" s="155" t="s">
        <v>527</v>
      </c>
      <c r="G842" s="153">
        <v>7</v>
      </c>
      <c r="H842" s="153" t="s">
        <v>92</v>
      </c>
      <c r="I842" s="156" t="s">
        <v>66</v>
      </c>
      <c r="J842" s="184"/>
    </row>
    <row r="843" spans="1:10" s="99" customFormat="1" ht="14.25" customHeight="1">
      <c r="A843" s="154">
        <v>30</v>
      </c>
      <c r="B843" s="155">
        <v>805</v>
      </c>
      <c r="C843" s="155" t="s">
        <v>253</v>
      </c>
      <c r="D843" s="155" t="s">
        <v>151</v>
      </c>
      <c r="E843" s="155">
        <v>90</v>
      </c>
      <c r="F843" s="155" t="s">
        <v>521</v>
      </c>
      <c r="G843" s="153">
        <v>7</v>
      </c>
      <c r="H843" s="153" t="s">
        <v>92</v>
      </c>
      <c r="I843" s="156" t="s">
        <v>66</v>
      </c>
      <c r="J843" s="184"/>
    </row>
    <row r="844" spans="1:10" s="99" customFormat="1" ht="14.25" customHeight="1">
      <c r="A844" s="154">
        <v>30</v>
      </c>
      <c r="B844" s="155">
        <v>806</v>
      </c>
      <c r="C844" s="155" t="s">
        <v>253</v>
      </c>
      <c r="D844" s="155" t="s">
        <v>151</v>
      </c>
      <c r="E844" s="155">
        <v>90</v>
      </c>
      <c r="F844" s="155" t="s">
        <v>527</v>
      </c>
      <c r="G844" s="153">
        <v>7</v>
      </c>
      <c r="H844" s="153" t="s">
        <v>92</v>
      </c>
      <c r="I844" s="156" t="s">
        <v>66</v>
      </c>
      <c r="J844" s="184"/>
    </row>
    <row r="845" spans="1:10" s="99" customFormat="1" ht="14.25" customHeight="1">
      <c r="A845" s="154">
        <v>30</v>
      </c>
      <c r="B845" s="155">
        <v>807</v>
      </c>
      <c r="C845" s="155" t="s">
        <v>253</v>
      </c>
      <c r="D845" s="155" t="s">
        <v>151</v>
      </c>
      <c r="E845" s="155">
        <v>90</v>
      </c>
      <c r="F845" s="155" t="s">
        <v>527</v>
      </c>
      <c r="G845" s="153">
        <v>7</v>
      </c>
      <c r="H845" s="153" t="s">
        <v>92</v>
      </c>
      <c r="I845" s="156" t="s">
        <v>66</v>
      </c>
      <c r="J845" s="184"/>
    </row>
    <row r="846" spans="1:10" s="99" customFormat="1" ht="14.25" customHeight="1">
      <c r="A846" s="154">
        <v>30</v>
      </c>
      <c r="B846" s="155">
        <v>808</v>
      </c>
      <c r="C846" s="155" t="s">
        <v>253</v>
      </c>
      <c r="D846" s="155" t="s">
        <v>151</v>
      </c>
      <c r="E846" s="155">
        <v>90</v>
      </c>
      <c r="F846" s="155" t="s">
        <v>521</v>
      </c>
      <c r="G846" s="153">
        <v>7</v>
      </c>
      <c r="H846" s="153" t="s">
        <v>92</v>
      </c>
      <c r="I846" s="156" t="s">
        <v>66</v>
      </c>
      <c r="J846" s="184"/>
    </row>
    <row r="847" spans="1:10" s="99" customFormat="1" ht="14.25" customHeight="1">
      <c r="A847" s="154">
        <v>30</v>
      </c>
      <c r="B847" s="155">
        <v>809</v>
      </c>
      <c r="C847" s="155" t="s">
        <v>253</v>
      </c>
      <c r="D847" s="155" t="s">
        <v>151</v>
      </c>
      <c r="E847" s="155">
        <v>90</v>
      </c>
      <c r="F847" s="155" t="s">
        <v>521</v>
      </c>
      <c r="G847" s="153">
        <v>7</v>
      </c>
      <c r="H847" s="153" t="s">
        <v>92</v>
      </c>
      <c r="I847" s="156" t="s">
        <v>66</v>
      </c>
      <c r="J847" s="184"/>
    </row>
    <row r="848" spans="1:10" s="99" customFormat="1" ht="14.25" customHeight="1">
      <c r="A848" s="154">
        <v>30</v>
      </c>
      <c r="B848" s="155">
        <v>810</v>
      </c>
      <c r="C848" s="155" t="s">
        <v>253</v>
      </c>
      <c r="D848" s="155" t="s">
        <v>151</v>
      </c>
      <c r="E848" s="155">
        <v>90</v>
      </c>
      <c r="F848" s="155" t="s">
        <v>527</v>
      </c>
      <c r="G848" s="153">
        <v>7</v>
      </c>
      <c r="H848" s="153" t="s">
        <v>92</v>
      </c>
      <c r="I848" s="156" t="s">
        <v>66</v>
      </c>
      <c r="J848" s="184"/>
    </row>
    <row r="849" spans="1:10" s="99" customFormat="1" ht="14.25" customHeight="1">
      <c r="A849" s="154">
        <v>30</v>
      </c>
      <c r="B849" s="155">
        <v>811</v>
      </c>
      <c r="C849" s="155" t="s">
        <v>253</v>
      </c>
      <c r="D849" s="155" t="s">
        <v>151</v>
      </c>
      <c r="E849" s="155">
        <v>90</v>
      </c>
      <c r="F849" s="155" t="s">
        <v>521</v>
      </c>
      <c r="G849" s="153">
        <v>7</v>
      </c>
      <c r="H849" s="153" t="s">
        <v>92</v>
      </c>
      <c r="I849" s="156" t="s">
        <v>66</v>
      </c>
      <c r="J849" s="184"/>
    </row>
    <row r="850" spans="1:10" s="99" customFormat="1" ht="14.25" customHeight="1">
      <c r="A850" s="154">
        <v>30</v>
      </c>
      <c r="B850" s="155">
        <v>812</v>
      </c>
      <c r="C850" s="155" t="s">
        <v>253</v>
      </c>
      <c r="D850" s="155" t="s">
        <v>151</v>
      </c>
      <c r="E850" s="155">
        <v>90</v>
      </c>
      <c r="F850" s="155" t="s">
        <v>527</v>
      </c>
      <c r="G850" s="153">
        <v>7</v>
      </c>
      <c r="H850" s="153" t="s">
        <v>92</v>
      </c>
      <c r="I850" s="156" t="s">
        <v>66</v>
      </c>
      <c r="J850" s="184"/>
    </row>
    <row r="851" spans="1:10" s="99" customFormat="1" ht="14.25" customHeight="1">
      <c r="A851" s="154">
        <v>30</v>
      </c>
      <c r="B851" s="155">
        <v>813</v>
      </c>
      <c r="C851" s="155" t="s">
        <v>253</v>
      </c>
      <c r="D851" s="155" t="s">
        <v>151</v>
      </c>
      <c r="E851" s="155">
        <v>90</v>
      </c>
      <c r="F851" s="155" t="s">
        <v>527</v>
      </c>
      <c r="G851" s="153">
        <v>7</v>
      </c>
      <c r="H851" s="153" t="s">
        <v>92</v>
      </c>
      <c r="I851" s="156" t="s">
        <v>66</v>
      </c>
      <c r="J851" s="184"/>
    </row>
    <row r="852" spans="1:10" s="99" customFormat="1" ht="14.25" customHeight="1">
      <c r="A852" s="154">
        <v>30</v>
      </c>
      <c r="B852" s="155">
        <v>814</v>
      </c>
      <c r="C852" s="155" t="s">
        <v>253</v>
      </c>
      <c r="D852" s="155" t="s">
        <v>151</v>
      </c>
      <c r="E852" s="155">
        <v>90</v>
      </c>
      <c r="F852" s="155" t="s">
        <v>527</v>
      </c>
      <c r="G852" s="153">
        <v>7</v>
      </c>
      <c r="H852" s="153" t="s">
        <v>92</v>
      </c>
      <c r="I852" s="156" t="s">
        <v>66</v>
      </c>
      <c r="J852" s="184"/>
    </row>
    <row r="853" spans="1:10" s="99" customFormat="1" ht="14.25" customHeight="1">
      <c r="A853" s="154">
        <v>30</v>
      </c>
      <c r="B853" s="155">
        <v>815</v>
      </c>
      <c r="C853" s="155" t="s">
        <v>253</v>
      </c>
      <c r="D853" s="155" t="s">
        <v>151</v>
      </c>
      <c r="E853" s="155">
        <v>90</v>
      </c>
      <c r="F853" s="155" t="s">
        <v>527</v>
      </c>
      <c r="G853" s="153">
        <v>7</v>
      </c>
      <c r="H853" s="153" t="s">
        <v>92</v>
      </c>
      <c r="I853" s="156" t="s">
        <v>66</v>
      </c>
      <c r="J853" s="184"/>
    </row>
    <row r="854" spans="1:10" s="99" customFormat="1" ht="14.25" customHeight="1">
      <c r="A854" s="154">
        <v>30</v>
      </c>
      <c r="B854" s="155">
        <v>816</v>
      </c>
      <c r="C854" s="155" t="s">
        <v>253</v>
      </c>
      <c r="D854" s="155" t="s">
        <v>151</v>
      </c>
      <c r="E854" s="155">
        <v>90</v>
      </c>
      <c r="F854" s="155" t="s">
        <v>527</v>
      </c>
      <c r="G854" s="153">
        <v>7</v>
      </c>
      <c r="H854" s="153" t="s">
        <v>92</v>
      </c>
      <c r="I854" s="156" t="s">
        <v>66</v>
      </c>
      <c r="J854" s="184"/>
    </row>
    <row r="855" spans="1:10" s="99" customFormat="1" ht="14.25" customHeight="1">
      <c r="A855" s="154">
        <v>30</v>
      </c>
      <c r="B855" s="155">
        <v>817</v>
      </c>
      <c r="C855" s="155" t="s">
        <v>253</v>
      </c>
      <c r="D855" s="155" t="s">
        <v>151</v>
      </c>
      <c r="E855" s="155">
        <v>90</v>
      </c>
      <c r="F855" s="155" t="s">
        <v>527</v>
      </c>
      <c r="G855" s="153">
        <v>7</v>
      </c>
      <c r="H855" s="153" t="s">
        <v>92</v>
      </c>
      <c r="I855" s="156" t="s">
        <v>66</v>
      </c>
      <c r="J855" s="184"/>
    </row>
    <row r="856" spans="1:10" s="99" customFormat="1" ht="14.25" customHeight="1">
      <c r="A856" s="154">
        <v>30</v>
      </c>
      <c r="B856" s="155">
        <v>818</v>
      </c>
      <c r="C856" s="155" t="s">
        <v>253</v>
      </c>
      <c r="D856" s="155" t="s">
        <v>151</v>
      </c>
      <c r="E856" s="155">
        <v>90</v>
      </c>
      <c r="F856" s="155" t="s">
        <v>527</v>
      </c>
      <c r="G856" s="153">
        <v>7</v>
      </c>
      <c r="H856" s="153" t="s">
        <v>92</v>
      </c>
      <c r="I856" s="156" t="s">
        <v>66</v>
      </c>
      <c r="J856" s="184"/>
    </row>
    <row r="857" spans="1:10" s="99" customFormat="1" ht="14.25" customHeight="1">
      <c r="A857" s="154">
        <v>30</v>
      </c>
      <c r="B857" s="155">
        <v>819</v>
      </c>
      <c r="C857" s="155" t="s">
        <v>253</v>
      </c>
      <c r="D857" s="155" t="s">
        <v>151</v>
      </c>
      <c r="E857" s="155">
        <v>90</v>
      </c>
      <c r="F857" s="155" t="s">
        <v>527</v>
      </c>
      <c r="G857" s="153">
        <v>7</v>
      </c>
      <c r="H857" s="153" t="s">
        <v>92</v>
      </c>
      <c r="I857" s="156" t="s">
        <v>66</v>
      </c>
      <c r="J857" s="184"/>
    </row>
    <row r="858" spans="1:10" s="99" customFormat="1" ht="14.25" customHeight="1">
      <c r="A858" s="154">
        <v>30</v>
      </c>
      <c r="B858" s="155">
        <v>820</v>
      </c>
      <c r="C858" s="155" t="s">
        <v>253</v>
      </c>
      <c r="D858" s="155" t="s">
        <v>151</v>
      </c>
      <c r="E858" s="155">
        <v>90</v>
      </c>
      <c r="F858" s="155" t="s">
        <v>527</v>
      </c>
      <c r="G858" s="153">
        <v>7</v>
      </c>
      <c r="H858" s="153" t="s">
        <v>92</v>
      </c>
      <c r="I858" s="156" t="s">
        <v>66</v>
      </c>
      <c r="J858" s="184"/>
    </row>
    <row r="859" spans="1:10" s="99" customFormat="1" ht="14.25" customHeight="1">
      <c r="A859" s="154">
        <v>30</v>
      </c>
      <c r="B859" s="155">
        <v>821</v>
      </c>
      <c r="C859" s="155" t="s">
        <v>253</v>
      </c>
      <c r="D859" s="155" t="s">
        <v>151</v>
      </c>
      <c r="E859" s="155">
        <v>90</v>
      </c>
      <c r="F859" s="155" t="s">
        <v>358</v>
      </c>
      <c r="G859" s="153">
        <v>7</v>
      </c>
      <c r="H859" s="153" t="s">
        <v>92</v>
      </c>
      <c r="I859" s="156" t="s">
        <v>66</v>
      </c>
      <c r="J859" s="184"/>
    </row>
    <row r="860" spans="1:10" s="99" customFormat="1" ht="14.25" customHeight="1">
      <c r="A860" s="154">
        <v>30</v>
      </c>
      <c r="B860" s="155">
        <v>822</v>
      </c>
      <c r="C860" s="155" t="s">
        <v>253</v>
      </c>
      <c r="D860" s="155" t="s">
        <v>151</v>
      </c>
      <c r="E860" s="155">
        <v>90</v>
      </c>
      <c r="F860" s="155" t="s">
        <v>358</v>
      </c>
      <c r="G860" s="153">
        <v>7</v>
      </c>
      <c r="H860" s="153" t="s">
        <v>92</v>
      </c>
      <c r="I860" s="156" t="s">
        <v>66</v>
      </c>
      <c r="J860" s="184"/>
    </row>
    <row r="861" spans="1:10" s="99" customFormat="1" ht="14.25" customHeight="1">
      <c r="A861" s="154">
        <v>30</v>
      </c>
      <c r="B861" s="155">
        <v>823</v>
      </c>
      <c r="C861" s="155" t="s">
        <v>253</v>
      </c>
      <c r="D861" s="155" t="s">
        <v>151</v>
      </c>
      <c r="E861" s="155">
        <v>90</v>
      </c>
      <c r="F861" s="155" t="s">
        <v>521</v>
      </c>
      <c r="G861" s="153">
        <v>7</v>
      </c>
      <c r="H861" s="153" t="s">
        <v>92</v>
      </c>
      <c r="I861" s="156" t="s">
        <v>66</v>
      </c>
      <c r="J861" s="184"/>
    </row>
    <row r="862" spans="1:10" s="99" customFormat="1" ht="14.25" customHeight="1">
      <c r="A862" s="154">
        <v>30</v>
      </c>
      <c r="B862" s="155">
        <v>824</v>
      </c>
      <c r="C862" s="155" t="s">
        <v>253</v>
      </c>
      <c r="D862" s="155" t="s">
        <v>151</v>
      </c>
      <c r="E862" s="155">
        <v>90</v>
      </c>
      <c r="F862" s="155" t="s">
        <v>521</v>
      </c>
      <c r="G862" s="153">
        <v>7</v>
      </c>
      <c r="H862" s="153" t="s">
        <v>92</v>
      </c>
      <c r="I862" s="156" t="s">
        <v>66</v>
      </c>
      <c r="J862" s="184"/>
    </row>
    <row r="863" spans="1:10" s="99" customFormat="1" ht="14.25" customHeight="1">
      <c r="A863" s="154">
        <v>30</v>
      </c>
      <c r="B863" s="155">
        <v>825</v>
      </c>
      <c r="C863" s="155" t="s">
        <v>253</v>
      </c>
      <c r="D863" s="155" t="s">
        <v>151</v>
      </c>
      <c r="E863" s="155">
        <v>90</v>
      </c>
      <c r="F863" s="155" t="s">
        <v>521</v>
      </c>
      <c r="G863" s="153">
        <v>7</v>
      </c>
      <c r="H863" s="153" t="s">
        <v>92</v>
      </c>
      <c r="I863" s="156" t="s">
        <v>66</v>
      </c>
      <c r="J863" s="184"/>
    </row>
    <row r="864" spans="1:10" s="99" customFormat="1" ht="14.25" customHeight="1">
      <c r="A864" s="154" t="s">
        <v>36</v>
      </c>
      <c r="B864" s="155" t="s">
        <v>45</v>
      </c>
      <c r="C864" s="155" t="s">
        <v>86</v>
      </c>
      <c r="D864" s="155" t="s">
        <v>87</v>
      </c>
      <c r="E864" s="155" t="s">
        <v>88</v>
      </c>
      <c r="F864" s="155" t="s">
        <v>89</v>
      </c>
      <c r="G864" s="153">
        <v>304</v>
      </c>
      <c r="H864" s="153">
        <v>326.10000000000002</v>
      </c>
      <c r="I864" s="156" t="s">
        <v>90</v>
      </c>
      <c r="J864" s="184"/>
    </row>
    <row r="865" spans="1:10" s="99" customFormat="1" ht="14.25" customHeight="1">
      <c r="A865" s="154">
        <v>31</v>
      </c>
      <c r="B865" s="155">
        <v>826</v>
      </c>
      <c r="C865" s="155" t="s">
        <v>295</v>
      </c>
      <c r="D865" s="155" t="s">
        <v>93</v>
      </c>
      <c r="E865" s="155">
        <v>45</v>
      </c>
      <c r="F865" s="155" t="s">
        <v>546</v>
      </c>
      <c r="G865" s="153">
        <v>9.5</v>
      </c>
      <c r="H865" s="153" t="s">
        <v>92</v>
      </c>
      <c r="I865" s="156" t="s">
        <v>66</v>
      </c>
      <c r="J865" s="184"/>
    </row>
    <row r="866" spans="1:10" s="99" customFormat="1" ht="14.25" customHeight="1">
      <c r="A866" s="154">
        <v>31</v>
      </c>
      <c r="B866" s="155">
        <v>827</v>
      </c>
      <c r="C866" s="155" t="s">
        <v>295</v>
      </c>
      <c r="D866" s="155" t="s">
        <v>93</v>
      </c>
      <c r="E866" s="155">
        <v>45</v>
      </c>
      <c r="F866" s="155" t="s">
        <v>546</v>
      </c>
      <c r="G866" s="153">
        <v>9.5</v>
      </c>
      <c r="H866" s="153" t="s">
        <v>92</v>
      </c>
      <c r="I866" s="156" t="s">
        <v>66</v>
      </c>
      <c r="J866" s="184"/>
    </row>
    <row r="867" spans="1:10" s="99" customFormat="1" ht="14.25" customHeight="1">
      <c r="A867" s="154">
        <v>31</v>
      </c>
      <c r="B867" s="155">
        <v>828</v>
      </c>
      <c r="C867" s="155" t="s">
        <v>295</v>
      </c>
      <c r="D867" s="155" t="s">
        <v>93</v>
      </c>
      <c r="E867" s="155">
        <v>45</v>
      </c>
      <c r="F867" s="155" t="s">
        <v>546</v>
      </c>
      <c r="G867" s="153">
        <v>9.5</v>
      </c>
      <c r="H867" s="153" t="s">
        <v>92</v>
      </c>
      <c r="I867" s="156" t="s">
        <v>66</v>
      </c>
      <c r="J867" s="184"/>
    </row>
    <row r="868" spans="1:10" s="99" customFormat="1" ht="14.25" customHeight="1">
      <c r="A868" s="154">
        <v>31</v>
      </c>
      <c r="B868" s="155">
        <v>829</v>
      </c>
      <c r="C868" s="155" t="s">
        <v>295</v>
      </c>
      <c r="D868" s="155" t="s">
        <v>93</v>
      </c>
      <c r="E868" s="155">
        <v>45</v>
      </c>
      <c r="F868" s="155" t="s">
        <v>546</v>
      </c>
      <c r="G868" s="153">
        <v>9.5</v>
      </c>
      <c r="H868" s="153" t="s">
        <v>92</v>
      </c>
      <c r="I868" s="156" t="s">
        <v>66</v>
      </c>
      <c r="J868" s="184"/>
    </row>
    <row r="869" spans="1:10" s="99" customFormat="1" ht="14.25" customHeight="1">
      <c r="A869" s="154">
        <v>31</v>
      </c>
      <c r="B869" s="155">
        <v>830</v>
      </c>
      <c r="C869" s="155" t="s">
        <v>295</v>
      </c>
      <c r="D869" s="155" t="s">
        <v>93</v>
      </c>
      <c r="E869" s="155">
        <v>45</v>
      </c>
      <c r="F869" s="155" t="s">
        <v>546</v>
      </c>
      <c r="G869" s="153">
        <v>9.5</v>
      </c>
      <c r="H869" s="153" t="s">
        <v>92</v>
      </c>
      <c r="I869" s="156" t="s">
        <v>66</v>
      </c>
      <c r="J869" s="184"/>
    </row>
    <row r="870" spans="1:10" s="99" customFormat="1" ht="14.25" customHeight="1">
      <c r="A870" s="154">
        <v>31</v>
      </c>
      <c r="B870" s="155">
        <v>831</v>
      </c>
      <c r="C870" s="155" t="s">
        <v>295</v>
      </c>
      <c r="D870" s="155" t="s">
        <v>93</v>
      </c>
      <c r="E870" s="155">
        <v>45</v>
      </c>
      <c r="F870" s="155" t="s">
        <v>546</v>
      </c>
      <c r="G870" s="153">
        <v>9.5</v>
      </c>
      <c r="H870" s="153" t="s">
        <v>92</v>
      </c>
      <c r="I870" s="156" t="s">
        <v>66</v>
      </c>
      <c r="J870" s="184"/>
    </row>
    <row r="871" spans="1:10" s="99" customFormat="1" ht="14.25" customHeight="1">
      <c r="A871" s="154">
        <v>31</v>
      </c>
      <c r="B871" s="155">
        <v>832</v>
      </c>
      <c r="C871" s="155" t="s">
        <v>295</v>
      </c>
      <c r="D871" s="155" t="s">
        <v>93</v>
      </c>
      <c r="E871" s="155">
        <v>45</v>
      </c>
      <c r="F871" s="155" t="s">
        <v>546</v>
      </c>
      <c r="G871" s="153">
        <v>9.5</v>
      </c>
      <c r="H871" s="153" t="s">
        <v>92</v>
      </c>
      <c r="I871" s="156" t="s">
        <v>66</v>
      </c>
      <c r="J871" s="184"/>
    </row>
    <row r="872" spans="1:10" s="99" customFormat="1" ht="14.25" customHeight="1">
      <c r="A872" s="154">
        <v>31</v>
      </c>
      <c r="B872" s="155">
        <v>833</v>
      </c>
      <c r="C872" s="155" t="s">
        <v>295</v>
      </c>
      <c r="D872" s="155" t="s">
        <v>93</v>
      </c>
      <c r="E872" s="155">
        <v>45</v>
      </c>
      <c r="F872" s="155" t="s">
        <v>524</v>
      </c>
      <c r="G872" s="153">
        <v>9.5</v>
      </c>
      <c r="H872" s="153" t="s">
        <v>92</v>
      </c>
      <c r="I872" s="156" t="s">
        <v>66</v>
      </c>
      <c r="J872" s="184"/>
    </row>
    <row r="873" spans="1:10" s="99" customFormat="1" ht="14.25" customHeight="1">
      <c r="A873" s="154">
        <v>31</v>
      </c>
      <c r="B873" s="155">
        <v>834</v>
      </c>
      <c r="C873" s="155" t="s">
        <v>295</v>
      </c>
      <c r="D873" s="155" t="s">
        <v>93</v>
      </c>
      <c r="E873" s="155">
        <v>45</v>
      </c>
      <c r="F873" s="155" t="s">
        <v>547</v>
      </c>
      <c r="G873" s="153">
        <v>9.5</v>
      </c>
      <c r="H873" s="153" t="s">
        <v>92</v>
      </c>
      <c r="I873" s="156" t="s">
        <v>66</v>
      </c>
      <c r="J873" s="184"/>
    </row>
    <row r="874" spans="1:10" s="99" customFormat="1" ht="14.25" customHeight="1">
      <c r="A874" s="154">
        <v>31</v>
      </c>
      <c r="B874" s="155">
        <v>835</v>
      </c>
      <c r="C874" s="155" t="s">
        <v>295</v>
      </c>
      <c r="D874" s="155" t="s">
        <v>93</v>
      </c>
      <c r="E874" s="155">
        <v>45</v>
      </c>
      <c r="F874" s="155" t="s">
        <v>547</v>
      </c>
      <c r="G874" s="153">
        <v>9.5</v>
      </c>
      <c r="H874" s="153" t="s">
        <v>92</v>
      </c>
      <c r="I874" s="156" t="s">
        <v>66</v>
      </c>
      <c r="J874" s="184"/>
    </row>
    <row r="875" spans="1:10" s="99" customFormat="1" ht="14.25" customHeight="1">
      <c r="A875" s="154">
        <v>31</v>
      </c>
      <c r="B875" s="155">
        <v>836</v>
      </c>
      <c r="C875" s="155" t="s">
        <v>295</v>
      </c>
      <c r="D875" s="155" t="s">
        <v>93</v>
      </c>
      <c r="E875" s="155">
        <v>45</v>
      </c>
      <c r="F875" s="155" t="s">
        <v>547</v>
      </c>
      <c r="G875" s="153">
        <v>9.5</v>
      </c>
      <c r="H875" s="153" t="s">
        <v>92</v>
      </c>
      <c r="I875" s="156" t="s">
        <v>66</v>
      </c>
      <c r="J875" s="184"/>
    </row>
    <row r="876" spans="1:10" s="99" customFormat="1" ht="14.25" customHeight="1">
      <c r="A876" s="154">
        <v>31</v>
      </c>
      <c r="B876" s="155">
        <v>837</v>
      </c>
      <c r="C876" s="155" t="s">
        <v>295</v>
      </c>
      <c r="D876" s="155" t="s">
        <v>93</v>
      </c>
      <c r="E876" s="155">
        <v>45</v>
      </c>
      <c r="F876" s="155" t="s">
        <v>546</v>
      </c>
      <c r="G876" s="153">
        <v>9.5</v>
      </c>
      <c r="H876" s="153" t="s">
        <v>92</v>
      </c>
      <c r="I876" s="156" t="s">
        <v>66</v>
      </c>
      <c r="J876" s="184"/>
    </row>
    <row r="877" spans="1:10" s="99" customFormat="1" ht="14.25" customHeight="1">
      <c r="A877" s="154">
        <v>31</v>
      </c>
      <c r="B877" s="155">
        <v>838</v>
      </c>
      <c r="C877" s="155" t="s">
        <v>295</v>
      </c>
      <c r="D877" s="155" t="s">
        <v>93</v>
      </c>
      <c r="E877" s="155">
        <v>45</v>
      </c>
      <c r="F877" s="155" t="s">
        <v>546</v>
      </c>
      <c r="G877" s="153">
        <v>9.5</v>
      </c>
      <c r="H877" s="153" t="s">
        <v>92</v>
      </c>
      <c r="I877" s="156" t="s">
        <v>66</v>
      </c>
      <c r="J877" s="184"/>
    </row>
    <row r="878" spans="1:10" s="99" customFormat="1" ht="14.25" customHeight="1">
      <c r="A878" s="154">
        <v>31</v>
      </c>
      <c r="B878" s="155">
        <v>839</v>
      </c>
      <c r="C878" s="155" t="s">
        <v>295</v>
      </c>
      <c r="D878" s="155" t="s">
        <v>93</v>
      </c>
      <c r="E878" s="155">
        <v>45</v>
      </c>
      <c r="F878" s="155" t="s">
        <v>547</v>
      </c>
      <c r="G878" s="153">
        <v>9.5</v>
      </c>
      <c r="H878" s="153" t="s">
        <v>92</v>
      </c>
      <c r="I878" s="156" t="s">
        <v>66</v>
      </c>
      <c r="J878" s="184"/>
    </row>
    <row r="879" spans="1:10" s="99" customFormat="1" ht="14.25" customHeight="1">
      <c r="A879" s="154">
        <v>31</v>
      </c>
      <c r="B879" s="155">
        <v>840</v>
      </c>
      <c r="C879" s="155" t="s">
        <v>295</v>
      </c>
      <c r="D879" s="155" t="s">
        <v>93</v>
      </c>
      <c r="E879" s="155">
        <v>45</v>
      </c>
      <c r="F879" s="155" t="s">
        <v>547</v>
      </c>
      <c r="G879" s="153">
        <v>9.5</v>
      </c>
      <c r="H879" s="153" t="s">
        <v>92</v>
      </c>
      <c r="I879" s="156" t="s">
        <v>66</v>
      </c>
      <c r="J879" s="184"/>
    </row>
    <row r="880" spans="1:10" s="99" customFormat="1" ht="14.25" customHeight="1">
      <c r="A880" s="154">
        <v>31</v>
      </c>
      <c r="B880" s="155">
        <v>841</v>
      </c>
      <c r="C880" s="155" t="s">
        <v>295</v>
      </c>
      <c r="D880" s="155" t="s">
        <v>93</v>
      </c>
      <c r="E880" s="155">
        <v>45</v>
      </c>
      <c r="F880" s="155" t="s">
        <v>547</v>
      </c>
      <c r="G880" s="153">
        <v>9.5</v>
      </c>
      <c r="H880" s="153" t="s">
        <v>92</v>
      </c>
      <c r="I880" s="156" t="s">
        <v>66</v>
      </c>
      <c r="J880" s="184"/>
    </row>
    <row r="881" spans="1:10" s="99" customFormat="1" ht="14.25" customHeight="1">
      <c r="A881" s="154">
        <v>31</v>
      </c>
      <c r="B881" s="155">
        <v>842</v>
      </c>
      <c r="C881" s="155" t="s">
        <v>295</v>
      </c>
      <c r="D881" s="155" t="s">
        <v>93</v>
      </c>
      <c r="E881" s="155">
        <v>45</v>
      </c>
      <c r="F881" s="155" t="s">
        <v>547</v>
      </c>
      <c r="G881" s="153">
        <v>9.5</v>
      </c>
      <c r="H881" s="153" t="s">
        <v>92</v>
      </c>
      <c r="I881" s="156" t="s">
        <v>66</v>
      </c>
      <c r="J881" s="184"/>
    </row>
    <row r="882" spans="1:10" s="99" customFormat="1" ht="14.25" customHeight="1">
      <c r="A882" s="154">
        <v>31</v>
      </c>
      <c r="B882" s="155">
        <v>843</v>
      </c>
      <c r="C882" s="155" t="s">
        <v>295</v>
      </c>
      <c r="D882" s="155" t="s">
        <v>93</v>
      </c>
      <c r="E882" s="155">
        <v>45</v>
      </c>
      <c r="F882" s="155" t="s">
        <v>547</v>
      </c>
      <c r="G882" s="153">
        <v>9.5</v>
      </c>
      <c r="H882" s="153" t="s">
        <v>92</v>
      </c>
      <c r="I882" s="156" t="s">
        <v>66</v>
      </c>
      <c r="J882" s="184"/>
    </row>
    <row r="883" spans="1:10" s="99" customFormat="1" ht="14.25" customHeight="1">
      <c r="A883" s="154">
        <v>31</v>
      </c>
      <c r="B883" s="155">
        <v>844</v>
      </c>
      <c r="C883" s="155" t="s">
        <v>295</v>
      </c>
      <c r="D883" s="155" t="s">
        <v>93</v>
      </c>
      <c r="E883" s="155">
        <v>45</v>
      </c>
      <c r="F883" s="155" t="s">
        <v>547</v>
      </c>
      <c r="G883" s="153">
        <v>9.5</v>
      </c>
      <c r="H883" s="153" t="s">
        <v>92</v>
      </c>
      <c r="I883" s="156" t="s">
        <v>66</v>
      </c>
      <c r="J883" s="184"/>
    </row>
    <row r="884" spans="1:10" s="99" customFormat="1" ht="14.25" customHeight="1">
      <c r="A884" s="154">
        <v>31</v>
      </c>
      <c r="B884" s="155">
        <v>845</v>
      </c>
      <c r="C884" s="155" t="s">
        <v>295</v>
      </c>
      <c r="D884" s="155" t="s">
        <v>93</v>
      </c>
      <c r="E884" s="155">
        <v>45</v>
      </c>
      <c r="F884" s="155" t="s">
        <v>547</v>
      </c>
      <c r="G884" s="153">
        <v>9.5</v>
      </c>
      <c r="H884" s="153" t="s">
        <v>92</v>
      </c>
      <c r="I884" s="156" t="s">
        <v>66</v>
      </c>
      <c r="J884" s="184"/>
    </row>
    <row r="885" spans="1:10" s="99" customFormat="1" ht="14.25" customHeight="1">
      <c r="A885" s="154">
        <v>31</v>
      </c>
      <c r="B885" s="155">
        <v>846</v>
      </c>
      <c r="C885" s="155" t="s">
        <v>295</v>
      </c>
      <c r="D885" s="155" t="s">
        <v>93</v>
      </c>
      <c r="E885" s="155">
        <v>45</v>
      </c>
      <c r="F885" s="155" t="s">
        <v>547</v>
      </c>
      <c r="G885" s="153">
        <v>9.5</v>
      </c>
      <c r="H885" s="153" t="s">
        <v>92</v>
      </c>
      <c r="I885" s="156" t="s">
        <v>66</v>
      </c>
      <c r="J885" s="184"/>
    </row>
    <row r="886" spans="1:10" s="99" customFormat="1" ht="14.25" customHeight="1">
      <c r="A886" s="154">
        <v>31</v>
      </c>
      <c r="B886" s="155">
        <v>847</v>
      </c>
      <c r="C886" s="155" t="s">
        <v>295</v>
      </c>
      <c r="D886" s="155" t="s">
        <v>93</v>
      </c>
      <c r="E886" s="155">
        <v>45</v>
      </c>
      <c r="F886" s="155" t="s">
        <v>547</v>
      </c>
      <c r="G886" s="153">
        <v>9.5</v>
      </c>
      <c r="H886" s="153" t="s">
        <v>92</v>
      </c>
      <c r="I886" s="156" t="s">
        <v>66</v>
      </c>
      <c r="J886" s="184"/>
    </row>
    <row r="887" spans="1:10" s="99" customFormat="1" ht="14.25" customHeight="1">
      <c r="A887" s="154">
        <v>31</v>
      </c>
      <c r="B887" s="155">
        <v>848</v>
      </c>
      <c r="C887" s="155" t="s">
        <v>295</v>
      </c>
      <c r="D887" s="155" t="s">
        <v>93</v>
      </c>
      <c r="E887" s="155">
        <v>45</v>
      </c>
      <c r="F887" s="155" t="s">
        <v>547</v>
      </c>
      <c r="G887" s="153">
        <v>9.5</v>
      </c>
      <c r="H887" s="153" t="s">
        <v>92</v>
      </c>
      <c r="I887" s="156" t="s">
        <v>66</v>
      </c>
      <c r="J887" s="184"/>
    </row>
    <row r="888" spans="1:10" s="99" customFormat="1" ht="14.25" customHeight="1">
      <c r="A888" s="154">
        <v>31</v>
      </c>
      <c r="B888" s="155">
        <v>849</v>
      </c>
      <c r="C888" s="155" t="s">
        <v>295</v>
      </c>
      <c r="D888" s="155" t="s">
        <v>93</v>
      </c>
      <c r="E888" s="155">
        <v>45</v>
      </c>
      <c r="F888" s="155" t="s">
        <v>547</v>
      </c>
      <c r="G888" s="153">
        <v>9.5</v>
      </c>
      <c r="H888" s="153" t="s">
        <v>92</v>
      </c>
      <c r="I888" s="156" t="s">
        <v>66</v>
      </c>
      <c r="J888" s="184"/>
    </row>
    <row r="889" spans="1:10" s="99" customFormat="1" ht="14.25" customHeight="1">
      <c r="A889" s="154">
        <v>31</v>
      </c>
      <c r="B889" s="155">
        <v>850</v>
      </c>
      <c r="C889" s="155" t="s">
        <v>295</v>
      </c>
      <c r="D889" s="155" t="s">
        <v>93</v>
      </c>
      <c r="E889" s="155">
        <v>45</v>
      </c>
      <c r="F889" s="155" t="s">
        <v>546</v>
      </c>
      <c r="G889" s="153">
        <v>9.5</v>
      </c>
      <c r="H889" s="153" t="s">
        <v>92</v>
      </c>
      <c r="I889" s="156" t="s">
        <v>66</v>
      </c>
      <c r="J889" s="184"/>
    </row>
    <row r="890" spans="1:10" s="99" customFormat="1" ht="14.25" customHeight="1">
      <c r="A890" s="154">
        <v>31</v>
      </c>
      <c r="B890" s="155">
        <v>851</v>
      </c>
      <c r="C890" s="155" t="s">
        <v>295</v>
      </c>
      <c r="D890" s="155" t="s">
        <v>93</v>
      </c>
      <c r="E890" s="155">
        <v>45</v>
      </c>
      <c r="F890" s="155" t="s">
        <v>546</v>
      </c>
      <c r="G890" s="153">
        <v>9.5</v>
      </c>
      <c r="H890" s="153" t="s">
        <v>92</v>
      </c>
      <c r="I890" s="156" t="s">
        <v>66</v>
      </c>
      <c r="J890" s="184"/>
    </row>
    <row r="891" spans="1:10" s="99" customFormat="1" ht="14.25" customHeight="1">
      <c r="A891" s="154">
        <v>31</v>
      </c>
      <c r="B891" s="155">
        <v>852</v>
      </c>
      <c r="C891" s="155" t="s">
        <v>295</v>
      </c>
      <c r="D891" s="155" t="s">
        <v>93</v>
      </c>
      <c r="E891" s="155">
        <v>45</v>
      </c>
      <c r="F891" s="155" t="s">
        <v>546</v>
      </c>
      <c r="G891" s="153">
        <v>9.5</v>
      </c>
      <c r="H891" s="153" t="s">
        <v>92</v>
      </c>
      <c r="I891" s="156" t="s">
        <v>66</v>
      </c>
      <c r="J891" s="184"/>
    </row>
    <row r="892" spans="1:10" s="99" customFormat="1" ht="14.25" customHeight="1">
      <c r="A892" s="154">
        <v>31</v>
      </c>
      <c r="B892" s="155">
        <v>853</v>
      </c>
      <c r="C892" s="155" t="s">
        <v>295</v>
      </c>
      <c r="D892" s="155" t="s">
        <v>93</v>
      </c>
      <c r="E892" s="155">
        <v>45</v>
      </c>
      <c r="F892" s="155" t="s">
        <v>546</v>
      </c>
      <c r="G892" s="153">
        <v>9.5</v>
      </c>
      <c r="H892" s="153" t="s">
        <v>92</v>
      </c>
      <c r="I892" s="156" t="s">
        <v>66</v>
      </c>
      <c r="J892" s="184"/>
    </row>
    <row r="893" spans="1:10" s="99" customFormat="1" ht="14.25" customHeight="1">
      <c r="A893" s="154">
        <v>31</v>
      </c>
      <c r="B893" s="155">
        <v>854</v>
      </c>
      <c r="C893" s="155" t="s">
        <v>295</v>
      </c>
      <c r="D893" s="155" t="s">
        <v>93</v>
      </c>
      <c r="E893" s="155">
        <v>45</v>
      </c>
      <c r="F893" s="155" t="s">
        <v>546</v>
      </c>
      <c r="G893" s="153">
        <v>9.5</v>
      </c>
      <c r="H893" s="153" t="s">
        <v>92</v>
      </c>
      <c r="I893" s="156" t="s">
        <v>66</v>
      </c>
      <c r="J893" s="184"/>
    </row>
    <row r="894" spans="1:10" s="99" customFormat="1" ht="14.25" customHeight="1">
      <c r="A894" s="154">
        <v>31</v>
      </c>
      <c r="B894" s="155">
        <v>855</v>
      </c>
      <c r="C894" s="155" t="s">
        <v>295</v>
      </c>
      <c r="D894" s="155" t="s">
        <v>93</v>
      </c>
      <c r="E894" s="155">
        <v>45</v>
      </c>
      <c r="F894" s="155" t="s">
        <v>546</v>
      </c>
      <c r="G894" s="153">
        <v>9.5</v>
      </c>
      <c r="H894" s="153" t="s">
        <v>92</v>
      </c>
      <c r="I894" s="156" t="s">
        <v>66</v>
      </c>
      <c r="J894" s="184"/>
    </row>
    <row r="895" spans="1:10" s="99" customFormat="1" ht="14.25" customHeight="1">
      <c r="A895" s="154">
        <v>31</v>
      </c>
      <c r="B895" s="155">
        <v>856</v>
      </c>
      <c r="C895" s="155" t="s">
        <v>295</v>
      </c>
      <c r="D895" s="155" t="s">
        <v>93</v>
      </c>
      <c r="E895" s="155">
        <v>45</v>
      </c>
      <c r="F895" s="155" t="s">
        <v>524</v>
      </c>
      <c r="G895" s="153">
        <v>9.5</v>
      </c>
      <c r="H895" s="153" t="s">
        <v>92</v>
      </c>
      <c r="I895" s="156" t="s">
        <v>66</v>
      </c>
      <c r="J895" s="184"/>
    </row>
    <row r="896" spans="1:10" s="99" customFormat="1" ht="14.25" customHeight="1">
      <c r="A896" s="154">
        <v>31</v>
      </c>
      <c r="B896" s="155">
        <v>857</v>
      </c>
      <c r="C896" s="155" t="s">
        <v>295</v>
      </c>
      <c r="D896" s="155" t="s">
        <v>93</v>
      </c>
      <c r="E896" s="155">
        <v>45</v>
      </c>
      <c r="F896" s="155" t="s">
        <v>546</v>
      </c>
      <c r="G896" s="153">
        <v>9.5</v>
      </c>
      <c r="H896" s="153" t="s">
        <v>92</v>
      </c>
      <c r="I896" s="156" t="s">
        <v>66</v>
      </c>
      <c r="J896" s="184"/>
    </row>
    <row r="897" spans="1:10" s="99" customFormat="1" ht="14.25" customHeight="1">
      <c r="A897" s="154" t="s">
        <v>36</v>
      </c>
      <c r="B897" s="155" t="s">
        <v>45</v>
      </c>
      <c r="C897" s="155" t="s">
        <v>86</v>
      </c>
      <c r="D897" s="155" t="s">
        <v>87</v>
      </c>
      <c r="E897" s="155" t="s">
        <v>88</v>
      </c>
      <c r="F897" s="155" t="s">
        <v>89</v>
      </c>
      <c r="G897" s="153">
        <v>172.8</v>
      </c>
      <c r="H897" s="153">
        <v>194.9</v>
      </c>
      <c r="I897" s="156" t="s">
        <v>90</v>
      </c>
      <c r="J897" s="184"/>
    </row>
    <row r="898" spans="1:10" s="99" customFormat="1" ht="14.25" customHeight="1">
      <c r="A898" s="154">
        <v>32</v>
      </c>
      <c r="B898" s="155">
        <v>858</v>
      </c>
      <c r="C898" s="155" t="s">
        <v>278</v>
      </c>
      <c r="D898" s="155" t="s">
        <v>93</v>
      </c>
      <c r="E898" s="155">
        <v>40</v>
      </c>
      <c r="F898" s="155" t="s">
        <v>548</v>
      </c>
      <c r="G898" s="153">
        <v>7.2</v>
      </c>
      <c r="H898" s="153" t="s">
        <v>92</v>
      </c>
      <c r="I898" s="156" t="s">
        <v>66</v>
      </c>
      <c r="J898" s="184"/>
    </row>
    <row r="899" spans="1:10" s="99" customFormat="1" ht="14.25" customHeight="1">
      <c r="A899" s="154">
        <v>32</v>
      </c>
      <c r="B899" s="155">
        <v>859</v>
      </c>
      <c r="C899" s="155" t="s">
        <v>278</v>
      </c>
      <c r="D899" s="155" t="s">
        <v>93</v>
      </c>
      <c r="E899" s="155">
        <v>40</v>
      </c>
      <c r="F899" s="155" t="s">
        <v>548</v>
      </c>
      <c r="G899" s="153">
        <v>7.2</v>
      </c>
      <c r="H899" s="153" t="s">
        <v>92</v>
      </c>
      <c r="I899" s="156" t="s">
        <v>66</v>
      </c>
      <c r="J899" s="184"/>
    </row>
    <row r="900" spans="1:10" s="99" customFormat="1" ht="14.25" customHeight="1">
      <c r="A900" s="154">
        <v>32</v>
      </c>
      <c r="B900" s="155">
        <v>860</v>
      </c>
      <c r="C900" s="155" t="s">
        <v>278</v>
      </c>
      <c r="D900" s="155" t="s">
        <v>93</v>
      </c>
      <c r="E900" s="155">
        <v>40</v>
      </c>
      <c r="F900" s="155" t="s">
        <v>548</v>
      </c>
      <c r="G900" s="153">
        <v>7.2</v>
      </c>
      <c r="H900" s="153" t="s">
        <v>92</v>
      </c>
      <c r="I900" s="156" t="s">
        <v>66</v>
      </c>
      <c r="J900" s="184"/>
    </row>
    <row r="901" spans="1:10" s="99" customFormat="1" ht="14.25" customHeight="1">
      <c r="A901" s="154">
        <v>32</v>
      </c>
      <c r="B901" s="155">
        <v>861</v>
      </c>
      <c r="C901" s="155" t="s">
        <v>278</v>
      </c>
      <c r="D901" s="155" t="s">
        <v>93</v>
      </c>
      <c r="E901" s="155">
        <v>40</v>
      </c>
      <c r="F901" s="155" t="s">
        <v>548</v>
      </c>
      <c r="G901" s="153">
        <v>7.2</v>
      </c>
      <c r="H901" s="153" t="s">
        <v>92</v>
      </c>
      <c r="I901" s="156" t="s">
        <v>66</v>
      </c>
      <c r="J901" s="184"/>
    </row>
    <row r="902" spans="1:10" s="99" customFormat="1" ht="14.25" customHeight="1">
      <c r="A902" s="154">
        <v>32</v>
      </c>
      <c r="B902" s="155">
        <v>862</v>
      </c>
      <c r="C902" s="155" t="s">
        <v>278</v>
      </c>
      <c r="D902" s="155" t="s">
        <v>93</v>
      </c>
      <c r="E902" s="155">
        <v>40</v>
      </c>
      <c r="F902" s="155" t="s">
        <v>548</v>
      </c>
      <c r="G902" s="153">
        <v>7.2</v>
      </c>
      <c r="H902" s="153" t="s">
        <v>92</v>
      </c>
      <c r="I902" s="156" t="s">
        <v>66</v>
      </c>
      <c r="J902" s="184"/>
    </row>
    <row r="903" spans="1:10" s="99" customFormat="1" ht="14.25" customHeight="1">
      <c r="A903" s="154">
        <v>32</v>
      </c>
      <c r="B903" s="155">
        <v>863</v>
      </c>
      <c r="C903" s="155" t="s">
        <v>278</v>
      </c>
      <c r="D903" s="155" t="s">
        <v>93</v>
      </c>
      <c r="E903" s="155">
        <v>40</v>
      </c>
      <c r="F903" s="155" t="s">
        <v>548</v>
      </c>
      <c r="G903" s="153">
        <v>7.2</v>
      </c>
      <c r="H903" s="153" t="s">
        <v>92</v>
      </c>
      <c r="I903" s="156" t="s">
        <v>66</v>
      </c>
      <c r="J903" s="184"/>
    </row>
    <row r="904" spans="1:10" s="99" customFormat="1" ht="14.25" customHeight="1">
      <c r="A904" s="154">
        <v>32</v>
      </c>
      <c r="B904" s="155">
        <v>864</v>
      </c>
      <c r="C904" s="155" t="s">
        <v>278</v>
      </c>
      <c r="D904" s="155" t="s">
        <v>93</v>
      </c>
      <c r="E904" s="155">
        <v>40</v>
      </c>
      <c r="F904" s="155" t="s">
        <v>548</v>
      </c>
      <c r="G904" s="153">
        <v>7.2</v>
      </c>
      <c r="H904" s="153" t="s">
        <v>92</v>
      </c>
      <c r="I904" s="156" t="s">
        <v>66</v>
      </c>
      <c r="J904" s="184"/>
    </row>
    <row r="905" spans="1:10" s="99" customFormat="1" ht="14.25" customHeight="1">
      <c r="A905" s="154">
        <v>32</v>
      </c>
      <c r="B905" s="155">
        <v>865</v>
      </c>
      <c r="C905" s="155" t="s">
        <v>278</v>
      </c>
      <c r="D905" s="155" t="s">
        <v>93</v>
      </c>
      <c r="E905" s="155">
        <v>40</v>
      </c>
      <c r="F905" s="155" t="s">
        <v>548</v>
      </c>
      <c r="G905" s="153">
        <v>7.2</v>
      </c>
      <c r="H905" s="153" t="s">
        <v>92</v>
      </c>
      <c r="I905" s="156" t="s">
        <v>66</v>
      </c>
      <c r="J905" s="184"/>
    </row>
    <row r="906" spans="1:10" s="99" customFormat="1" ht="14.25" customHeight="1">
      <c r="A906" s="154">
        <v>32</v>
      </c>
      <c r="B906" s="155">
        <v>866</v>
      </c>
      <c r="C906" s="155" t="s">
        <v>278</v>
      </c>
      <c r="D906" s="155" t="s">
        <v>93</v>
      </c>
      <c r="E906" s="155">
        <v>40</v>
      </c>
      <c r="F906" s="155" t="s">
        <v>548</v>
      </c>
      <c r="G906" s="153">
        <v>7.2</v>
      </c>
      <c r="H906" s="153" t="s">
        <v>92</v>
      </c>
      <c r="I906" s="156" t="s">
        <v>66</v>
      </c>
      <c r="J906" s="184"/>
    </row>
    <row r="907" spans="1:10" s="99" customFormat="1" ht="14.25" customHeight="1">
      <c r="A907" s="154">
        <v>32</v>
      </c>
      <c r="B907" s="155">
        <v>867</v>
      </c>
      <c r="C907" s="155" t="s">
        <v>278</v>
      </c>
      <c r="D907" s="155" t="s">
        <v>93</v>
      </c>
      <c r="E907" s="155">
        <v>40</v>
      </c>
      <c r="F907" s="155" t="s">
        <v>548</v>
      </c>
      <c r="G907" s="153">
        <v>7.2</v>
      </c>
      <c r="H907" s="153" t="s">
        <v>92</v>
      </c>
      <c r="I907" s="156" t="s">
        <v>66</v>
      </c>
      <c r="J907" s="184"/>
    </row>
    <row r="908" spans="1:10" s="99" customFormat="1" ht="14.25" customHeight="1">
      <c r="A908" s="154">
        <v>32</v>
      </c>
      <c r="B908" s="155">
        <v>868</v>
      </c>
      <c r="C908" s="155" t="s">
        <v>278</v>
      </c>
      <c r="D908" s="155" t="s">
        <v>93</v>
      </c>
      <c r="E908" s="155">
        <v>40</v>
      </c>
      <c r="F908" s="155" t="s">
        <v>548</v>
      </c>
      <c r="G908" s="153">
        <v>7.2</v>
      </c>
      <c r="H908" s="153" t="s">
        <v>92</v>
      </c>
      <c r="I908" s="156" t="s">
        <v>66</v>
      </c>
      <c r="J908" s="184"/>
    </row>
    <row r="909" spans="1:10" s="99" customFormat="1" ht="14.25" customHeight="1">
      <c r="A909" s="154">
        <v>32</v>
      </c>
      <c r="B909" s="155">
        <v>869</v>
      </c>
      <c r="C909" s="155" t="s">
        <v>278</v>
      </c>
      <c r="D909" s="155" t="s">
        <v>93</v>
      </c>
      <c r="E909" s="155">
        <v>40</v>
      </c>
      <c r="F909" s="155" t="s">
        <v>548</v>
      </c>
      <c r="G909" s="153">
        <v>7.2</v>
      </c>
      <c r="H909" s="153" t="s">
        <v>92</v>
      </c>
      <c r="I909" s="156" t="s">
        <v>66</v>
      </c>
      <c r="J909" s="184"/>
    </row>
    <row r="910" spans="1:10" s="99" customFormat="1" ht="14.25" customHeight="1">
      <c r="A910" s="154">
        <v>32</v>
      </c>
      <c r="B910" s="155">
        <v>870</v>
      </c>
      <c r="C910" s="155" t="s">
        <v>278</v>
      </c>
      <c r="D910" s="155" t="s">
        <v>93</v>
      </c>
      <c r="E910" s="155">
        <v>40</v>
      </c>
      <c r="F910" s="155" t="s">
        <v>495</v>
      </c>
      <c r="G910" s="153">
        <v>7.2</v>
      </c>
      <c r="H910" s="153" t="s">
        <v>92</v>
      </c>
      <c r="I910" s="156" t="s">
        <v>66</v>
      </c>
      <c r="J910" s="184"/>
    </row>
    <row r="911" spans="1:10" s="99" customFormat="1" ht="14.25" customHeight="1">
      <c r="A911" s="154">
        <v>32</v>
      </c>
      <c r="B911" s="155">
        <v>871</v>
      </c>
      <c r="C911" s="155" t="s">
        <v>278</v>
      </c>
      <c r="D911" s="155" t="s">
        <v>93</v>
      </c>
      <c r="E911" s="155">
        <v>40</v>
      </c>
      <c r="F911" s="155" t="s">
        <v>495</v>
      </c>
      <c r="G911" s="153">
        <v>7.2</v>
      </c>
      <c r="H911" s="153" t="s">
        <v>92</v>
      </c>
      <c r="I911" s="156" t="s">
        <v>66</v>
      </c>
      <c r="J911" s="184"/>
    </row>
    <row r="912" spans="1:10" s="99" customFormat="1" ht="14.25" customHeight="1">
      <c r="A912" s="154">
        <v>32</v>
      </c>
      <c r="B912" s="155">
        <v>872</v>
      </c>
      <c r="C912" s="155" t="s">
        <v>278</v>
      </c>
      <c r="D912" s="155" t="s">
        <v>93</v>
      </c>
      <c r="E912" s="155">
        <v>40</v>
      </c>
      <c r="F912" s="155" t="s">
        <v>495</v>
      </c>
      <c r="G912" s="153">
        <v>7.2</v>
      </c>
      <c r="H912" s="153" t="s">
        <v>92</v>
      </c>
      <c r="I912" s="156" t="s">
        <v>66</v>
      </c>
      <c r="J912" s="184"/>
    </row>
    <row r="913" spans="1:10" s="99" customFormat="1" ht="14.25" customHeight="1">
      <c r="A913" s="154">
        <v>32</v>
      </c>
      <c r="B913" s="155">
        <v>873</v>
      </c>
      <c r="C913" s="155" t="s">
        <v>278</v>
      </c>
      <c r="D913" s="155" t="s">
        <v>93</v>
      </c>
      <c r="E913" s="155">
        <v>40</v>
      </c>
      <c r="F913" s="155" t="s">
        <v>495</v>
      </c>
      <c r="G913" s="153">
        <v>7.2</v>
      </c>
      <c r="H913" s="153" t="s">
        <v>92</v>
      </c>
      <c r="I913" s="156" t="s">
        <v>66</v>
      </c>
      <c r="J913" s="184"/>
    </row>
    <row r="914" spans="1:10" s="99" customFormat="1" ht="14.25" customHeight="1">
      <c r="A914" s="154">
        <v>32</v>
      </c>
      <c r="B914" s="155">
        <v>874</v>
      </c>
      <c r="C914" s="155" t="s">
        <v>278</v>
      </c>
      <c r="D914" s="155" t="s">
        <v>93</v>
      </c>
      <c r="E914" s="155">
        <v>40</v>
      </c>
      <c r="F914" s="155" t="s">
        <v>495</v>
      </c>
      <c r="G914" s="153">
        <v>7.2</v>
      </c>
      <c r="H914" s="153" t="s">
        <v>92</v>
      </c>
      <c r="I914" s="156" t="s">
        <v>66</v>
      </c>
      <c r="J914" s="184"/>
    </row>
    <row r="915" spans="1:10" s="99" customFormat="1" ht="14.25" customHeight="1">
      <c r="A915" s="154">
        <v>32</v>
      </c>
      <c r="B915" s="155">
        <v>875</v>
      </c>
      <c r="C915" s="155" t="s">
        <v>278</v>
      </c>
      <c r="D915" s="155" t="s">
        <v>93</v>
      </c>
      <c r="E915" s="155">
        <v>40</v>
      </c>
      <c r="F915" s="155" t="s">
        <v>548</v>
      </c>
      <c r="G915" s="153">
        <v>7.2</v>
      </c>
      <c r="H915" s="153" t="s">
        <v>92</v>
      </c>
      <c r="I915" s="156" t="s">
        <v>66</v>
      </c>
      <c r="J915" s="184"/>
    </row>
    <row r="916" spans="1:10" s="99" customFormat="1" ht="14.25" customHeight="1">
      <c r="A916" s="154">
        <v>32</v>
      </c>
      <c r="B916" s="155">
        <v>876</v>
      </c>
      <c r="C916" s="155" t="s">
        <v>278</v>
      </c>
      <c r="D916" s="155" t="s">
        <v>93</v>
      </c>
      <c r="E916" s="155">
        <v>40</v>
      </c>
      <c r="F916" s="155" t="s">
        <v>548</v>
      </c>
      <c r="G916" s="153">
        <v>7.2</v>
      </c>
      <c r="H916" s="153" t="s">
        <v>92</v>
      </c>
      <c r="I916" s="156" t="s">
        <v>66</v>
      </c>
      <c r="J916" s="184"/>
    </row>
    <row r="917" spans="1:10" s="99" customFormat="1" ht="14.25" customHeight="1">
      <c r="A917" s="154">
        <v>32</v>
      </c>
      <c r="B917" s="155">
        <v>877</v>
      </c>
      <c r="C917" s="155" t="s">
        <v>278</v>
      </c>
      <c r="D917" s="155" t="s">
        <v>93</v>
      </c>
      <c r="E917" s="155">
        <v>40</v>
      </c>
      <c r="F917" s="155" t="s">
        <v>548</v>
      </c>
      <c r="G917" s="153">
        <v>7.2</v>
      </c>
      <c r="H917" s="153" t="s">
        <v>92</v>
      </c>
      <c r="I917" s="156" t="s">
        <v>66</v>
      </c>
      <c r="J917" s="184"/>
    </row>
    <row r="918" spans="1:10" s="99" customFormat="1" ht="14.25" customHeight="1">
      <c r="A918" s="154">
        <v>32</v>
      </c>
      <c r="B918" s="155">
        <v>878</v>
      </c>
      <c r="C918" s="155" t="s">
        <v>278</v>
      </c>
      <c r="D918" s="155" t="s">
        <v>93</v>
      </c>
      <c r="E918" s="155">
        <v>40</v>
      </c>
      <c r="F918" s="155" t="s">
        <v>548</v>
      </c>
      <c r="G918" s="153">
        <v>7.2</v>
      </c>
      <c r="H918" s="153" t="s">
        <v>92</v>
      </c>
      <c r="I918" s="156" t="s">
        <v>66</v>
      </c>
      <c r="J918" s="184"/>
    </row>
    <row r="919" spans="1:10" s="99" customFormat="1" ht="14.25" customHeight="1">
      <c r="A919" s="154">
        <v>32</v>
      </c>
      <c r="B919" s="155">
        <v>879</v>
      </c>
      <c r="C919" s="155" t="s">
        <v>278</v>
      </c>
      <c r="D919" s="155" t="s">
        <v>93</v>
      </c>
      <c r="E919" s="155">
        <v>40</v>
      </c>
      <c r="F919" s="155" t="s">
        <v>548</v>
      </c>
      <c r="G919" s="153">
        <v>7.2</v>
      </c>
      <c r="H919" s="153" t="s">
        <v>92</v>
      </c>
      <c r="I919" s="156" t="s">
        <v>66</v>
      </c>
      <c r="J919" s="184"/>
    </row>
    <row r="920" spans="1:10" s="99" customFormat="1" ht="14.25" customHeight="1">
      <c r="A920" s="154">
        <v>32</v>
      </c>
      <c r="B920" s="155">
        <v>880</v>
      </c>
      <c r="C920" s="155" t="s">
        <v>278</v>
      </c>
      <c r="D920" s="155" t="s">
        <v>93</v>
      </c>
      <c r="E920" s="155">
        <v>40</v>
      </c>
      <c r="F920" s="155" t="s">
        <v>548</v>
      </c>
      <c r="G920" s="153">
        <v>7.2</v>
      </c>
      <c r="H920" s="153" t="s">
        <v>92</v>
      </c>
      <c r="I920" s="156" t="s">
        <v>66</v>
      </c>
      <c r="J920" s="184"/>
    </row>
    <row r="921" spans="1:10" s="99" customFormat="1" ht="14.25" customHeight="1">
      <c r="A921" s="154">
        <v>32</v>
      </c>
      <c r="B921" s="155">
        <v>881</v>
      </c>
      <c r="C921" s="155" t="s">
        <v>278</v>
      </c>
      <c r="D921" s="155" t="s">
        <v>93</v>
      </c>
      <c r="E921" s="155">
        <v>40</v>
      </c>
      <c r="F921" s="155" t="s">
        <v>548</v>
      </c>
      <c r="G921" s="153">
        <v>7.2</v>
      </c>
      <c r="H921" s="153" t="s">
        <v>92</v>
      </c>
      <c r="I921" s="156" t="s">
        <v>66</v>
      </c>
      <c r="J921" s="184"/>
    </row>
    <row r="922" spans="1:10" s="99" customFormat="1" ht="14.25" customHeight="1">
      <c r="A922" s="154" t="s">
        <v>36</v>
      </c>
      <c r="B922" s="155" t="s">
        <v>45</v>
      </c>
      <c r="C922" s="155" t="s">
        <v>86</v>
      </c>
      <c r="D922" s="155" t="s">
        <v>87</v>
      </c>
      <c r="E922" s="155" t="s">
        <v>88</v>
      </c>
      <c r="F922" s="155" t="s">
        <v>89</v>
      </c>
      <c r="G922" s="153">
        <v>172.8</v>
      </c>
      <c r="H922" s="153">
        <v>194.9</v>
      </c>
      <c r="I922" s="156" t="s">
        <v>90</v>
      </c>
      <c r="J922" s="184"/>
    </row>
    <row r="923" spans="1:10" s="99" customFormat="1" ht="14.25" customHeight="1">
      <c r="A923" s="154">
        <v>33</v>
      </c>
      <c r="B923" s="155">
        <v>882</v>
      </c>
      <c r="C923" s="155" t="s">
        <v>278</v>
      </c>
      <c r="D923" s="155" t="s">
        <v>93</v>
      </c>
      <c r="E923" s="155">
        <v>40</v>
      </c>
      <c r="F923" s="155" t="s">
        <v>549</v>
      </c>
      <c r="G923" s="153">
        <v>7.2</v>
      </c>
      <c r="H923" s="153" t="s">
        <v>92</v>
      </c>
      <c r="I923" s="156" t="s">
        <v>66</v>
      </c>
      <c r="J923" s="184"/>
    </row>
    <row r="924" spans="1:10" s="99" customFormat="1" ht="14.25" customHeight="1">
      <c r="A924" s="154">
        <v>33</v>
      </c>
      <c r="B924" s="155">
        <v>883</v>
      </c>
      <c r="C924" s="155" t="s">
        <v>278</v>
      </c>
      <c r="D924" s="155" t="s">
        <v>93</v>
      </c>
      <c r="E924" s="155">
        <v>40</v>
      </c>
      <c r="F924" s="155" t="s">
        <v>549</v>
      </c>
      <c r="G924" s="153">
        <v>7.2</v>
      </c>
      <c r="H924" s="153" t="s">
        <v>92</v>
      </c>
      <c r="I924" s="156" t="s">
        <v>66</v>
      </c>
      <c r="J924" s="184"/>
    </row>
    <row r="925" spans="1:10" s="99" customFormat="1" ht="14.25" customHeight="1">
      <c r="A925" s="154">
        <v>33</v>
      </c>
      <c r="B925" s="155">
        <v>884</v>
      </c>
      <c r="C925" s="155" t="s">
        <v>278</v>
      </c>
      <c r="D925" s="155" t="s">
        <v>93</v>
      </c>
      <c r="E925" s="155">
        <v>40</v>
      </c>
      <c r="F925" s="155" t="s">
        <v>549</v>
      </c>
      <c r="G925" s="153">
        <v>7.2</v>
      </c>
      <c r="H925" s="153" t="s">
        <v>92</v>
      </c>
      <c r="I925" s="156" t="s">
        <v>66</v>
      </c>
      <c r="J925" s="184"/>
    </row>
    <row r="926" spans="1:10" s="99" customFormat="1" ht="14.25" customHeight="1">
      <c r="A926" s="154">
        <v>33</v>
      </c>
      <c r="B926" s="155">
        <v>885</v>
      </c>
      <c r="C926" s="155" t="s">
        <v>278</v>
      </c>
      <c r="D926" s="155" t="s">
        <v>93</v>
      </c>
      <c r="E926" s="155">
        <v>40</v>
      </c>
      <c r="F926" s="155" t="s">
        <v>549</v>
      </c>
      <c r="G926" s="153">
        <v>7.2</v>
      </c>
      <c r="H926" s="153" t="s">
        <v>92</v>
      </c>
      <c r="I926" s="156" t="s">
        <v>66</v>
      </c>
      <c r="J926" s="184"/>
    </row>
    <row r="927" spans="1:10" s="99" customFormat="1" ht="14.25" customHeight="1">
      <c r="A927" s="154">
        <v>33</v>
      </c>
      <c r="B927" s="155">
        <v>886</v>
      </c>
      <c r="C927" s="155" t="s">
        <v>278</v>
      </c>
      <c r="D927" s="155" t="s">
        <v>93</v>
      </c>
      <c r="E927" s="155">
        <v>40</v>
      </c>
      <c r="F927" s="155" t="s">
        <v>549</v>
      </c>
      <c r="G927" s="153">
        <v>7.2</v>
      </c>
      <c r="H927" s="153" t="s">
        <v>92</v>
      </c>
      <c r="I927" s="156" t="s">
        <v>66</v>
      </c>
      <c r="J927" s="184"/>
    </row>
    <row r="928" spans="1:10" s="99" customFormat="1" ht="14.25" customHeight="1">
      <c r="A928" s="154">
        <v>33</v>
      </c>
      <c r="B928" s="155">
        <v>887</v>
      </c>
      <c r="C928" s="155" t="s">
        <v>278</v>
      </c>
      <c r="D928" s="155" t="s">
        <v>93</v>
      </c>
      <c r="E928" s="155">
        <v>40</v>
      </c>
      <c r="F928" s="155" t="s">
        <v>549</v>
      </c>
      <c r="G928" s="153">
        <v>7.2</v>
      </c>
      <c r="H928" s="153" t="s">
        <v>92</v>
      </c>
      <c r="I928" s="156" t="s">
        <v>66</v>
      </c>
      <c r="J928" s="184"/>
    </row>
    <row r="929" spans="1:10" s="99" customFormat="1" ht="14.25" customHeight="1">
      <c r="A929" s="154">
        <v>33</v>
      </c>
      <c r="B929" s="155">
        <v>888</v>
      </c>
      <c r="C929" s="155" t="s">
        <v>278</v>
      </c>
      <c r="D929" s="155" t="s">
        <v>93</v>
      </c>
      <c r="E929" s="155">
        <v>40</v>
      </c>
      <c r="F929" s="155" t="s">
        <v>548</v>
      </c>
      <c r="G929" s="153">
        <v>7.2</v>
      </c>
      <c r="H929" s="153" t="s">
        <v>92</v>
      </c>
      <c r="I929" s="156" t="s">
        <v>66</v>
      </c>
      <c r="J929" s="184"/>
    </row>
    <row r="930" spans="1:10" s="99" customFormat="1" ht="14.25" customHeight="1">
      <c r="A930" s="154">
        <v>33</v>
      </c>
      <c r="B930" s="155">
        <v>889</v>
      </c>
      <c r="C930" s="155" t="s">
        <v>278</v>
      </c>
      <c r="D930" s="155" t="s">
        <v>93</v>
      </c>
      <c r="E930" s="155">
        <v>40</v>
      </c>
      <c r="F930" s="155" t="s">
        <v>549</v>
      </c>
      <c r="G930" s="153">
        <v>7.2</v>
      </c>
      <c r="H930" s="153" t="s">
        <v>92</v>
      </c>
      <c r="I930" s="156" t="s">
        <v>66</v>
      </c>
      <c r="J930" s="184"/>
    </row>
    <row r="931" spans="1:10" s="99" customFormat="1" ht="14.25" customHeight="1">
      <c r="A931" s="154">
        <v>33</v>
      </c>
      <c r="B931" s="155">
        <v>890</v>
      </c>
      <c r="C931" s="155" t="s">
        <v>278</v>
      </c>
      <c r="D931" s="155" t="s">
        <v>93</v>
      </c>
      <c r="E931" s="155">
        <v>40</v>
      </c>
      <c r="F931" s="155" t="s">
        <v>549</v>
      </c>
      <c r="G931" s="153">
        <v>7.2</v>
      </c>
      <c r="H931" s="153" t="s">
        <v>92</v>
      </c>
      <c r="I931" s="156" t="s">
        <v>66</v>
      </c>
      <c r="J931" s="184"/>
    </row>
    <row r="932" spans="1:10" s="99" customFormat="1" ht="14.25" customHeight="1">
      <c r="A932" s="154">
        <v>33</v>
      </c>
      <c r="B932" s="155">
        <v>891</v>
      </c>
      <c r="C932" s="46" t="s">
        <v>278</v>
      </c>
      <c r="D932" s="155" t="s">
        <v>93</v>
      </c>
      <c r="E932" s="155">
        <v>40</v>
      </c>
      <c r="F932" s="155" t="s">
        <v>549</v>
      </c>
      <c r="G932" s="153">
        <v>7.2</v>
      </c>
      <c r="H932" s="153" t="s">
        <v>92</v>
      </c>
      <c r="I932" s="156" t="s">
        <v>66</v>
      </c>
      <c r="J932" s="184"/>
    </row>
    <row r="933" spans="1:10" s="99" customFormat="1" ht="14.25" customHeight="1">
      <c r="A933" s="154">
        <v>33</v>
      </c>
      <c r="B933" s="155">
        <v>892</v>
      </c>
      <c r="C933" s="155" t="s">
        <v>278</v>
      </c>
      <c r="D933" s="155" t="s">
        <v>93</v>
      </c>
      <c r="E933" s="155">
        <v>40</v>
      </c>
      <c r="F933" s="155" t="s">
        <v>549</v>
      </c>
      <c r="G933" s="153">
        <v>7.2</v>
      </c>
      <c r="H933" s="153" t="s">
        <v>92</v>
      </c>
      <c r="I933" s="156" t="s">
        <v>66</v>
      </c>
      <c r="J933" s="184"/>
    </row>
    <row r="934" spans="1:10" s="99" customFormat="1" ht="14.25" customHeight="1">
      <c r="A934" s="154">
        <v>33</v>
      </c>
      <c r="B934" s="155">
        <v>893</v>
      </c>
      <c r="C934" s="155" t="s">
        <v>278</v>
      </c>
      <c r="D934" s="155" t="s">
        <v>93</v>
      </c>
      <c r="E934" s="155">
        <v>40</v>
      </c>
      <c r="F934" s="155" t="s">
        <v>549</v>
      </c>
      <c r="G934" s="153">
        <v>7.2</v>
      </c>
      <c r="H934" s="153" t="s">
        <v>92</v>
      </c>
      <c r="I934" s="156" t="s">
        <v>66</v>
      </c>
      <c r="J934" s="184"/>
    </row>
    <row r="935" spans="1:10" s="99" customFormat="1" ht="14.25" customHeight="1">
      <c r="A935" s="154">
        <v>33</v>
      </c>
      <c r="B935" s="155">
        <v>894</v>
      </c>
      <c r="C935" s="155" t="s">
        <v>278</v>
      </c>
      <c r="D935" s="155" t="s">
        <v>93</v>
      </c>
      <c r="E935" s="155">
        <v>40</v>
      </c>
      <c r="F935" s="155" t="s">
        <v>549</v>
      </c>
      <c r="G935" s="153">
        <v>7.2</v>
      </c>
      <c r="H935" s="153" t="s">
        <v>92</v>
      </c>
      <c r="I935" s="156" t="s">
        <v>66</v>
      </c>
      <c r="J935" s="184"/>
    </row>
    <row r="936" spans="1:10" s="99" customFormat="1" ht="14.25" customHeight="1">
      <c r="A936" s="154">
        <v>33</v>
      </c>
      <c r="B936" s="155">
        <v>895</v>
      </c>
      <c r="C936" s="155" t="s">
        <v>278</v>
      </c>
      <c r="D936" s="155" t="s">
        <v>93</v>
      </c>
      <c r="E936" s="155">
        <v>40</v>
      </c>
      <c r="F936" s="155" t="s">
        <v>549</v>
      </c>
      <c r="G936" s="153">
        <v>7.2</v>
      </c>
      <c r="H936" s="153" t="s">
        <v>92</v>
      </c>
      <c r="I936" s="156" t="s">
        <v>66</v>
      </c>
      <c r="J936" s="184"/>
    </row>
    <row r="937" spans="1:10" s="99" customFormat="1" ht="14.25" customHeight="1">
      <c r="A937" s="154">
        <v>33</v>
      </c>
      <c r="B937" s="155">
        <v>896</v>
      </c>
      <c r="C937" s="155" t="s">
        <v>278</v>
      </c>
      <c r="D937" s="155" t="s">
        <v>93</v>
      </c>
      <c r="E937" s="155">
        <v>40</v>
      </c>
      <c r="F937" s="155" t="s">
        <v>549</v>
      </c>
      <c r="G937" s="153">
        <v>7.2</v>
      </c>
      <c r="H937" s="153" t="s">
        <v>92</v>
      </c>
      <c r="I937" s="156" t="s">
        <v>66</v>
      </c>
      <c r="J937" s="184"/>
    </row>
    <row r="938" spans="1:10" s="99" customFormat="1" ht="14.25" customHeight="1">
      <c r="A938" s="154">
        <v>33</v>
      </c>
      <c r="B938" s="155">
        <v>897</v>
      </c>
      <c r="C938" s="155" t="s">
        <v>278</v>
      </c>
      <c r="D938" s="155" t="s">
        <v>93</v>
      </c>
      <c r="E938" s="155">
        <v>40</v>
      </c>
      <c r="F938" s="155" t="s">
        <v>549</v>
      </c>
      <c r="G938" s="153">
        <v>7.2</v>
      </c>
      <c r="H938" s="153" t="s">
        <v>92</v>
      </c>
      <c r="I938" s="156" t="s">
        <v>66</v>
      </c>
      <c r="J938" s="184"/>
    </row>
    <row r="939" spans="1:10" s="99" customFormat="1" ht="14.25" customHeight="1">
      <c r="A939" s="154">
        <v>33</v>
      </c>
      <c r="B939" s="155">
        <v>898</v>
      </c>
      <c r="C939" s="155" t="s">
        <v>278</v>
      </c>
      <c r="D939" s="155" t="s">
        <v>93</v>
      </c>
      <c r="E939" s="155">
        <v>40</v>
      </c>
      <c r="F939" s="155" t="s">
        <v>549</v>
      </c>
      <c r="G939" s="153">
        <v>7.2</v>
      </c>
      <c r="H939" s="153" t="s">
        <v>92</v>
      </c>
      <c r="I939" s="156" t="s">
        <v>66</v>
      </c>
      <c r="J939" s="184"/>
    </row>
    <row r="940" spans="1:10" s="99" customFormat="1" ht="14.25" customHeight="1">
      <c r="A940" s="154">
        <v>33</v>
      </c>
      <c r="B940" s="155">
        <v>899</v>
      </c>
      <c r="C940" s="155" t="s">
        <v>278</v>
      </c>
      <c r="D940" s="155" t="s">
        <v>93</v>
      </c>
      <c r="E940" s="155">
        <v>40</v>
      </c>
      <c r="F940" s="155" t="s">
        <v>549</v>
      </c>
      <c r="G940" s="153">
        <v>7.2</v>
      </c>
      <c r="H940" s="153" t="s">
        <v>92</v>
      </c>
      <c r="I940" s="156" t="s">
        <v>66</v>
      </c>
      <c r="J940" s="184"/>
    </row>
    <row r="941" spans="1:10" s="99" customFormat="1" ht="14.25" customHeight="1">
      <c r="A941" s="154">
        <v>33</v>
      </c>
      <c r="B941" s="155">
        <v>900</v>
      </c>
      <c r="C941" s="155" t="s">
        <v>278</v>
      </c>
      <c r="D941" s="155" t="s">
        <v>93</v>
      </c>
      <c r="E941" s="155">
        <v>40</v>
      </c>
      <c r="F941" s="155" t="s">
        <v>548</v>
      </c>
      <c r="G941" s="153">
        <v>7.2</v>
      </c>
      <c r="H941" s="153" t="s">
        <v>92</v>
      </c>
      <c r="I941" s="156" t="s">
        <v>66</v>
      </c>
      <c r="J941" s="184"/>
    </row>
    <row r="942" spans="1:10" s="99" customFormat="1" ht="14.25" customHeight="1">
      <c r="A942" s="154">
        <v>33</v>
      </c>
      <c r="B942" s="155">
        <v>901</v>
      </c>
      <c r="C942" s="155" t="s">
        <v>278</v>
      </c>
      <c r="D942" s="155" t="s">
        <v>93</v>
      </c>
      <c r="E942" s="155">
        <v>40</v>
      </c>
      <c r="F942" s="155" t="s">
        <v>549</v>
      </c>
      <c r="G942" s="153">
        <v>7.2</v>
      </c>
      <c r="H942" s="153" t="s">
        <v>92</v>
      </c>
      <c r="I942" s="156" t="s">
        <v>66</v>
      </c>
      <c r="J942" s="184"/>
    </row>
    <row r="943" spans="1:10" s="99" customFormat="1" ht="14.25" customHeight="1">
      <c r="A943" s="154">
        <v>33</v>
      </c>
      <c r="B943" s="155">
        <v>902</v>
      </c>
      <c r="C943" s="155" t="s">
        <v>278</v>
      </c>
      <c r="D943" s="155" t="s">
        <v>93</v>
      </c>
      <c r="E943" s="155">
        <v>40</v>
      </c>
      <c r="F943" s="155" t="s">
        <v>549</v>
      </c>
      <c r="G943" s="153">
        <v>7.2</v>
      </c>
      <c r="H943" s="153" t="s">
        <v>92</v>
      </c>
      <c r="I943" s="156" t="s">
        <v>66</v>
      </c>
      <c r="J943" s="184"/>
    </row>
    <row r="944" spans="1:10" s="99" customFormat="1" ht="14.25" customHeight="1">
      <c r="A944" s="154">
        <v>33</v>
      </c>
      <c r="B944" s="155">
        <v>903</v>
      </c>
      <c r="C944" s="155" t="s">
        <v>278</v>
      </c>
      <c r="D944" s="155" t="s">
        <v>93</v>
      </c>
      <c r="E944" s="155">
        <v>40</v>
      </c>
      <c r="F944" s="155" t="s">
        <v>549</v>
      </c>
      <c r="G944" s="153">
        <v>7.2</v>
      </c>
      <c r="H944" s="153" t="s">
        <v>92</v>
      </c>
      <c r="I944" s="156" t="s">
        <v>66</v>
      </c>
      <c r="J944" s="184"/>
    </row>
    <row r="945" spans="1:10" s="99" customFormat="1" ht="14.25" customHeight="1">
      <c r="A945" s="154">
        <v>33</v>
      </c>
      <c r="B945" s="155">
        <v>904</v>
      </c>
      <c r="C945" s="155" t="s">
        <v>278</v>
      </c>
      <c r="D945" s="155" t="s">
        <v>93</v>
      </c>
      <c r="E945" s="155">
        <v>40</v>
      </c>
      <c r="F945" s="155" t="s">
        <v>549</v>
      </c>
      <c r="G945" s="153">
        <v>7.2</v>
      </c>
      <c r="H945" s="153" t="s">
        <v>92</v>
      </c>
      <c r="I945" s="156" t="s">
        <v>66</v>
      </c>
      <c r="J945" s="184"/>
    </row>
    <row r="946" spans="1:10" s="99" customFormat="1" ht="14.25" customHeight="1">
      <c r="A946" s="154">
        <v>33</v>
      </c>
      <c r="B946" s="155">
        <v>905</v>
      </c>
      <c r="C946" s="155" t="s">
        <v>278</v>
      </c>
      <c r="D946" s="155" t="s">
        <v>93</v>
      </c>
      <c r="E946" s="155">
        <v>40</v>
      </c>
      <c r="F946" s="155" t="s">
        <v>548</v>
      </c>
      <c r="G946" s="153">
        <v>7.2</v>
      </c>
      <c r="H946" s="153" t="s">
        <v>92</v>
      </c>
      <c r="I946" s="156" t="s">
        <v>66</v>
      </c>
      <c r="J946" s="184"/>
    </row>
    <row r="947" spans="1:10" s="99" customFormat="1" ht="14.25" customHeight="1">
      <c r="A947" s="154" t="s">
        <v>36</v>
      </c>
      <c r="B947" s="155" t="s">
        <v>45</v>
      </c>
      <c r="C947" s="155" t="s">
        <v>86</v>
      </c>
      <c r="D947" s="155" t="s">
        <v>87</v>
      </c>
      <c r="E947" s="155" t="s">
        <v>88</v>
      </c>
      <c r="F947" s="155" t="s">
        <v>89</v>
      </c>
      <c r="G947" s="153">
        <v>334.6</v>
      </c>
      <c r="H947" s="153">
        <v>356.7</v>
      </c>
      <c r="I947" s="156" t="s">
        <v>145</v>
      </c>
      <c r="J947" s="184"/>
    </row>
    <row r="948" spans="1:10" s="99" customFormat="1" ht="14.25" customHeight="1">
      <c r="A948" s="154">
        <v>34</v>
      </c>
      <c r="B948" s="155">
        <v>906</v>
      </c>
      <c r="C948" s="155" t="s">
        <v>181</v>
      </c>
      <c r="D948" s="155" t="s">
        <v>96</v>
      </c>
      <c r="E948" s="155">
        <v>200</v>
      </c>
      <c r="F948" s="155" t="s">
        <v>521</v>
      </c>
      <c r="G948" s="153">
        <v>13.1</v>
      </c>
      <c r="H948" s="153" t="s">
        <v>92</v>
      </c>
      <c r="I948" s="156" t="s">
        <v>66</v>
      </c>
      <c r="J948" s="184"/>
    </row>
    <row r="949" spans="1:10" s="99" customFormat="1" ht="14.25" customHeight="1">
      <c r="A949" s="154">
        <v>34</v>
      </c>
      <c r="B949" s="155">
        <v>907</v>
      </c>
      <c r="C949" s="155" t="s">
        <v>181</v>
      </c>
      <c r="D949" s="155" t="s">
        <v>96</v>
      </c>
      <c r="E949" s="155">
        <v>200</v>
      </c>
      <c r="F949" s="155" t="s">
        <v>521</v>
      </c>
      <c r="G949" s="153">
        <v>13.1</v>
      </c>
      <c r="H949" s="153" t="s">
        <v>92</v>
      </c>
      <c r="I949" s="156" t="s">
        <v>66</v>
      </c>
      <c r="J949" s="184"/>
    </row>
    <row r="950" spans="1:10" s="99" customFormat="1" ht="14.25" customHeight="1">
      <c r="A950" s="154">
        <v>34</v>
      </c>
      <c r="B950" s="155">
        <v>908</v>
      </c>
      <c r="C950" s="155" t="s">
        <v>181</v>
      </c>
      <c r="D950" s="155" t="s">
        <v>96</v>
      </c>
      <c r="E950" s="155">
        <v>200</v>
      </c>
      <c r="F950" s="155" t="s">
        <v>527</v>
      </c>
      <c r="G950" s="153">
        <v>13.1</v>
      </c>
      <c r="H950" s="153" t="s">
        <v>92</v>
      </c>
      <c r="I950" s="156" t="s">
        <v>66</v>
      </c>
      <c r="J950" s="184"/>
    </row>
    <row r="951" spans="1:10" s="99" customFormat="1" ht="14.25" customHeight="1">
      <c r="A951" s="154">
        <v>34</v>
      </c>
      <c r="B951" s="155">
        <v>909</v>
      </c>
      <c r="C951" s="155" t="s">
        <v>181</v>
      </c>
      <c r="D951" s="155" t="s">
        <v>96</v>
      </c>
      <c r="E951" s="155">
        <v>200</v>
      </c>
      <c r="F951" s="155" t="s">
        <v>541</v>
      </c>
      <c r="G951" s="153">
        <v>13.1</v>
      </c>
      <c r="H951" s="153" t="s">
        <v>92</v>
      </c>
      <c r="I951" s="156" t="s">
        <v>66</v>
      </c>
      <c r="J951" s="184"/>
    </row>
    <row r="952" spans="1:10" s="99" customFormat="1" ht="14.25" customHeight="1">
      <c r="A952" s="154">
        <v>34</v>
      </c>
      <c r="B952" s="155">
        <v>910</v>
      </c>
      <c r="C952" s="155" t="s">
        <v>181</v>
      </c>
      <c r="D952" s="155" t="s">
        <v>96</v>
      </c>
      <c r="E952" s="155">
        <v>200</v>
      </c>
      <c r="F952" s="155" t="s">
        <v>527</v>
      </c>
      <c r="G952" s="153">
        <v>13.1</v>
      </c>
      <c r="H952" s="153" t="s">
        <v>92</v>
      </c>
      <c r="I952" s="156" t="s">
        <v>66</v>
      </c>
      <c r="J952" s="184"/>
    </row>
    <row r="953" spans="1:10" s="99" customFormat="1" ht="14.25" customHeight="1">
      <c r="A953" s="154">
        <v>34</v>
      </c>
      <c r="B953" s="155">
        <v>911</v>
      </c>
      <c r="C953" s="155" t="s">
        <v>181</v>
      </c>
      <c r="D953" s="155" t="s">
        <v>96</v>
      </c>
      <c r="E953" s="155">
        <v>200</v>
      </c>
      <c r="F953" s="155" t="s">
        <v>527</v>
      </c>
      <c r="G953" s="153">
        <v>13.1</v>
      </c>
      <c r="H953" s="153" t="s">
        <v>92</v>
      </c>
      <c r="I953" s="156" t="s">
        <v>66</v>
      </c>
      <c r="J953" s="184"/>
    </row>
    <row r="954" spans="1:10" s="99" customFormat="1" ht="14.25" customHeight="1">
      <c r="A954" s="154">
        <v>34</v>
      </c>
      <c r="B954" s="155">
        <v>912</v>
      </c>
      <c r="C954" s="155" t="s">
        <v>181</v>
      </c>
      <c r="D954" s="155" t="s">
        <v>96</v>
      </c>
      <c r="E954" s="155">
        <v>200</v>
      </c>
      <c r="F954" s="155" t="s">
        <v>527</v>
      </c>
      <c r="G954" s="153">
        <v>13.1</v>
      </c>
      <c r="H954" s="153" t="s">
        <v>92</v>
      </c>
      <c r="I954" s="156" t="s">
        <v>66</v>
      </c>
      <c r="J954" s="184"/>
    </row>
    <row r="955" spans="1:10" s="99" customFormat="1" ht="14.25" customHeight="1">
      <c r="A955" s="154">
        <v>34</v>
      </c>
      <c r="B955" s="155">
        <v>913</v>
      </c>
      <c r="C955" s="155" t="s">
        <v>181</v>
      </c>
      <c r="D955" s="155" t="s">
        <v>96</v>
      </c>
      <c r="E955" s="155">
        <v>200</v>
      </c>
      <c r="F955" s="155" t="s">
        <v>527</v>
      </c>
      <c r="G955" s="153">
        <v>13.1</v>
      </c>
      <c r="H955" s="153" t="s">
        <v>92</v>
      </c>
      <c r="I955" s="156" t="s">
        <v>66</v>
      </c>
      <c r="J955" s="184"/>
    </row>
    <row r="956" spans="1:10" s="99" customFormat="1" ht="14.25" customHeight="1">
      <c r="A956" s="154">
        <v>34</v>
      </c>
      <c r="B956" s="155">
        <v>914</v>
      </c>
      <c r="C956" s="155" t="s">
        <v>181</v>
      </c>
      <c r="D956" s="155" t="s">
        <v>96</v>
      </c>
      <c r="E956" s="155">
        <v>200</v>
      </c>
      <c r="F956" s="155" t="s">
        <v>521</v>
      </c>
      <c r="G956" s="153">
        <v>13.1</v>
      </c>
      <c r="H956" s="153" t="s">
        <v>92</v>
      </c>
      <c r="I956" s="156" t="s">
        <v>66</v>
      </c>
      <c r="J956" s="184"/>
    </row>
    <row r="957" spans="1:10" s="99" customFormat="1" ht="14.25" customHeight="1">
      <c r="A957" s="154">
        <v>34</v>
      </c>
      <c r="B957" s="155">
        <v>915</v>
      </c>
      <c r="C957" s="46" t="s">
        <v>181</v>
      </c>
      <c r="D957" s="155" t="s">
        <v>96</v>
      </c>
      <c r="E957" s="155">
        <v>200</v>
      </c>
      <c r="F957" s="155" t="s">
        <v>489</v>
      </c>
      <c r="G957" s="153">
        <v>13.1</v>
      </c>
      <c r="H957" s="153" t="s">
        <v>92</v>
      </c>
      <c r="I957" s="156" t="s">
        <v>66</v>
      </c>
      <c r="J957" s="184"/>
    </row>
    <row r="958" spans="1:10" s="99" customFormat="1" ht="14.25" customHeight="1">
      <c r="A958" s="154">
        <v>34</v>
      </c>
      <c r="B958" s="155">
        <v>916</v>
      </c>
      <c r="C958" s="155" t="s">
        <v>181</v>
      </c>
      <c r="D958" s="155" t="s">
        <v>96</v>
      </c>
      <c r="E958" s="155">
        <v>200</v>
      </c>
      <c r="F958" s="155" t="s">
        <v>527</v>
      </c>
      <c r="G958" s="153">
        <v>13.1</v>
      </c>
      <c r="H958" s="153" t="s">
        <v>92</v>
      </c>
      <c r="I958" s="156" t="s">
        <v>66</v>
      </c>
      <c r="J958" s="184"/>
    </row>
    <row r="959" spans="1:10" s="99" customFormat="1" ht="14.25" customHeight="1">
      <c r="A959" s="154">
        <v>34</v>
      </c>
      <c r="B959" s="155">
        <v>917</v>
      </c>
      <c r="C959" s="155" t="s">
        <v>181</v>
      </c>
      <c r="D959" s="155" t="s">
        <v>96</v>
      </c>
      <c r="E959" s="155">
        <v>200</v>
      </c>
      <c r="F959" s="155" t="s">
        <v>527</v>
      </c>
      <c r="G959" s="153">
        <v>13.1</v>
      </c>
      <c r="H959" s="153" t="s">
        <v>92</v>
      </c>
      <c r="I959" s="156" t="s">
        <v>66</v>
      </c>
      <c r="J959" s="184"/>
    </row>
    <row r="960" spans="1:10" s="99" customFormat="1" ht="14.25" customHeight="1">
      <c r="A960" s="154">
        <v>34</v>
      </c>
      <c r="B960" s="155">
        <v>918</v>
      </c>
      <c r="C960" s="155" t="s">
        <v>258</v>
      </c>
      <c r="D960" s="155" t="s">
        <v>96</v>
      </c>
      <c r="E960" s="155">
        <v>300</v>
      </c>
      <c r="F960" s="155" t="s">
        <v>521</v>
      </c>
      <c r="G960" s="153">
        <v>7.7</v>
      </c>
      <c r="H960" s="153" t="s">
        <v>92</v>
      </c>
      <c r="I960" s="156" t="s">
        <v>66</v>
      </c>
      <c r="J960" s="184"/>
    </row>
    <row r="961" spans="1:10" s="99" customFormat="1" ht="14.25" customHeight="1">
      <c r="A961" s="154">
        <v>34</v>
      </c>
      <c r="B961" s="155">
        <v>919</v>
      </c>
      <c r="C961" s="155" t="s">
        <v>258</v>
      </c>
      <c r="D961" s="155" t="s">
        <v>96</v>
      </c>
      <c r="E961" s="155">
        <v>300</v>
      </c>
      <c r="F961" s="155" t="s">
        <v>527</v>
      </c>
      <c r="G961" s="153">
        <v>7.7</v>
      </c>
      <c r="H961" s="153" t="s">
        <v>92</v>
      </c>
      <c r="I961" s="156" t="s">
        <v>66</v>
      </c>
      <c r="J961" s="184"/>
    </row>
    <row r="962" spans="1:10" s="99" customFormat="1" ht="14.25" customHeight="1">
      <c r="A962" s="154">
        <v>34</v>
      </c>
      <c r="B962" s="155">
        <v>920</v>
      </c>
      <c r="C962" s="155" t="s">
        <v>258</v>
      </c>
      <c r="D962" s="155" t="s">
        <v>96</v>
      </c>
      <c r="E962" s="155">
        <v>300</v>
      </c>
      <c r="F962" s="155" t="s">
        <v>521</v>
      </c>
      <c r="G962" s="153">
        <v>7.7</v>
      </c>
      <c r="H962" s="153" t="s">
        <v>92</v>
      </c>
      <c r="I962" s="156" t="s">
        <v>66</v>
      </c>
      <c r="J962" s="184"/>
    </row>
    <row r="963" spans="1:10" s="99" customFormat="1" ht="14.25" customHeight="1">
      <c r="A963" s="154">
        <v>34</v>
      </c>
      <c r="B963" s="155">
        <v>921</v>
      </c>
      <c r="C963" s="155" t="s">
        <v>258</v>
      </c>
      <c r="D963" s="155" t="s">
        <v>96</v>
      </c>
      <c r="E963" s="155">
        <v>300</v>
      </c>
      <c r="F963" s="155" t="s">
        <v>521</v>
      </c>
      <c r="G963" s="153">
        <v>7.7</v>
      </c>
      <c r="H963" s="153" t="s">
        <v>92</v>
      </c>
      <c r="I963" s="156" t="s">
        <v>66</v>
      </c>
      <c r="J963" s="184"/>
    </row>
    <row r="964" spans="1:10" s="99" customFormat="1" ht="14.25" customHeight="1">
      <c r="A964" s="154">
        <v>34</v>
      </c>
      <c r="B964" s="155">
        <v>922</v>
      </c>
      <c r="C964" s="155" t="s">
        <v>258</v>
      </c>
      <c r="D964" s="155" t="s">
        <v>96</v>
      </c>
      <c r="E964" s="155">
        <v>300</v>
      </c>
      <c r="F964" s="155" t="s">
        <v>521</v>
      </c>
      <c r="G964" s="153">
        <v>7.7</v>
      </c>
      <c r="H964" s="153" t="s">
        <v>92</v>
      </c>
      <c r="I964" s="156" t="s">
        <v>66</v>
      </c>
      <c r="J964" s="184"/>
    </row>
    <row r="965" spans="1:10" s="99" customFormat="1" ht="14.25" customHeight="1">
      <c r="A965" s="154">
        <v>34</v>
      </c>
      <c r="B965" s="155">
        <v>923</v>
      </c>
      <c r="C965" s="155" t="s">
        <v>258</v>
      </c>
      <c r="D965" s="155" t="s">
        <v>96</v>
      </c>
      <c r="E965" s="155">
        <v>300</v>
      </c>
      <c r="F965" s="155" t="s">
        <v>527</v>
      </c>
      <c r="G965" s="153">
        <v>7.7</v>
      </c>
      <c r="H965" s="153" t="s">
        <v>92</v>
      </c>
      <c r="I965" s="156" t="s">
        <v>66</v>
      </c>
      <c r="J965" s="184"/>
    </row>
    <row r="966" spans="1:10" s="99" customFormat="1" ht="14.25" customHeight="1">
      <c r="A966" s="154">
        <v>34</v>
      </c>
      <c r="B966" s="155">
        <v>924</v>
      </c>
      <c r="C966" s="155" t="s">
        <v>258</v>
      </c>
      <c r="D966" s="155" t="s">
        <v>96</v>
      </c>
      <c r="E966" s="155">
        <v>300</v>
      </c>
      <c r="F966" s="155" t="s">
        <v>527</v>
      </c>
      <c r="G966" s="153">
        <v>7.7</v>
      </c>
      <c r="H966" s="153" t="s">
        <v>92</v>
      </c>
      <c r="I966" s="156" t="s">
        <v>66</v>
      </c>
      <c r="J966" s="184"/>
    </row>
    <row r="967" spans="1:10" s="99" customFormat="1" ht="14.25" customHeight="1">
      <c r="A967" s="154">
        <v>34</v>
      </c>
      <c r="B967" s="155">
        <v>925</v>
      </c>
      <c r="C967" s="155" t="s">
        <v>258</v>
      </c>
      <c r="D967" s="155" t="s">
        <v>96</v>
      </c>
      <c r="E967" s="155">
        <v>300</v>
      </c>
      <c r="F967" s="155" t="s">
        <v>527</v>
      </c>
      <c r="G967" s="153">
        <v>7.7</v>
      </c>
      <c r="H967" s="153" t="s">
        <v>92</v>
      </c>
      <c r="I967" s="156" t="s">
        <v>66</v>
      </c>
      <c r="J967" s="184"/>
    </row>
    <row r="968" spans="1:10" s="99" customFormat="1" ht="14.25" customHeight="1">
      <c r="A968" s="154">
        <v>34</v>
      </c>
      <c r="B968" s="155">
        <v>926</v>
      </c>
      <c r="C968" s="155" t="s">
        <v>258</v>
      </c>
      <c r="D968" s="155" t="s">
        <v>96</v>
      </c>
      <c r="E968" s="155">
        <v>300</v>
      </c>
      <c r="F968" s="155" t="s">
        <v>527</v>
      </c>
      <c r="G968" s="153">
        <v>7.7</v>
      </c>
      <c r="H968" s="153" t="s">
        <v>92</v>
      </c>
      <c r="I968" s="156" t="s">
        <v>66</v>
      </c>
      <c r="J968" s="184"/>
    </row>
    <row r="969" spans="1:10" s="99" customFormat="1" ht="14.25" customHeight="1">
      <c r="A969" s="154">
        <v>34</v>
      </c>
      <c r="B969" s="155">
        <v>927</v>
      </c>
      <c r="C969" s="155" t="s">
        <v>550</v>
      </c>
      <c r="D969" s="155" t="s">
        <v>96</v>
      </c>
      <c r="E969" s="155">
        <v>500</v>
      </c>
      <c r="F969" s="155" t="s">
        <v>521</v>
      </c>
      <c r="G969" s="153">
        <v>17.600000000000001</v>
      </c>
      <c r="H969" s="153" t="s">
        <v>92</v>
      </c>
      <c r="I969" s="156" t="s">
        <v>66</v>
      </c>
      <c r="J969" s="184"/>
    </row>
    <row r="970" spans="1:10" s="99" customFormat="1" ht="14.25" customHeight="1">
      <c r="A970" s="154">
        <v>34</v>
      </c>
      <c r="B970" s="155">
        <v>928</v>
      </c>
      <c r="C970" s="155" t="s">
        <v>550</v>
      </c>
      <c r="D970" s="155" t="s">
        <v>96</v>
      </c>
      <c r="E970" s="155">
        <v>500</v>
      </c>
      <c r="F970" s="155" t="s">
        <v>482</v>
      </c>
      <c r="G970" s="153">
        <v>17.600000000000001</v>
      </c>
      <c r="H970" s="153" t="s">
        <v>92</v>
      </c>
      <c r="I970" s="156" t="s">
        <v>66</v>
      </c>
      <c r="J970" s="184"/>
    </row>
    <row r="971" spans="1:10" s="99" customFormat="1" ht="14.25" customHeight="1">
      <c r="A971" s="154">
        <v>34</v>
      </c>
      <c r="B971" s="155">
        <v>929</v>
      </c>
      <c r="C971" s="155" t="s">
        <v>528</v>
      </c>
      <c r="D971" s="155" t="s">
        <v>96</v>
      </c>
      <c r="E971" s="155">
        <v>800</v>
      </c>
      <c r="F971" s="155" t="s">
        <v>521</v>
      </c>
      <c r="G971" s="153">
        <v>8</v>
      </c>
      <c r="H971" s="153" t="s">
        <v>92</v>
      </c>
      <c r="I971" s="156" t="s">
        <v>66</v>
      </c>
      <c r="J971" s="184"/>
    </row>
    <row r="972" spans="1:10" s="99" customFormat="1" ht="14.25" customHeight="1">
      <c r="A972" s="154">
        <v>34</v>
      </c>
      <c r="B972" s="155">
        <v>930</v>
      </c>
      <c r="C972" s="155" t="s">
        <v>528</v>
      </c>
      <c r="D972" s="155" t="s">
        <v>96</v>
      </c>
      <c r="E972" s="155">
        <v>800</v>
      </c>
      <c r="F972" s="155" t="s">
        <v>521</v>
      </c>
      <c r="G972" s="153">
        <v>8</v>
      </c>
      <c r="H972" s="153" t="s">
        <v>92</v>
      </c>
      <c r="I972" s="156" t="s">
        <v>66</v>
      </c>
      <c r="J972" s="184"/>
    </row>
    <row r="973" spans="1:10" s="99" customFormat="1" ht="14.25" customHeight="1">
      <c r="A973" s="154">
        <v>34</v>
      </c>
      <c r="B973" s="155">
        <v>931</v>
      </c>
      <c r="C973" s="155" t="s">
        <v>528</v>
      </c>
      <c r="D973" s="155" t="s">
        <v>96</v>
      </c>
      <c r="E973" s="155">
        <v>800</v>
      </c>
      <c r="F973" s="155" t="s">
        <v>521</v>
      </c>
      <c r="G973" s="153">
        <v>8</v>
      </c>
      <c r="H973" s="153" t="s">
        <v>92</v>
      </c>
      <c r="I973" s="156" t="s">
        <v>66</v>
      </c>
      <c r="J973" s="184"/>
    </row>
    <row r="974" spans="1:10" s="99" customFormat="1" ht="14.25" customHeight="1">
      <c r="A974" s="154">
        <v>34</v>
      </c>
      <c r="B974" s="155">
        <v>932</v>
      </c>
      <c r="C974" s="155" t="s">
        <v>528</v>
      </c>
      <c r="D974" s="155" t="s">
        <v>96</v>
      </c>
      <c r="E974" s="155">
        <v>800</v>
      </c>
      <c r="F974" s="155" t="s">
        <v>541</v>
      </c>
      <c r="G974" s="153">
        <v>8</v>
      </c>
      <c r="H974" s="153" t="s">
        <v>92</v>
      </c>
      <c r="I974" s="156" t="s">
        <v>66</v>
      </c>
      <c r="J974" s="184"/>
    </row>
    <row r="975" spans="1:10" s="99" customFormat="1" ht="14.25" customHeight="1">
      <c r="A975" s="154">
        <v>34</v>
      </c>
      <c r="B975" s="155">
        <v>933</v>
      </c>
      <c r="C975" s="155" t="s">
        <v>528</v>
      </c>
      <c r="D975" s="155" t="s">
        <v>96</v>
      </c>
      <c r="E975" s="155">
        <v>800</v>
      </c>
      <c r="F975" s="155" t="s">
        <v>521</v>
      </c>
      <c r="G975" s="153">
        <v>8</v>
      </c>
      <c r="H975" s="153" t="s">
        <v>92</v>
      </c>
      <c r="I975" s="156" t="s">
        <v>66</v>
      </c>
      <c r="J975" s="184"/>
    </row>
    <row r="976" spans="1:10" s="99" customFormat="1" ht="14.25" customHeight="1">
      <c r="A976" s="154">
        <v>34</v>
      </c>
      <c r="B976" s="155">
        <v>934</v>
      </c>
      <c r="C976" s="155" t="s">
        <v>309</v>
      </c>
      <c r="D976" s="155" t="s">
        <v>310</v>
      </c>
      <c r="E976" s="155">
        <v>4000</v>
      </c>
      <c r="F976" s="155" t="s">
        <v>482</v>
      </c>
      <c r="G976" s="153">
        <v>7.8</v>
      </c>
      <c r="H976" s="153" t="s">
        <v>92</v>
      </c>
      <c r="I976" s="156" t="s">
        <v>66</v>
      </c>
      <c r="J976" s="184"/>
    </row>
    <row r="977" spans="1:10" s="99" customFormat="1" ht="14.25" customHeight="1">
      <c r="A977" s="154">
        <v>34</v>
      </c>
      <c r="B977" s="155">
        <v>935</v>
      </c>
      <c r="C977" s="155" t="s">
        <v>531</v>
      </c>
      <c r="D977" s="155" t="s">
        <v>178</v>
      </c>
      <c r="E977" s="155">
        <v>4000</v>
      </c>
      <c r="F977" s="155" t="s">
        <v>482</v>
      </c>
      <c r="G977" s="153">
        <v>6.8</v>
      </c>
      <c r="H977" s="153" t="s">
        <v>92</v>
      </c>
      <c r="I977" s="156" t="s">
        <v>66</v>
      </c>
      <c r="J977" s="184"/>
    </row>
    <row r="978" spans="1:10" s="99" customFormat="1" ht="14.25" customHeight="1">
      <c r="A978" s="154">
        <v>34</v>
      </c>
      <c r="B978" s="155">
        <v>936</v>
      </c>
      <c r="C978" s="155" t="s">
        <v>551</v>
      </c>
      <c r="D978" s="155" t="s">
        <v>96</v>
      </c>
      <c r="E978" s="155">
        <v>300</v>
      </c>
      <c r="F978" s="155" t="s">
        <v>541</v>
      </c>
      <c r="G978" s="153">
        <v>7.6</v>
      </c>
      <c r="H978" s="153" t="s">
        <v>92</v>
      </c>
      <c r="I978" s="156" t="s">
        <v>66</v>
      </c>
      <c r="J978" s="184"/>
    </row>
    <row r="979" spans="1:10" s="99" customFormat="1" ht="14.25" customHeight="1">
      <c r="A979" s="154">
        <v>34</v>
      </c>
      <c r="B979" s="155">
        <v>937</v>
      </c>
      <c r="C979" s="155" t="s">
        <v>551</v>
      </c>
      <c r="D979" s="155" t="s">
        <v>96</v>
      </c>
      <c r="E979" s="155">
        <v>300</v>
      </c>
      <c r="F979" s="155" t="s">
        <v>541</v>
      </c>
      <c r="G979" s="153">
        <v>7.6</v>
      </c>
      <c r="H979" s="153" t="s">
        <v>92</v>
      </c>
      <c r="I979" s="156" t="s">
        <v>66</v>
      </c>
      <c r="J979" s="184"/>
    </row>
    <row r="980" spans="1:10" s="99" customFormat="1" ht="14.25" customHeight="1">
      <c r="A980" s="154">
        <v>34</v>
      </c>
      <c r="B980" s="155">
        <v>938</v>
      </c>
      <c r="C980" s="155" t="s">
        <v>552</v>
      </c>
      <c r="D980" s="155" t="s">
        <v>95</v>
      </c>
      <c r="E980" s="155">
        <v>500</v>
      </c>
      <c r="F980" s="155" t="s">
        <v>348</v>
      </c>
      <c r="G980" s="153">
        <v>1.5</v>
      </c>
      <c r="H980" s="153" t="s">
        <v>92</v>
      </c>
      <c r="I980" s="156" t="s">
        <v>66</v>
      </c>
      <c r="J980" s="184"/>
    </row>
    <row r="981" spans="1:10" s="99" customFormat="1" ht="14.25" customHeight="1">
      <c r="A981" s="154">
        <v>34</v>
      </c>
      <c r="B981" s="155">
        <v>939</v>
      </c>
      <c r="C981" s="155" t="s">
        <v>552</v>
      </c>
      <c r="D981" s="155" t="s">
        <v>95</v>
      </c>
      <c r="E981" s="155">
        <v>200</v>
      </c>
      <c r="F981" s="155" t="s">
        <v>348</v>
      </c>
      <c r="G981" s="153">
        <v>0.6</v>
      </c>
      <c r="H981" s="153" t="s">
        <v>92</v>
      </c>
      <c r="I981" s="156" t="s">
        <v>66</v>
      </c>
      <c r="J981" s="184"/>
    </row>
    <row r="982" spans="1:10" s="99" customFormat="1" ht="14.25" customHeight="1">
      <c r="A982" s="154">
        <v>34</v>
      </c>
      <c r="B982" s="155">
        <v>940</v>
      </c>
      <c r="C982" s="155" t="s">
        <v>553</v>
      </c>
      <c r="D982" s="155" t="s">
        <v>95</v>
      </c>
      <c r="E982" s="155">
        <v>500</v>
      </c>
      <c r="F982" s="155" t="s">
        <v>541</v>
      </c>
      <c r="G982" s="153">
        <v>1</v>
      </c>
      <c r="H982" s="153" t="s">
        <v>92</v>
      </c>
      <c r="I982" s="156" t="s">
        <v>66</v>
      </c>
      <c r="J982" s="184"/>
    </row>
    <row r="983" spans="1:10" s="99" customFormat="1" ht="14.25" customHeight="1">
      <c r="A983" s="154" t="s">
        <v>36</v>
      </c>
      <c r="B983" s="155" t="s">
        <v>45</v>
      </c>
      <c r="C983" s="155" t="s">
        <v>86</v>
      </c>
      <c r="D983" s="155" t="s">
        <v>87</v>
      </c>
      <c r="E983" s="155" t="s">
        <v>88</v>
      </c>
      <c r="F983" s="155" t="s">
        <v>89</v>
      </c>
      <c r="G983" s="153">
        <v>172.8</v>
      </c>
      <c r="H983" s="153">
        <v>194.9</v>
      </c>
      <c r="I983" s="156" t="s">
        <v>90</v>
      </c>
      <c r="J983" s="184"/>
    </row>
    <row r="984" spans="1:10" s="99" customFormat="1" ht="14.25" customHeight="1">
      <c r="A984" s="154">
        <v>35</v>
      </c>
      <c r="B984" s="155">
        <v>941</v>
      </c>
      <c r="C984" s="155" t="s">
        <v>278</v>
      </c>
      <c r="D984" s="155" t="s">
        <v>93</v>
      </c>
      <c r="E984" s="155">
        <v>40</v>
      </c>
      <c r="F984" s="155" t="s">
        <v>549</v>
      </c>
      <c r="G984" s="153">
        <v>7.2</v>
      </c>
      <c r="H984" s="153" t="s">
        <v>92</v>
      </c>
      <c r="I984" s="156" t="s">
        <v>66</v>
      </c>
      <c r="J984" s="184"/>
    </row>
    <row r="985" spans="1:10" s="99" customFormat="1" ht="14.25" customHeight="1">
      <c r="A985" s="154">
        <v>35</v>
      </c>
      <c r="B985" s="155">
        <v>942</v>
      </c>
      <c r="C985" s="155" t="s">
        <v>278</v>
      </c>
      <c r="D985" s="155" t="s">
        <v>93</v>
      </c>
      <c r="E985" s="155">
        <v>40</v>
      </c>
      <c r="F985" s="155" t="s">
        <v>548</v>
      </c>
      <c r="G985" s="153">
        <v>7.2</v>
      </c>
      <c r="H985" s="153" t="s">
        <v>92</v>
      </c>
      <c r="I985" s="156" t="s">
        <v>66</v>
      </c>
      <c r="J985" s="184"/>
    </row>
    <row r="986" spans="1:10" s="99" customFormat="1" ht="14.25" customHeight="1">
      <c r="A986" s="154">
        <v>35</v>
      </c>
      <c r="B986" s="155">
        <v>943</v>
      </c>
      <c r="C986" s="155" t="s">
        <v>278</v>
      </c>
      <c r="D986" s="155" t="s">
        <v>93</v>
      </c>
      <c r="E986" s="155">
        <v>40</v>
      </c>
      <c r="F986" s="155" t="s">
        <v>548</v>
      </c>
      <c r="G986" s="153">
        <v>7.2</v>
      </c>
      <c r="H986" s="153" t="s">
        <v>92</v>
      </c>
      <c r="I986" s="156" t="s">
        <v>66</v>
      </c>
      <c r="J986" s="184"/>
    </row>
    <row r="987" spans="1:10" s="99" customFormat="1" ht="14.25" customHeight="1">
      <c r="A987" s="154">
        <v>35</v>
      </c>
      <c r="B987" s="155">
        <v>944</v>
      </c>
      <c r="C987" s="155" t="s">
        <v>278</v>
      </c>
      <c r="D987" s="155" t="s">
        <v>93</v>
      </c>
      <c r="E987" s="155">
        <v>40</v>
      </c>
      <c r="F987" s="155" t="s">
        <v>548</v>
      </c>
      <c r="G987" s="153">
        <v>7.2</v>
      </c>
      <c r="H987" s="153" t="s">
        <v>92</v>
      </c>
      <c r="I987" s="156" t="s">
        <v>66</v>
      </c>
      <c r="J987" s="184"/>
    </row>
    <row r="988" spans="1:10" s="99" customFormat="1" ht="14.25" customHeight="1">
      <c r="A988" s="154">
        <v>35</v>
      </c>
      <c r="B988" s="155">
        <v>945</v>
      </c>
      <c r="C988" s="155" t="s">
        <v>278</v>
      </c>
      <c r="D988" s="155" t="s">
        <v>93</v>
      </c>
      <c r="E988" s="155">
        <v>40</v>
      </c>
      <c r="F988" s="155" t="s">
        <v>548</v>
      </c>
      <c r="G988" s="153">
        <v>7.2</v>
      </c>
      <c r="H988" s="153" t="s">
        <v>92</v>
      </c>
      <c r="I988" s="156" t="s">
        <v>66</v>
      </c>
      <c r="J988" s="184"/>
    </row>
    <row r="989" spans="1:10" s="99" customFormat="1" ht="14.25" customHeight="1">
      <c r="A989" s="154">
        <v>35</v>
      </c>
      <c r="B989" s="155">
        <v>946</v>
      </c>
      <c r="C989" s="155" t="s">
        <v>278</v>
      </c>
      <c r="D989" s="155" t="s">
        <v>93</v>
      </c>
      <c r="E989" s="155">
        <v>40</v>
      </c>
      <c r="F989" s="155" t="s">
        <v>549</v>
      </c>
      <c r="G989" s="153">
        <v>7.2</v>
      </c>
      <c r="H989" s="153" t="s">
        <v>92</v>
      </c>
      <c r="I989" s="156" t="s">
        <v>66</v>
      </c>
      <c r="J989" s="184"/>
    </row>
    <row r="990" spans="1:10" s="99" customFormat="1" ht="14.25" customHeight="1">
      <c r="A990" s="154">
        <v>35</v>
      </c>
      <c r="B990" s="155">
        <v>947</v>
      </c>
      <c r="C990" s="155" t="s">
        <v>278</v>
      </c>
      <c r="D990" s="155" t="s">
        <v>93</v>
      </c>
      <c r="E990" s="155">
        <v>40</v>
      </c>
      <c r="F990" s="155" t="s">
        <v>549</v>
      </c>
      <c r="G990" s="153">
        <v>7.2</v>
      </c>
      <c r="H990" s="153" t="s">
        <v>92</v>
      </c>
      <c r="I990" s="156" t="s">
        <v>66</v>
      </c>
      <c r="J990" s="184"/>
    </row>
    <row r="991" spans="1:10" s="99" customFormat="1" ht="14.25" customHeight="1">
      <c r="A991" s="154">
        <v>35</v>
      </c>
      <c r="B991" s="155">
        <v>948</v>
      </c>
      <c r="C991" s="155" t="s">
        <v>278</v>
      </c>
      <c r="D991" s="155" t="s">
        <v>93</v>
      </c>
      <c r="E991" s="155">
        <v>40</v>
      </c>
      <c r="F991" s="155" t="s">
        <v>548</v>
      </c>
      <c r="G991" s="153">
        <v>7.2</v>
      </c>
      <c r="H991" s="153" t="s">
        <v>92</v>
      </c>
      <c r="I991" s="156" t="s">
        <v>66</v>
      </c>
      <c r="J991" s="184"/>
    </row>
    <row r="992" spans="1:10" s="99" customFormat="1" ht="14.25" customHeight="1">
      <c r="A992" s="154">
        <v>35</v>
      </c>
      <c r="B992" s="155">
        <v>949</v>
      </c>
      <c r="C992" s="155" t="s">
        <v>278</v>
      </c>
      <c r="D992" s="155" t="s">
        <v>93</v>
      </c>
      <c r="E992" s="155">
        <v>40</v>
      </c>
      <c r="F992" s="155" t="s">
        <v>548</v>
      </c>
      <c r="G992" s="153">
        <v>7.2</v>
      </c>
      <c r="H992" s="153" t="s">
        <v>92</v>
      </c>
      <c r="I992" s="156" t="s">
        <v>66</v>
      </c>
      <c r="J992" s="184"/>
    </row>
    <row r="993" spans="1:10" s="99" customFormat="1" ht="14.25" customHeight="1">
      <c r="A993" s="154">
        <v>35</v>
      </c>
      <c r="B993" s="155">
        <v>950</v>
      </c>
      <c r="C993" s="155" t="s">
        <v>278</v>
      </c>
      <c r="D993" s="155" t="s">
        <v>93</v>
      </c>
      <c r="E993" s="155">
        <v>40</v>
      </c>
      <c r="F993" s="155" t="s">
        <v>548</v>
      </c>
      <c r="G993" s="153">
        <v>7.2</v>
      </c>
      <c r="H993" s="153" t="s">
        <v>92</v>
      </c>
      <c r="I993" s="156" t="s">
        <v>66</v>
      </c>
      <c r="J993" s="184"/>
    </row>
    <row r="994" spans="1:10" s="99" customFormat="1" ht="14.25" customHeight="1">
      <c r="A994" s="154">
        <v>35</v>
      </c>
      <c r="B994" s="155">
        <v>951</v>
      </c>
      <c r="C994" s="155" t="s">
        <v>278</v>
      </c>
      <c r="D994" s="155" t="s">
        <v>93</v>
      </c>
      <c r="E994" s="155">
        <v>40</v>
      </c>
      <c r="F994" s="155" t="s">
        <v>548</v>
      </c>
      <c r="G994" s="153">
        <v>7.2</v>
      </c>
      <c r="H994" s="153" t="s">
        <v>92</v>
      </c>
      <c r="I994" s="156" t="s">
        <v>66</v>
      </c>
      <c r="J994" s="184"/>
    </row>
    <row r="995" spans="1:10" s="99" customFormat="1" ht="14.25" customHeight="1">
      <c r="A995" s="154">
        <v>35</v>
      </c>
      <c r="B995" s="155">
        <v>952</v>
      </c>
      <c r="C995" s="155" t="s">
        <v>278</v>
      </c>
      <c r="D995" s="155" t="s">
        <v>93</v>
      </c>
      <c r="E995" s="155">
        <v>40</v>
      </c>
      <c r="F995" s="155" t="s">
        <v>548</v>
      </c>
      <c r="G995" s="153">
        <v>7.2</v>
      </c>
      <c r="H995" s="153" t="s">
        <v>92</v>
      </c>
      <c r="I995" s="156" t="s">
        <v>66</v>
      </c>
      <c r="J995" s="184"/>
    </row>
    <row r="996" spans="1:10" s="99" customFormat="1" ht="14.25" customHeight="1">
      <c r="A996" s="154">
        <v>35</v>
      </c>
      <c r="B996" s="155">
        <v>953</v>
      </c>
      <c r="C996" s="155" t="s">
        <v>278</v>
      </c>
      <c r="D996" s="155" t="s">
        <v>93</v>
      </c>
      <c r="E996" s="155">
        <v>40</v>
      </c>
      <c r="F996" s="155" t="s">
        <v>549</v>
      </c>
      <c r="G996" s="153">
        <v>7.2</v>
      </c>
      <c r="H996" s="153" t="s">
        <v>92</v>
      </c>
      <c r="I996" s="156" t="s">
        <v>66</v>
      </c>
      <c r="J996" s="184"/>
    </row>
    <row r="997" spans="1:10" s="99" customFormat="1" ht="14.25" customHeight="1">
      <c r="A997" s="154">
        <v>35</v>
      </c>
      <c r="B997" s="155">
        <v>954</v>
      </c>
      <c r="C997" s="155" t="s">
        <v>278</v>
      </c>
      <c r="D997" s="155" t="s">
        <v>93</v>
      </c>
      <c r="E997" s="155">
        <v>40</v>
      </c>
      <c r="F997" s="155" t="s">
        <v>548</v>
      </c>
      <c r="G997" s="153">
        <v>7.2</v>
      </c>
      <c r="H997" s="153" t="s">
        <v>92</v>
      </c>
      <c r="I997" s="156" t="s">
        <v>66</v>
      </c>
      <c r="J997" s="184"/>
    </row>
    <row r="998" spans="1:10" s="99" customFormat="1" ht="14.25" customHeight="1">
      <c r="A998" s="154">
        <v>35</v>
      </c>
      <c r="B998" s="155">
        <v>955</v>
      </c>
      <c r="C998" s="155" t="s">
        <v>278</v>
      </c>
      <c r="D998" s="155" t="s">
        <v>93</v>
      </c>
      <c r="E998" s="155">
        <v>40</v>
      </c>
      <c r="F998" s="155" t="s">
        <v>548</v>
      </c>
      <c r="G998" s="153">
        <v>7.2</v>
      </c>
      <c r="H998" s="153" t="s">
        <v>92</v>
      </c>
      <c r="I998" s="156" t="s">
        <v>66</v>
      </c>
      <c r="J998" s="184"/>
    </row>
    <row r="999" spans="1:10" s="99" customFormat="1" ht="14.25" customHeight="1">
      <c r="A999" s="154">
        <v>35</v>
      </c>
      <c r="B999" s="155">
        <v>956</v>
      </c>
      <c r="C999" s="155" t="s">
        <v>278</v>
      </c>
      <c r="D999" s="155" t="s">
        <v>93</v>
      </c>
      <c r="E999" s="155">
        <v>40</v>
      </c>
      <c r="F999" s="155" t="s">
        <v>548</v>
      </c>
      <c r="G999" s="153">
        <v>7.2</v>
      </c>
      <c r="H999" s="153" t="s">
        <v>92</v>
      </c>
      <c r="I999" s="156" t="s">
        <v>66</v>
      </c>
      <c r="J999" s="184"/>
    </row>
    <row r="1000" spans="1:10" s="99" customFormat="1" ht="14.25" customHeight="1">
      <c r="A1000" s="154">
        <v>35</v>
      </c>
      <c r="B1000" s="155">
        <v>957</v>
      </c>
      <c r="C1000" s="155" t="s">
        <v>278</v>
      </c>
      <c r="D1000" s="155" t="s">
        <v>93</v>
      </c>
      <c r="E1000" s="155">
        <v>40</v>
      </c>
      <c r="F1000" s="155" t="s">
        <v>548</v>
      </c>
      <c r="G1000" s="153">
        <v>7.2</v>
      </c>
      <c r="H1000" s="153" t="s">
        <v>92</v>
      </c>
      <c r="I1000" s="156" t="s">
        <v>66</v>
      </c>
      <c r="J1000" s="184"/>
    </row>
    <row r="1001" spans="1:10" s="99" customFormat="1" ht="14.25" customHeight="1">
      <c r="A1001" s="154">
        <v>35</v>
      </c>
      <c r="B1001" s="155">
        <v>958</v>
      </c>
      <c r="C1001" s="155" t="s">
        <v>278</v>
      </c>
      <c r="D1001" s="155" t="s">
        <v>93</v>
      </c>
      <c r="E1001" s="155">
        <v>40</v>
      </c>
      <c r="F1001" s="155" t="s">
        <v>549</v>
      </c>
      <c r="G1001" s="153">
        <v>7.2</v>
      </c>
      <c r="H1001" s="153" t="s">
        <v>92</v>
      </c>
      <c r="I1001" s="156" t="s">
        <v>66</v>
      </c>
      <c r="J1001" s="184"/>
    </row>
    <row r="1002" spans="1:10" s="99" customFormat="1" ht="14.25" customHeight="1">
      <c r="A1002" s="154">
        <v>35</v>
      </c>
      <c r="B1002" s="155">
        <v>959</v>
      </c>
      <c r="C1002" s="155" t="s">
        <v>278</v>
      </c>
      <c r="D1002" s="155" t="s">
        <v>93</v>
      </c>
      <c r="E1002" s="155">
        <v>40</v>
      </c>
      <c r="F1002" s="155" t="s">
        <v>549</v>
      </c>
      <c r="G1002" s="153">
        <v>7.2</v>
      </c>
      <c r="H1002" s="153" t="s">
        <v>92</v>
      </c>
      <c r="I1002" s="156" t="s">
        <v>66</v>
      </c>
      <c r="J1002" s="184"/>
    </row>
    <row r="1003" spans="1:10" s="99" customFormat="1" ht="14.25" customHeight="1">
      <c r="A1003" s="154">
        <v>35</v>
      </c>
      <c r="B1003" s="155">
        <v>960</v>
      </c>
      <c r="C1003" s="155" t="s">
        <v>278</v>
      </c>
      <c r="D1003" s="155" t="s">
        <v>93</v>
      </c>
      <c r="E1003" s="155">
        <v>40</v>
      </c>
      <c r="F1003" s="155" t="s">
        <v>548</v>
      </c>
      <c r="G1003" s="153">
        <v>7.2</v>
      </c>
      <c r="H1003" s="153" t="s">
        <v>92</v>
      </c>
      <c r="I1003" s="156" t="s">
        <v>66</v>
      </c>
      <c r="J1003" s="184"/>
    </row>
    <row r="1004" spans="1:10" s="99" customFormat="1" ht="14.25" customHeight="1">
      <c r="A1004" s="154">
        <v>35</v>
      </c>
      <c r="B1004" s="155">
        <v>961</v>
      </c>
      <c r="C1004" s="155" t="s">
        <v>278</v>
      </c>
      <c r="D1004" s="155" t="s">
        <v>93</v>
      </c>
      <c r="E1004" s="155">
        <v>40</v>
      </c>
      <c r="F1004" s="155" t="s">
        <v>548</v>
      </c>
      <c r="G1004" s="153">
        <v>7.2</v>
      </c>
      <c r="H1004" s="153" t="s">
        <v>92</v>
      </c>
      <c r="I1004" s="156" t="s">
        <v>66</v>
      </c>
      <c r="J1004" s="184"/>
    </row>
    <row r="1005" spans="1:10" s="99" customFormat="1" ht="14.25" customHeight="1">
      <c r="A1005" s="154">
        <v>35</v>
      </c>
      <c r="B1005" s="155">
        <v>962</v>
      </c>
      <c r="C1005" s="155" t="s">
        <v>278</v>
      </c>
      <c r="D1005" s="155" t="s">
        <v>93</v>
      </c>
      <c r="E1005" s="155">
        <v>40</v>
      </c>
      <c r="F1005" s="155" t="s">
        <v>548</v>
      </c>
      <c r="G1005" s="153">
        <v>7.2</v>
      </c>
      <c r="H1005" s="153" t="s">
        <v>92</v>
      </c>
      <c r="I1005" s="156" t="s">
        <v>66</v>
      </c>
      <c r="J1005" s="184"/>
    </row>
    <row r="1006" spans="1:10" s="99" customFormat="1" ht="14.25" customHeight="1">
      <c r="A1006" s="154">
        <v>35</v>
      </c>
      <c r="B1006" s="155">
        <v>963</v>
      </c>
      <c r="C1006" s="155" t="s">
        <v>278</v>
      </c>
      <c r="D1006" s="155" t="s">
        <v>93</v>
      </c>
      <c r="E1006" s="155">
        <v>40</v>
      </c>
      <c r="F1006" s="155" t="s">
        <v>548</v>
      </c>
      <c r="G1006" s="153">
        <v>7.2</v>
      </c>
      <c r="H1006" s="153" t="s">
        <v>92</v>
      </c>
      <c r="I1006" s="156" t="s">
        <v>66</v>
      </c>
      <c r="J1006" s="184"/>
    </row>
    <row r="1007" spans="1:10" s="99" customFormat="1" ht="14.25" customHeight="1">
      <c r="A1007" s="154">
        <v>35</v>
      </c>
      <c r="B1007" s="155">
        <v>964</v>
      </c>
      <c r="C1007" s="155" t="s">
        <v>278</v>
      </c>
      <c r="D1007" s="155" t="s">
        <v>93</v>
      </c>
      <c r="E1007" s="155">
        <v>40</v>
      </c>
      <c r="F1007" s="155" t="s">
        <v>549</v>
      </c>
      <c r="G1007" s="153">
        <v>7.2</v>
      </c>
      <c r="H1007" s="153" t="s">
        <v>92</v>
      </c>
      <c r="I1007" s="156" t="s">
        <v>66</v>
      </c>
      <c r="J1007" s="184"/>
    </row>
    <row r="1008" spans="1:10" s="99" customFormat="1" ht="14.25" customHeight="1">
      <c r="A1008" s="154" t="s">
        <v>36</v>
      </c>
      <c r="B1008" s="155" t="s">
        <v>45</v>
      </c>
      <c r="C1008" s="155" t="s">
        <v>86</v>
      </c>
      <c r="D1008" s="155" t="s">
        <v>87</v>
      </c>
      <c r="E1008" s="155" t="s">
        <v>88</v>
      </c>
      <c r="F1008" s="155" t="s">
        <v>89</v>
      </c>
      <c r="G1008" s="153">
        <v>382.32</v>
      </c>
      <c r="H1008" s="153">
        <v>404.42</v>
      </c>
      <c r="I1008" s="156" t="s">
        <v>90</v>
      </c>
      <c r="J1008" s="184"/>
    </row>
    <row r="1009" spans="1:10" s="99" customFormat="1" ht="14.25" customHeight="1">
      <c r="A1009" s="154">
        <v>36</v>
      </c>
      <c r="B1009" s="155">
        <v>965</v>
      </c>
      <c r="C1009" s="155" t="s">
        <v>150</v>
      </c>
      <c r="D1009" s="155" t="s">
        <v>91</v>
      </c>
      <c r="E1009" s="155">
        <v>240</v>
      </c>
      <c r="F1009" s="155" t="s">
        <v>554</v>
      </c>
      <c r="G1009" s="153">
        <v>15.93</v>
      </c>
      <c r="H1009" s="153" t="s">
        <v>92</v>
      </c>
      <c r="I1009" s="156" t="s">
        <v>66</v>
      </c>
      <c r="J1009" s="184"/>
    </row>
    <row r="1010" spans="1:10" s="99" customFormat="1" ht="14.25" customHeight="1">
      <c r="A1010" s="154">
        <v>36</v>
      </c>
      <c r="B1010" s="155">
        <v>966</v>
      </c>
      <c r="C1010" s="155" t="s">
        <v>150</v>
      </c>
      <c r="D1010" s="155" t="s">
        <v>91</v>
      </c>
      <c r="E1010" s="155">
        <v>240</v>
      </c>
      <c r="F1010" s="155" t="s">
        <v>554</v>
      </c>
      <c r="G1010" s="153">
        <v>15.93</v>
      </c>
      <c r="H1010" s="153" t="s">
        <v>92</v>
      </c>
      <c r="I1010" s="156" t="s">
        <v>66</v>
      </c>
      <c r="J1010" s="184"/>
    </row>
    <row r="1011" spans="1:10" s="99" customFormat="1" ht="14.25" customHeight="1">
      <c r="A1011" s="154">
        <v>36</v>
      </c>
      <c r="B1011" s="155">
        <v>967</v>
      </c>
      <c r="C1011" s="155" t="s">
        <v>150</v>
      </c>
      <c r="D1011" s="155" t="s">
        <v>91</v>
      </c>
      <c r="E1011" s="155">
        <v>240</v>
      </c>
      <c r="F1011" s="155" t="s">
        <v>554</v>
      </c>
      <c r="G1011" s="153">
        <v>15.93</v>
      </c>
      <c r="H1011" s="153" t="s">
        <v>92</v>
      </c>
      <c r="I1011" s="156" t="s">
        <v>66</v>
      </c>
      <c r="J1011" s="184"/>
    </row>
    <row r="1012" spans="1:10" s="99" customFormat="1" ht="14.25" customHeight="1">
      <c r="A1012" s="154">
        <v>36</v>
      </c>
      <c r="B1012" s="155">
        <v>968</v>
      </c>
      <c r="C1012" s="155" t="s">
        <v>150</v>
      </c>
      <c r="D1012" s="155" t="s">
        <v>91</v>
      </c>
      <c r="E1012" s="155">
        <v>240</v>
      </c>
      <c r="F1012" s="155" t="s">
        <v>522</v>
      </c>
      <c r="G1012" s="153">
        <v>15.93</v>
      </c>
      <c r="H1012" s="153" t="s">
        <v>92</v>
      </c>
      <c r="I1012" s="156" t="s">
        <v>66</v>
      </c>
      <c r="J1012" s="184"/>
    </row>
    <row r="1013" spans="1:10" s="99" customFormat="1" ht="14.25" customHeight="1">
      <c r="A1013" s="154">
        <v>36</v>
      </c>
      <c r="B1013" s="155">
        <v>969</v>
      </c>
      <c r="C1013" s="155" t="s">
        <v>150</v>
      </c>
      <c r="D1013" s="155" t="s">
        <v>91</v>
      </c>
      <c r="E1013" s="155">
        <v>240</v>
      </c>
      <c r="F1013" s="155" t="s">
        <v>527</v>
      </c>
      <c r="G1013" s="153">
        <v>15.93</v>
      </c>
      <c r="H1013" s="153" t="s">
        <v>92</v>
      </c>
      <c r="I1013" s="156" t="s">
        <v>66</v>
      </c>
      <c r="J1013" s="184"/>
    </row>
    <row r="1014" spans="1:10" s="99" customFormat="1" ht="14.25" customHeight="1">
      <c r="A1014" s="154">
        <v>36</v>
      </c>
      <c r="B1014" s="155">
        <v>970</v>
      </c>
      <c r="C1014" s="155" t="s">
        <v>150</v>
      </c>
      <c r="D1014" s="155" t="s">
        <v>91</v>
      </c>
      <c r="E1014" s="155">
        <v>240</v>
      </c>
      <c r="F1014" s="155" t="s">
        <v>527</v>
      </c>
      <c r="G1014" s="153">
        <v>15.93</v>
      </c>
      <c r="H1014" s="153" t="s">
        <v>92</v>
      </c>
      <c r="I1014" s="156" t="s">
        <v>66</v>
      </c>
      <c r="J1014" s="184"/>
    </row>
    <row r="1015" spans="1:10" s="99" customFormat="1" ht="14.25" customHeight="1">
      <c r="A1015" s="154">
        <v>36</v>
      </c>
      <c r="B1015" s="155">
        <v>971</v>
      </c>
      <c r="C1015" s="155" t="s">
        <v>150</v>
      </c>
      <c r="D1015" s="155" t="s">
        <v>91</v>
      </c>
      <c r="E1015" s="155">
        <v>240</v>
      </c>
      <c r="F1015" s="155" t="s">
        <v>527</v>
      </c>
      <c r="G1015" s="153">
        <v>15.93</v>
      </c>
      <c r="H1015" s="153" t="s">
        <v>92</v>
      </c>
      <c r="I1015" s="156" t="s">
        <v>66</v>
      </c>
      <c r="J1015" s="184"/>
    </row>
    <row r="1016" spans="1:10" s="99" customFormat="1" ht="14.25" customHeight="1">
      <c r="A1016" s="154">
        <v>36</v>
      </c>
      <c r="B1016" s="155">
        <v>972</v>
      </c>
      <c r="C1016" s="155" t="s">
        <v>150</v>
      </c>
      <c r="D1016" s="155" t="s">
        <v>91</v>
      </c>
      <c r="E1016" s="155">
        <v>240</v>
      </c>
      <c r="F1016" s="155" t="s">
        <v>521</v>
      </c>
      <c r="G1016" s="153">
        <v>15.93</v>
      </c>
      <c r="H1016" s="153" t="s">
        <v>92</v>
      </c>
      <c r="I1016" s="156" t="s">
        <v>66</v>
      </c>
      <c r="J1016" s="184"/>
    </row>
    <row r="1017" spans="1:10" s="99" customFormat="1" ht="14.25" customHeight="1">
      <c r="A1017" s="154">
        <v>36</v>
      </c>
      <c r="B1017" s="155">
        <v>973</v>
      </c>
      <c r="C1017" s="155" t="s">
        <v>150</v>
      </c>
      <c r="D1017" s="155" t="s">
        <v>91</v>
      </c>
      <c r="E1017" s="155">
        <v>240</v>
      </c>
      <c r="F1017" s="155" t="s">
        <v>522</v>
      </c>
      <c r="G1017" s="153">
        <v>15.93</v>
      </c>
      <c r="H1017" s="153" t="s">
        <v>92</v>
      </c>
      <c r="I1017" s="156" t="s">
        <v>66</v>
      </c>
      <c r="J1017" s="184"/>
    </row>
    <row r="1018" spans="1:10" s="99" customFormat="1" ht="14.25" customHeight="1">
      <c r="A1018" s="154">
        <v>36</v>
      </c>
      <c r="B1018" s="155">
        <v>974</v>
      </c>
      <c r="C1018" s="155" t="s">
        <v>150</v>
      </c>
      <c r="D1018" s="155" t="s">
        <v>91</v>
      </c>
      <c r="E1018" s="155">
        <v>240</v>
      </c>
      <c r="F1018" s="155" t="s">
        <v>527</v>
      </c>
      <c r="G1018" s="153">
        <v>15.93</v>
      </c>
      <c r="H1018" s="153" t="s">
        <v>92</v>
      </c>
      <c r="I1018" s="156" t="s">
        <v>66</v>
      </c>
      <c r="J1018" s="184"/>
    </row>
    <row r="1019" spans="1:10" s="99" customFormat="1" ht="14.25" customHeight="1">
      <c r="A1019" s="154">
        <v>36</v>
      </c>
      <c r="B1019" s="155">
        <v>975</v>
      </c>
      <c r="C1019" s="155" t="s">
        <v>150</v>
      </c>
      <c r="D1019" s="155" t="s">
        <v>91</v>
      </c>
      <c r="E1019" s="155">
        <v>240</v>
      </c>
      <c r="F1019" s="155" t="s">
        <v>522</v>
      </c>
      <c r="G1019" s="153">
        <v>15.93</v>
      </c>
      <c r="H1019" s="153" t="s">
        <v>92</v>
      </c>
      <c r="I1019" s="156" t="s">
        <v>66</v>
      </c>
      <c r="J1019" s="184"/>
    </row>
    <row r="1020" spans="1:10" s="99" customFormat="1" ht="14.25" customHeight="1">
      <c r="A1020" s="154">
        <v>36</v>
      </c>
      <c r="B1020" s="155">
        <v>976</v>
      </c>
      <c r="C1020" s="155" t="s">
        <v>150</v>
      </c>
      <c r="D1020" s="155" t="s">
        <v>91</v>
      </c>
      <c r="E1020" s="155">
        <v>240</v>
      </c>
      <c r="F1020" s="155" t="s">
        <v>521</v>
      </c>
      <c r="G1020" s="153">
        <v>15.93</v>
      </c>
      <c r="H1020" s="153" t="s">
        <v>92</v>
      </c>
      <c r="I1020" s="156" t="s">
        <v>66</v>
      </c>
      <c r="J1020" s="184"/>
    </row>
    <row r="1021" spans="1:10" s="99" customFormat="1" ht="14.25" customHeight="1">
      <c r="A1021" s="154">
        <v>36</v>
      </c>
      <c r="B1021" s="155">
        <v>977</v>
      </c>
      <c r="C1021" s="155" t="s">
        <v>150</v>
      </c>
      <c r="D1021" s="155" t="s">
        <v>91</v>
      </c>
      <c r="E1021" s="155">
        <v>240</v>
      </c>
      <c r="F1021" s="155" t="s">
        <v>554</v>
      </c>
      <c r="G1021" s="153">
        <v>15.93</v>
      </c>
      <c r="H1021" s="153" t="s">
        <v>92</v>
      </c>
      <c r="I1021" s="156" t="s">
        <v>66</v>
      </c>
      <c r="J1021" s="184"/>
    </row>
    <row r="1022" spans="1:10" s="99" customFormat="1" ht="14.25" customHeight="1">
      <c r="A1022" s="154">
        <v>36</v>
      </c>
      <c r="B1022" s="155">
        <v>978</v>
      </c>
      <c r="C1022" s="155" t="s">
        <v>150</v>
      </c>
      <c r="D1022" s="155" t="s">
        <v>91</v>
      </c>
      <c r="E1022" s="155">
        <v>240</v>
      </c>
      <c r="F1022" s="155" t="s">
        <v>554</v>
      </c>
      <c r="G1022" s="153">
        <v>15.93</v>
      </c>
      <c r="H1022" s="153" t="s">
        <v>92</v>
      </c>
      <c r="I1022" s="156" t="s">
        <v>66</v>
      </c>
      <c r="J1022" s="184"/>
    </row>
    <row r="1023" spans="1:10" s="99" customFormat="1" ht="14.25" customHeight="1">
      <c r="A1023" s="154">
        <v>36</v>
      </c>
      <c r="B1023" s="155">
        <v>979</v>
      </c>
      <c r="C1023" s="155" t="s">
        <v>150</v>
      </c>
      <c r="D1023" s="155" t="s">
        <v>91</v>
      </c>
      <c r="E1023" s="155">
        <v>240</v>
      </c>
      <c r="F1023" s="155" t="s">
        <v>527</v>
      </c>
      <c r="G1023" s="153">
        <v>15.93</v>
      </c>
      <c r="H1023" s="153" t="s">
        <v>92</v>
      </c>
      <c r="I1023" s="156" t="s">
        <v>66</v>
      </c>
      <c r="J1023" s="184"/>
    </row>
    <row r="1024" spans="1:10" s="99" customFormat="1" ht="14.25" customHeight="1">
      <c r="A1024" s="154">
        <v>36</v>
      </c>
      <c r="B1024" s="155">
        <v>980</v>
      </c>
      <c r="C1024" s="155" t="s">
        <v>150</v>
      </c>
      <c r="D1024" s="155" t="s">
        <v>91</v>
      </c>
      <c r="E1024" s="155">
        <v>240</v>
      </c>
      <c r="F1024" s="155" t="s">
        <v>554</v>
      </c>
      <c r="G1024" s="153">
        <v>15.93</v>
      </c>
      <c r="H1024" s="153" t="s">
        <v>92</v>
      </c>
      <c r="I1024" s="156" t="s">
        <v>66</v>
      </c>
      <c r="J1024" s="184"/>
    </row>
    <row r="1025" spans="1:10" s="99" customFormat="1" ht="14.25" customHeight="1">
      <c r="A1025" s="154">
        <v>36</v>
      </c>
      <c r="B1025" s="155">
        <v>981</v>
      </c>
      <c r="C1025" s="155" t="s">
        <v>150</v>
      </c>
      <c r="D1025" s="155" t="s">
        <v>91</v>
      </c>
      <c r="E1025" s="155">
        <v>240</v>
      </c>
      <c r="F1025" s="155" t="s">
        <v>554</v>
      </c>
      <c r="G1025" s="153">
        <v>15.93</v>
      </c>
      <c r="H1025" s="153" t="s">
        <v>92</v>
      </c>
      <c r="I1025" s="156" t="s">
        <v>66</v>
      </c>
      <c r="J1025" s="184"/>
    </row>
    <row r="1026" spans="1:10" s="99" customFormat="1" ht="14.25" customHeight="1">
      <c r="A1026" s="154">
        <v>36</v>
      </c>
      <c r="B1026" s="155">
        <v>982</v>
      </c>
      <c r="C1026" s="155" t="s">
        <v>150</v>
      </c>
      <c r="D1026" s="155" t="s">
        <v>91</v>
      </c>
      <c r="E1026" s="155">
        <v>240</v>
      </c>
      <c r="F1026" s="155" t="s">
        <v>554</v>
      </c>
      <c r="G1026" s="153">
        <v>15.93</v>
      </c>
      <c r="H1026" s="153" t="s">
        <v>92</v>
      </c>
      <c r="I1026" s="156" t="s">
        <v>66</v>
      </c>
      <c r="J1026" s="184"/>
    </row>
    <row r="1027" spans="1:10" s="99" customFormat="1" ht="14.25" customHeight="1">
      <c r="A1027" s="154">
        <v>36</v>
      </c>
      <c r="B1027" s="155">
        <v>983</v>
      </c>
      <c r="C1027" s="155" t="s">
        <v>150</v>
      </c>
      <c r="D1027" s="155" t="s">
        <v>91</v>
      </c>
      <c r="E1027" s="155">
        <v>240</v>
      </c>
      <c r="F1027" s="155" t="s">
        <v>527</v>
      </c>
      <c r="G1027" s="153">
        <v>15.93</v>
      </c>
      <c r="H1027" s="153" t="s">
        <v>92</v>
      </c>
      <c r="I1027" s="156" t="s">
        <v>66</v>
      </c>
      <c r="J1027" s="184"/>
    </row>
    <row r="1028" spans="1:10" s="99" customFormat="1" ht="14.25" customHeight="1">
      <c r="A1028" s="154">
        <v>36</v>
      </c>
      <c r="B1028" s="155">
        <v>984</v>
      </c>
      <c r="C1028" s="155" t="s">
        <v>150</v>
      </c>
      <c r="D1028" s="155" t="s">
        <v>91</v>
      </c>
      <c r="E1028" s="155">
        <v>240</v>
      </c>
      <c r="F1028" s="155" t="s">
        <v>554</v>
      </c>
      <c r="G1028" s="153">
        <v>15.93</v>
      </c>
      <c r="H1028" s="153" t="s">
        <v>92</v>
      </c>
      <c r="I1028" s="156" t="s">
        <v>66</v>
      </c>
      <c r="J1028" s="184"/>
    </row>
    <row r="1029" spans="1:10" s="99" customFormat="1" ht="14.25" customHeight="1">
      <c r="A1029" s="154">
        <v>36</v>
      </c>
      <c r="B1029" s="155">
        <v>985</v>
      </c>
      <c r="C1029" s="155" t="s">
        <v>150</v>
      </c>
      <c r="D1029" s="155" t="s">
        <v>91</v>
      </c>
      <c r="E1029" s="155">
        <v>240</v>
      </c>
      <c r="F1029" s="155" t="s">
        <v>527</v>
      </c>
      <c r="G1029" s="153">
        <v>15.93</v>
      </c>
      <c r="H1029" s="153" t="s">
        <v>92</v>
      </c>
      <c r="I1029" s="156" t="s">
        <v>66</v>
      </c>
      <c r="J1029" s="184"/>
    </row>
    <row r="1030" spans="1:10" s="99" customFormat="1" ht="14.25" customHeight="1">
      <c r="A1030" s="154">
        <v>36</v>
      </c>
      <c r="B1030" s="155">
        <v>986</v>
      </c>
      <c r="C1030" s="155" t="s">
        <v>150</v>
      </c>
      <c r="D1030" s="155" t="s">
        <v>91</v>
      </c>
      <c r="E1030" s="155">
        <v>240</v>
      </c>
      <c r="F1030" s="155" t="s">
        <v>554</v>
      </c>
      <c r="G1030" s="153">
        <v>15.93</v>
      </c>
      <c r="H1030" s="153" t="s">
        <v>92</v>
      </c>
      <c r="I1030" s="156" t="s">
        <v>66</v>
      </c>
      <c r="J1030" s="184"/>
    </row>
    <row r="1031" spans="1:10" s="99" customFormat="1" ht="14.25" customHeight="1">
      <c r="A1031" s="154">
        <v>36</v>
      </c>
      <c r="B1031" s="155">
        <v>987</v>
      </c>
      <c r="C1031" s="155" t="s">
        <v>150</v>
      </c>
      <c r="D1031" s="155" t="s">
        <v>91</v>
      </c>
      <c r="E1031" s="155">
        <v>240</v>
      </c>
      <c r="F1031" s="155" t="s">
        <v>527</v>
      </c>
      <c r="G1031" s="153">
        <v>15.93</v>
      </c>
      <c r="H1031" s="153" t="s">
        <v>92</v>
      </c>
      <c r="I1031" s="156" t="s">
        <v>66</v>
      </c>
      <c r="J1031" s="184"/>
    </row>
    <row r="1032" spans="1:10" s="99" customFormat="1" ht="14.25" customHeight="1">
      <c r="A1032" s="154">
        <v>36</v>
      </c>
      <c r="B1032" s="155">
        <v>988</v>
      </c>
      <c r="C1032" s="155" t="s">
        <v>150</v>
      </c>
      <c r="D1032" s="155" t="s">
        <v>91</v>
      </c>
      <c r="E1032" s="155">
        <v>240</v>
      </c>
      <c r="F1032" s="155" t="s">
        <v>555</v>
      </c>
      <c r="G1032" s="153">
        <v>15.93</v>
      </c>
      <c r="H1032" s="153" t="s">
        <v>92</v>
      </c>
      <c r="I1032" s="156" t="s">
        <v>66</v>
      </c>
      <c r="J1032" s="184"/>
    </row>
    <row r="1033" spans="1:10" s="99" customFormat="1" ht="14.25" customHeight="1">
      <c r="A1033" s="154" t="s">
        <v>36</v>
      </c>
      <c r="B1033" s="155" t="s">
        <v>45</v>
      </c>
      <c r="C1033" s="155" t="s">
        <v>86</v>
      </c>
      <c r="D1033" s="155" t="s">
        <v>87</v>
      </c>
      <c r="E1033" s="155" t="s">
        <v>88</v>
      </c>
      <c r="F1033" s="155" t="s">
        <v>89</v>
      </c>
      <c r="G1033" s="153">
        <v>170.7</v>
      </c>
      <c r="H1033" s="153">
        <v>192.8</v>
      </c>
      <c r="I1033" s="156" t="s">
        <v>90</v>
      </c>
      <c r="J1033" s="184"/>
    </row>
    <row r="1034" spans="1:10" s="99" customFormat="1" ht="14.25" customHeight="1">
      <c r="A1034" s="154">
        <v>37</v>
      </c>
      <c r="B1034" s="155">
        <v>989</v>
      </c>
      <c r="C1034" s="155" t="s">
        <v>556</v>
      </c>
      <c r="D1034" s="155" t="s">
        <v>151</v>
      </c>
      <c r="E1034" s="155">
        <v>90</v>
      </c>
      <c r="F1034" s="155" t="s">
        <v>557</v>
      </c>
      <c r="G1034" s="153">
        <v>7.1</v>
      </c>
      <c r="H1034" s="153" t="s">
        <v>92</v>
      </c>
      <c r="I1034" s="156" t="s">
        <v>66</v>
      </c>
      <c r="J1034" s="184"/>
    </row>
    <row r="1035" spans="1:10" s="99" customFormat="1" ht="14.25" customHeight="1">
      <c r="A1035" s="154">
        <v>37</v>
      </c>
      <c r="B1035" s="155">
        <v>990</v>
      </c>
      <c r="C1035" s="155" t="s">
        <v>556</v>
      </c>
      <c r="D1035" s="155" t="s">
        <v>151</v>
      </c>
      <c r="E1035" s="155">
        <v>90</v>
      </c>
      <c r="F1035" s="155" t="s">
        <v>541</v>
      </c>
      <c r="G1035" s="153">
        <v>7.1</v>
      </c>
      <c r="H1035" s="153" t="s">
        <v>92</v>
      </c>
      <c r="I1035" s="156" t="s">
        <v>66</v>
      </c>
      <c r="J1035" s="184"/>
    </row>
    <row r="1036" spans="1:10" s="99" customFormat="1" ht="14.25" customHeight="1">
      <c r="A1036" s="154">
        <v>37</v>
      </c>
      <c r="B1036" s="155">
        <v>991</v>
      </c>
      <c r="C1036" s="155" t="s">
        <v>556</v>
      </c>
      <c r="D1036" s="155" t="s">
        <v>151</v>
      </c>
      <c r="E1036" s="155">
        <v>90</v>
      </c>
      <c r="F1036" s="155" t="s">
        <v>541</v>
      </c>
      <c r="G1036" s="153">
        <v>7.1</v>
      </c>
      <c r="H1036" s="153" t="s">
        <v>92</v>
      </c>
      <c r="I1036" s="156" t="s">
        <v>66</v>
      </c>
      <c r="J1036" s="184"/>
    </row>
    <row r="1037" spans="1:10" s="99" customFormat="1" ht="14.25" customHeight="1">
      <c r="A1037" s="154">
        <v>37</v>
      </c>
      <c r="B1037" s="155">
        <v>992</v>
      </c>
      <c r="C1037" s="155" t="s">
        <v>556</v>
      </c>
      <c r="D1037" s="155" t="s">
        <v>151</v>
      </c>
      <c r="E1037" s="155">
        <v>90</v>
      </c>
      <c r="F1037" s="155" t="s">
        <v>557</v>
      </c>
      <c r="G1037" s="153">
        <v>7.1</v>
      </c>
      <c r="H1037" s="153" t="s">
        <v>92</v>
      </c>
      <c r="I1037" s="156" t="s">
        <v>66</v>
      </c>
      <c r="J1037" s="184"/>
    </row>
    <row r="1038" spans="1:10" s="99" customFormat="1" ht="14.25" customHeight="1">
      <c r="A1038" s="154">
        <v>37</v>
      </c>
      <c r="B1038" s="155">
        <v>993</v>
      </c>
      <c r="C1038" s="155" t="s">
        <v>556</v>
      </c>
      <c r="D1038" s="155" t="s">
        <v>151</v>
      </c>
      <c r="E1038" s="155">
        <v>90</v>
      </c>
      <c r="F1038" s="155" t="s">
        <v>541</v>
      </c>
      <c r="G1038" s="153">
        <v>7.1</v>
      </c>
      <c r="H1038" s="153" t="s">
        <v>92</v>
      </c>
      <c r="I1038" s="156" t="s">
        <v>66</v>
      </c>
      <c r="J1038" s="184"/>
    </row>
    <row r="1039" spans="1:10" s="99" customFormat="1" ht="14.25" customHeight="1">
      <c r="A1039" s="154">
        <v>37</v>
      </c>
      <c r="B1039" s="155">
        <v>994</v>
      </c>
      <c r="C1039" s="155" t="s">
        <v>556</v>
      </c>
      <c r="D1039" s="155" t="s">
        <v>151</v>
      </c>
      <c r="E1039" s="155">
        <v>90</v>
      </c>
      <c r="F1039" s="155" t="s">
        <v>557</v>
      </c>
      <c r="G1039" s="153">
        <v>7.1</v>
      </c>
      <c r="H1039" s="153" t="s">
        <v>92</v>
      </c>
      <c r="I1039" s="156" t="s">
        <v>66</v>
      </c>
      <c r="J1039" s="184"/>
    </row>
    <row r="1040" spans="1:10" s="99" customFormat="1" ht="14.25" customHeight="1">
      <c r="A1040" s="154">
        <v>37</v>
      </c>
      <c r="B1040" s="155">
        <v>995</v>
      </c>
      <c r="C1040" s="155" t="s">
        <v>556</v>
      </c>
      <c r="D1040" s="155" t="s">
        <v>151</v>
      </c>
      <c r="E1040" s="155">
        <v>90</v>
      </c>
      <c r="F1040" s="155" t="s">
        <v>557</v>
      </c>
      <c r="G1040" s="153">
        <v>7.1</v>
      </c>
      <c r="H1040" s="153" t="s">
        <v>92</v>
      </c>
      <c r="I1040" s="156" t="s">
        <v>66</v>
      </c>
      <c r="J1040" s="184"/>
    </row>
    <row r="1041" spans="1:10" s="99" customFormat="1" ht="14.25" customHeight="1">
      <c r="A1041" s="154">
        <v>37</v>
      </c>
      <c r="B1041" s="155">
        <v>996</v>
      </c>
      <c r="C1041" s="155" t="s">
        <v>556</v>
      </c>
      <c r="D1041" s="155" t="s">
        <v>151</v>
      </c>
      <c r="E1041" s="155">
        <v>90</v>
      </c>
      <c r="F1041" s="155" t="s">
        <v>557</v>
      </c>
      <c r="G1041" s="153">
        <v>7.1</v>
      </c>
      <c r="H1041" s="153" t="s">
        <v>92</v>
      </c>
      <c r="I1041" s="156" t="s">
        <v>66</v>
      </c>
      <c r="J1041" s="184"/>
    </row>
    <row r="1042" spans="1:10" s="99" customFormat="1" ht="14.25" customHeight="1">
      <c r="A1042" s="154">
        <v>37</v>
      </c>
      <c r="B1042" s="155">
        <v>997</v>
      </c>
      <c r="C1042" s="155" t="s">
        <v>556</v>
      </c>
      <c r="D1042" s="155" t="s">
        <v>151</v>
      </c>
      <c r="E1042" s="155">
        <v>90</v>
      </c>
      <c r="F1042" s="155" t="s">
        <v>557</v>
      </c>
      <c r="G1042" s="153">
        <v>7.1</v>
      </c>
      <c r="H1042" s="153" t="s">
        <v>92</v>
      </c>
      <c r="I1042" s="156" t="s">
        <v>66</v>
      </c>
      <c r="J1042" s="184"/>
    </row>
    <row r="1043" spans="1:10" s="99" customFormat="1" ht="14.25" customHeight="1">
      <c r="A1043" s="154">
        <v>37</v>
      </c>
      <c r="B1043" s="155">
        <v>998</v>
      </c>
      <c r="C1043" s="155" t="s">
        <v>556</v>
      </c>
      <c r="D1043" s="155" t="s">
        <v>151</v>
      </c>
      <c r="E1043" s="155">
        <v>90</v>
      </c>
      <c r="F1043" s="155" t="s">
        <v>541</v>
      </c>
      <c r="G1043" s="153">
        <v>7.1</v>
      </c>
      <c r="H1043" s="153" t="s">
        <v>92</v>
      </c>
      <c r="I1043" s="156" t="s">
        <v>66</v>
      </c>
      <c r="J1043" s="184"/>
    </row>
    <row r="1044" spans="1:10" s="99" customFormat="1" ht="14.25" customHeight="1">
      <c r="A1044" s="154">
        <v>37</v>
      </c>
      <c r="B1044" s="155">
        <v>999</v>
      </c>
      <c r="C1044" s="155" t="s">
        <v>556</v>
      </c>
      <c r="D1044" s="155" t="s">
        <v>151</v>
      </c>
      <c r="E1044" s="155">
        <v>90</v>
      </c>
      <c r="F1044" s="155" t="s">
        <v>541</v>
      </c>
      <c r="G1044" s="153">
        <v>7.1</v>
      </c>
      <c r="H1044" s="153" t="s">
        <v>92</v>
      </c>
      <c r="I1044" s="156" t="s">
        <v>66</v>
      </c>
      <c r="J1044" s="184"/>
    </row>
    <row r="1045" spans="1:10" s="99" customFormat="1" ht="14.25" customHeight="1">
      <c r="A1045" s="154">
        <v>37</v>
      </c>
      <c r="B1045" s="155">
        <v>1000</v>
      </c>
      <c r="C1045" s="155" t="s">
        <v>556</v>
      </c>
      <c r="D1045" s="155" t="s">
        <v>151</v>
      </c>
      <c r="E1045" s="155">
        <v>90</v>
      </c>
      <c r="F1045" s="155" t="s">
        <v>541</v>
      </c>
      <c r="G1045" s="153">
        <v>7.1</v>
      </c>
      <c r="H1045" s="153" t="s">
        <v>92</v>
      </c>
      <c r="I1045" s="156" t="s">
        <v>66</v>
      </c>
      <c r="J1045" s="184"/>
    </row>
    <row r="1046" spans="1:10" s="99" customFormat="1" ht="14.25" customHeight="1">
      <c r="A1046" s="154">
        <v>37</v>
      </c>
      <c r="B1046" s="155">
        <v>1001</v>
      </c>
      <c r="C1046" s="155" t="s">
        <v>556</v>
      </c>
      <c r="D1046" s="155" t="s">
        <v>151</v>
      </c>
      <c r="E1046" s="155">
        <v>90</v>
      </c>
      <c r="F1046" s="155" t="s">
        <v>541</v>
      </c>
      <c r="G1046" s="153">
        <v>7.1</v>
      </c>
      <c r="H1046" s="153" t="s">
        <v>92</v>
      </c>
      <c r="I1046" s="156" t="s">
        <v>66</v>
      </c>
      <c r="J1046" s="184"/>
    </row>
    <row r="1047" spans="1:10" s="99" customFormat="1" ht="14.25" customHeight="1">
      <c r="A1047" s="154">
        <v>37</v>
      </c>
      <c r="B1047" s="155">
        <v>1002</v>
      </c>
      <c r="C1047" s="155" t="s">
        <v>556</v>
      </c>
      <c r="D1047" s="155" t="s">
        <v>151</v>
      </c>
      <c r="E1047" s="155">
        <v>90</v>
      </c>
      <c r="F1047" s="155" t="s">
        <v>557</v>
      </c>
      <c r="G1047" s="153">
        <v>7.1</v>
      </c>
      <c r="H1047" s="153" t="s">
        <v>92</v>
      </c>
      <c r="I1047" s="156" t="s">
        <v>66</v>
      </c>
      <c r="J1047" s="184"/>
    </row>
    <row r="1048" spans="1:10" s="99" customFormat="1" ht="14.25" customHeight="1">
      <c r="A1048" s="154">
        <v>37</v>
      </c>
      <c r="B1048" s="155">
        <v>1003</v>
      </c>
      <c r="C1048" s="155" t="s">
        <v>556</v>
      </c>
      <c r="D1048" s="155" t="s">
        <v>151</v>
      </c>
      <c r="E1048" s="155">
        <v>90</v>
      </c>
      <c r="F1048" s="155" t="s">
        <v>557</v>
      </c>
      <c r="G1048" s="153">
        <v>7.1</v>
      </c>
      <c r="H1048" s="153" t="s">
        <v>92</v>
      </c>
      <c r="I1048" s="156" t="s">
        <v>66</v>
      </c>
      <c r="J1048" s="184"/>
    </row>
    <row r="1049" spans="1:10" s="99" customFormat="1" ht="14.25" customHeight="1">
      <c r="A1049" s="154">
        <v>37</v>
      </c>
      <c r="B1049" s="155">
        <v>1004</v>
      </c>
      <c r="C1049" s="155" t="s">
        <v>556</v>
      </c>
      <c r="D1049" s="155" t="s">
        <v>151</v>
      </c>
      <c r="E1049" s="155">
        <v>90</v>
      </c>
      <c r="F1049" s="155" t="s">
        <v>541</v>
      </c>
      <c r="G1049" s="153">
        <v>7.1</v>
      </c>
      <c r="H1049" s="153" t="s">
        <v>92</v>
      </c>
      <c r="I1049" s="156" t="s">
        <v>66</v>
      </c>
      <c r="J1049" s="184"/>
    </row>
    <row r="1050" spans="1:10" s="99" customFormat="1" ht="14.25" customHeight="1">
      <c r="A1050" s="154">
        <v>37</v>
      </c>
      <c r="B1050" s="155">
        <v>1005</v>
      </c>
      <c r="C1050" s="155" t="s">
        <v>556</v>
      </c>
      <c r="D1050" s="155" t="s">
        <v>151</v>
      </c>
      <c r="E1050" s="155">
        <v>90</v>
      </c>
      <c r="F1050" s="155" t="s">
        <v>541</v>
      </c>
      <c r="G1050" s="153">
        <v>7.1</v>
      </c>
      <c r="H1050" s="153" t="s">
        <v>92</v>
      </c>
      <c r="I1050" s="156" t="s">
        <v>66</v>
      </c>
      <c r="J1050" s="184"/>
    </row>
    <row r="1051" spans="1:10" s="99" customFormat="1" ht="14.25" customHeight="1">
      <c r="A1051" s="154">
        <v>37</v>
      </c>
      <c r="B1051" s="155">
        <v>1006</v>
      </c>
      <c r="C1051" s="155" t="s">
        <v>253</v>
      </c>
      <c r="D1051" s="155" t="s">
        <v>151</v>
      </c>
      <c r="E1051" s="155">
        <v>90</v>
      </c>
      <c r="F1051" s="155" t="s">
        <v>527</v>
      </c>
      <c r="G1051" s="153">
        <v>7</v>
      </c>
      <c r="H1051" s="153" t="s">
        <v>92</v>
      </c>
      <c r="I1051" s="156" t="s">
        <v>66</v>
      </c>
      <c r="J1051" s="184"/>
    </row>
    <row r="1052" spans="1:10" s="99" customFormat="1" ht="14.25" customHeight="1">
      <c r="A1052" s="154">
        <v>37</v>
      </c>
      <c r="B1052" s="155">
        <v>1007</v>
      </c>
      <c r="C1052" s="155" t="s">
        <v>253</v>
      </c>
      <c r="D1052" s="155" t="s">
        <v>151</v>
      </c>
      <c r="E1052" s="155">
        <v>90</v>
      </c>
      <c r="F1052" s="155" t="s">
        <v>521</v>
      </c>
      <c r="G1052" s="153">
        <v>7</v>
      </c>
      <c r="H1052" s="153" t="s">
        <v>92</v>
      </c>
      <c r="I1052" s="156" t="s">
        <v>66</v>
      </c>
      <c r="J1052" s="184"/>
    </row>
    <row r="1053" spans="1:10" s="99" customFormat="1" ht="14.25" customHeight="1">
      <c r="A1053" s="154">
        <v>37</v>
      </c>
      <c r="B1053" s="155">
        <v>1008</v>
      </c>
      <c r="C1053" s="155" t="s">
        <v>253</v>
      </c>
      <c r="D1053" s="155" t="s">
        <v>151</v>
      </c>
      <c r="E1053" s="155">
        <v>90</v>
      </c>
      <c r="F1053" s="155" t="s">
        <v>521</v>
      </c>
      <c r="G1053" s="153">
        <v>7</v>
      </c>
      <c r="H1053" s="153" t="s">
        <v>92</v>
      </c>
      <c r="I1053" s="156" t="s">
        <v>66</v>
      </c>
      <c r="J1053" s="184"/>
    </row>
    <row r="1054" spans="1:10" s="99" customFormat="1" ht="14.25" customHeight="1">
      <c r="A1054" s="154">
        <v>37</v>
      </c>
      <c r="B1054" s="155">
        <v>1009</v>
      </c>
      <c r="C1054" s="155" t="s">
        <v>253</v>
      </c>
      <c r="D1054" s="155" t="s">
        <v>151</v>
      </c>
      <c r="E1054" s="155">
        <v>90</v>
      </c>
      <c r="F1054" s="155" t="s">
        <v>521</v>
      </c>
      <c r="G1054" s="153">
        <v>7</v>
      </c>
      <c r="H1054" s="153" t="s">
        <v>92</v>
      </c>
      <c r="I1054" s="156" t="s">
        <v>66</v>
      </c>
      <c r="J1054" s="184"/>
    </row>
    <row r="1055" spans="1:10" s="99" customFormat="1" ht="14.25" customHeight="1">
      <c r="A1055" s="154">
        <v>37</v>
      </c>
      <c r="B1055" s="155">
        <v>1010</v>
      </c>
      <c r="C1055" s="155" t="s">
        <v>253</v>
      </c>
      <c r="D1055" s="155" t="s">
        <v>151</v>
      </c>
      <c r="E1055" s="155">
        <v>90</v>
      </c>
      <c r="F1055" s="155" t="s">
        <v>521</v>
      </c>
      <c r="G1055" s="153">
        <v>7</v>
      </c>
      <c r="H1055" s="153" t="s">
        <v>92</v>
      </c>
      <c r="I1055" s="156" t="s">
        <v>66</v>
      </c>
      <c r="J1055" s="184"/>
    </row>
    <row r="1056" spans="1:10" s="99" customFormat="1" ht="14.25" customHeight="1">
      <c r="A1056" s="154">
        <v>37</v>
      </c>
      <c r="B1056" s="155">
        <v>1011</v>
      </c>
      <c r="C1056" s="155" t="s">
        <v>253</v>
      </c>
      <c r="D1056" s="155" t="s">
        <v>151</v>
      </c>
      <c r="E1056" s="155">
        <v>90</v>
      </c>
      <c r="F1056" s="155" t="s">
        <v>521</v>
      </c>
      <c r="G1056" s="153">
        <v>7</v>
      </c>
      <c r="H1056" s="153" t="s">
        <v>92</v>
      </c>
      <c r="I1056" s="156" t="s">
        <v>66</v>
      </c>
      <c r="J1056" s="184"/>
    </row>
    <row r="1057" spans="1:10" s="99" customFormat="1" ht="14.25" customHeight="1">
      <c r="A1057" s="154">
        <v>37</v>
      </c>
      <c r="B1057" s="155">
        <v>1012</v>
      </c>
      <c r="C1057" s="155" t="s">
        <v>558</v>
      </c>
      <c r="D1057" s="155" t="s">
        <v>151</v>
      </c>
      <c r="E1057" s="155">
        <v>90</v>
      </c>
      <c r="F1057" s="155" t="s">
        <v>489</v>
      </c>
      <c r="G1057" s="153">
        <v>8</v>
      </c>
      <c r="H1057" s="153" t="s">
        <v>92</v>
      </c>
      <c r="I1057" s="156" t="s">
        <v>66</v>
      </c>
      <c r="J1057" s="184"/>
    </row>
    <row r="1058" spans="1:10" s="99" customFormat="1" ht="14.25" customHeight="1">
      <c r="A1058" s="154" t="s">
        <v>36</v>
      </c>
      <c r="B1058" s="155" t="s">
        <v>45</v>
      </c>
      <c r="C1058" s="155" t="s">
        <v>86</v>
      </c>
      <c r="D1058" s="155" t="s">
        <v>87</v>
      </c>
      <c r="E1058" s="155" t="s">
        <v>88</v>
      </c>
      <c r="F1058" s="155" t="s">
        <v>89</v>
      </c>
      <c r="G1058" s="153">
        <v>169.97</v>
      </c>
      <c r="H1058" s="153">
        <v>192.07</v>
      </c>
      <c r="I1058" s="156" t="s">
        <v>146</v>
      </c>
      <c r="J1058" s="184"/>
    </row>
    <row r="1059" spans="1:10" s="99" customFormat="1" ht="14.25" customHeight="1">
      <c r="A1059" s="154">
        <v>38</v>
      </c>
      <c r="B1059" s="155">
        <v>1013</v>
      </c>
      <c r="C1059" s="155" t="s">
        <v>559</v>
      </c>
      <c r="D1059" s="155" t="s">
        <v>95</v>
      </c>
      <c r="E1059" s="155">
        <v>1000</v>
      </c>
      <c r="F1059" s="155" t="s">
        <v>482</v>
      </c>
      <c r="G1059" s="153">
        <v>8.9</v>
      </c>
      <c r="H1059" s="153" t="s">
        <v>92</v>
      </c>
      <c r="I1059" s="156" t="s">
        <v>66</v>
      </c>
      <c r="J1059" s="184"/>
    </row>
    <row r="1060" spans="1:10" s="99" customFormat="1" ht="14.25" customHeight="1">
      <c r="A1060" s="154">
        <v>38</v>
      </c>
      <c r="B1060" s="155">
        <v>1014</v>
      </c>
      <c r="C1060" s="155" t="s">
        <v>540</v>
      </c>
      <c r="D1060" s="155" t="s">
        <v>96</v>
      </c>
      <c r="E1060" s="155">
        <v>700</v>
      </c>
      <c r="F1060" s="155" t="s">
        <v>521</v>
      </c>
      <c r="G1060" s="153">
        <v>10</v>
      </c>
      <c r="H1060" s="153" t="s">
        <v>92</v>
      </c>
      <c r="I1060" s="156" t="s">
        <v>66</v>
      </c>
      <c r="J1060" s="184"/>
    </row>
    <row r="1061" spans="1:10" s="99" customFormat="1" ht="14.25" customHeight="1">
      <c r="A1061" s="154">
        <v>38</v>
      </c>
      <c r="B1061" s="155">
        <v>1015</v>
      </c>
      <c r="C1061" s="155" t="s">
        <v>257</v>
      </c>
      <c r="D1061" s="155" t="s">
        <v>95</v>
      </c>
      <c r="E1061" s="155">
        <v>100</v>
      </c>
      <c r="F1061" s="155" t="s">
        <v>521</v>
      </c>
      <c r="G1061" s="153">
        <v>15.9</v>
      </c>
      <c r="H1061" s="153" t="s">
        <v>92</v>
      </c>
      <c r="I1061" s="156" t="s">
        <v>66</v>
      </c>
      <c r="J1061" s="184"/>
    </row>
    <row r="1062" spans="1:10" s="99" customFormat="1" ht="14.25" customHeight="1">
      <c r="A1062" s="154">
        <v>38</v>
      </c>
      <c r="B1062" s="155">
        <v>1016</v>
      </c>
      <c r="C1062" s="155" t="s">
        <v>257</v>
      </c>
      <c r="D1062" s="155" t="s">
        <v>95</v>
      </c>
      <c r="E1062" s="155">
        <v>100</v>
      </c>
      <c r="F1062" s="155" t="s">
        <v>541</v>
      </c>
      <c r="G1062" s="153">
        <v>15.9</v>
      </c>
      <c r="H1062" s="153" t="s">
        <v>92</v>
      </c>
      <c r="I1062" s="156" t="s">
        <v>66</v>
      </c>
      <c r="J1062" s="184"/>
    </row>
    <row r="1063" spans="1:10" s="99" customFormat="1" ht="14.25" customHeight="1">
      <c r="A1063" s="154">
        <v>38</v>
      </c>
      <c r="B1063" s="155">
        <v>1017</v>
      </c>
      <c r="C1063" s="155" t="s">
        <v>257</v>
      </c>
      <c r="D1063" s="155" t="s">
        <v>95</v>
      </c>
      <c r="E1063" s="155">
        <v>100</v>
      </c>
      <c r="F1063" s="155" t="s">
        <v>521</v>
      </c>
      <c r="G1063" s="153">
        <v>15.9</v>
      </c>
      <c r="H1063" s="153" t="s">
        <v>92</v>
      </c>
      <c r="I1063" s="156" t="s">
        <v>66</v>
      </c>
      <c r="J1063" s="184"/>
    </row>
    <row r="1064" spans="1:10" s="99" customFormat="1" ht="14.25" customHeight="1">
      <c r="A1064" s="154">
        <v>38</v>
      </c>
      <c r="B1064" s="155">
        <v>1018</v>
      </c>
      <c r="C1064" s="155" t="s">
        <v>257</v>
      </c>
      <c r="D1064" s="155" t="s">
        <v>95</v>
      </c>
      <c r="E1064" s="155">
        <v>100</v>
      </c>
      <c r="F1064" s="155" t="s">
        <v>521</v>
      </c>
      <c r="G1064" s="153">
        <v>15.9</v>
      </c>
      <c r="H1064" s="153" t="s">
        <v>92</v>
      </c>
      <c r="I1064" s="156" t="s">
        <v>66</v>
      </c>
      <c r="J1064" s="184"/>
    </row>
    <row r="1065" spans="1:10" s="99" customFormat="1" ht="14.25" customHeight="1">
      <c r="A1065" s="154">
        <v>38</v>
      </c>
      <c r="B1065" s="155">
        <v>1019</v>
      </c>
      <c r="C1065" s="155" t="s">
        <v>257</v>
      </c>
      <c r="D1065" s="155" t="s">
        <v>95</v>
      </c>
      <c r="E1065" s="155">
        <v>100</v>
      </c>
      <c r="F1065" s="155" t="s">
        <v>482</v>
      </c>
      <c r="G1065" s="153">
        <v>15.9</v>
      </c>
      <c r="H1065" s="153" t="s">
        <v>92</v>
      </c>
      <c r="I1065" s="156" t="s">
        <v>66</v>
      </c>
      <c r="J1065" s="184"/>
    </row>
    <row r="1066" spans="1:10" s="99" customFormat="1" ht="14.25" customHeight="1">
      <c r="A1066" s="154">
        <v>38</v>
      </c>
      <c r="B1066" s="155">
        <v>1020</v>
      </c>
      <c r="C1066" s="155" t="s">
        <v>257</v>
      </c>
      <c r="D1066" s="155" t="s">
        <v>95</v>
      </c>
      <c r="E1066" s="155">
        <v>100</v>
      </c>
      <c r="F1066" s="155" t="s">
        <v>521</v>
      </c>
      <c r="G1066" s="153">
        <v>15.9</v>
      </c>
      <c r="H1066" s="153" t="s">
        <v>92</v>
      </c>
      <c r="I1066" s="156" t="s">
        <v>66</v>
      </c>
      <c r="J1066" s="184"/>
    </row>
    <row r="1067" spans="1:10" s="99" customFormat="1" ht="14.25" customHeight="1">
      <c r="A1067" s="154">
        <v>38</v>
      </c>
      <c r="B1067" s="155">
        <v>1021</v>
      </c>
      <c r="C1067" s="155" t="s">
        <v>257</v>
      </c>
      <c r="D1067" s="155" t="s">
        <v>95</v>
      </c>
      <c r="E1067" s="155">
        <v>70</v>
      </c>
      <c r="F1067" s="155" t="s">
        <v>541</v>
      </c>
      <c r="G1067" s="153">
        <v>11.13</v>
      </c>
      <c r="H1067" s="153" t="s">
        <v>92</v>
      </c>
      <c r="I1067" s="156" t="s">
        <v>66</v>
      </c>
      <c r="J1067" s="184"/>
    </row>
    <row r="1068" spans="1:10" s="99" customFormat="1" ht="14.25" customHeight="1">
      <c r="A1068" s="154">
        <v>38</v>
      </c>
      <c r="B1068" s="155">
        <v>1022</v>
      </c>
      <c r="C1068" s="155" t="s">
        <v>257</v>
      </c>
      <c r="D1068" s="155" t="s">
        <v>95</v>
      </c>
      <c r="E1068" s="155">
        <v>30</v>
      </c>
      <c r="F1068" s="155" t="s">
        <v>541</v>
      </c>
      <c r="G1068" s="153">
        <v>4.7699999999999996</v>
      </c>
      <c r="H1068" s="153" t="s">
        <v>92</v>
      </c>
      <c r="I1068" s="156" t="s">
        <v>66</v>
      </c>
      <c r="J1068" s="184"/>
    </row>
    <row r="1069" spans="1:10" s="99" customFormat="1" ht="14.25" customHeight="1">
      <c r="A1069" s="154">
        <v>38</v>
      </c>
      <c r="B1069" s="155">
        <v>1023</v>
      </c>
      <c r="C1069" s="155" t="s">
        <v>538</v>
      </c>
      <c r="D1069" s="155" t="s">
        <v>539</v>
      </c>
      <c r="E1069" s="155">
        <v>200</v>
      </c>
      <c r="F1069" s="155" t="s">
        <v>521</v>
      </c>
      <c r="G1069" s="153">
        <v>6.07</v>
      </c>
      <c r="H1069" s="153" t="s">
        <v>92</v>
      </c>
      <c r="I1069" s="156" t="s">
        <v>66</v>
      </c>
      <c r="J1069" s="184"/>
    </row>
    <row r="1070" spans="1:10" s="99" customFormat="1" ht="14.25" customHeight="1">
      <c r="A1070" s="154">
        <v>38</v>
      </c>
      <c r="B1070" s="155">
        <v>1024</v>
      </c>
      <c r="C1070" s="155" t="s">
        <v>535</v>
      </c>
      <c r="D1070" s="155" t="s">
        <v>95</v>
      </c>
      <c r="E1070" s="155">
        <v>150</v>
      </c>
      <c r="F1070" s="155" t="s">
        <v>489</v>
      </c>
      <c r="G1070" s="153">
        <v>6.9</v>
      </c>
      <c r="H1070" s="153" t="s">
        <v>92</v>
      </c>
      <c r="I1070" s="156" t="s">
        <v>66</v>
      </c>
      <c r="J1070" s="184"/>
    </row>
    <row r="1071" spans="1:10" s="99" customFormat="1" ht="14.25" customHeight="1">
      <c r="A1071" s="154">
        <v>38</v>
      </c>
      <c r="B1071" s="155">
        <v>1025</v>
      </c>
      <c r="C1071" s="155" t="s">
        <v>537</v>
      </c>
      <c r="D1071" s="155" t="s">
        <v>95</v>
      </c>
      <c r="E1071" s="155">
        <v>1500</v>
      </c>
      <c r="F1071" s="155" t="s">
        <v>521</v>
      </c>
      <c r="G1071" s="153">
        <v>9.8000000000000007</v>
      </c>
      <c r="H1071" s="153" t="s">
        <v>92</v>
      </c>
      <c r="I1071" s="156" t="s">
        <v>66</v>
      </c>
      <c r="J1071" s="184"/>
    </row>
    <row r="1072" spans="1:10" s="99" customFormat="1" ht="14.25" customHeight="1">
      <c r="A1072" s="154">
        <v>38</v>
      </c>
      <c r="B1072" s="155">
        <v>1026</v>
      </c>
      <c r="C1072" s="155" t="s">
        <v>532</v>
      </c>
      <c r="D1072" s="155" t="s">
        <v>95</v>
      </c>
      <c r="E1072" s="155">
        <v>100</v>
      </c>
      <c r="F1072" s="155" t="s">
        <v>521</v>
      </c>
      <c r="G1072" s="153">
        <v>3.4</v>
      </c>
      <c r="H1072" s="153" t="s">
        <v>92</v>
      </c>
      <c r="I1072" s="156" t="s">
        <v>66</v>
      </c>
      <c r="J1072" s="184"/>
    </row>
    <row r="1073" spans="1:10" s="99" customFormat="1" ht="14.25" customHeight="1">
      <c r="A1073" s="154">
        <v>38</v>
      </c>
      <c r="B1073" s="155">
        <v>1027</v>
      </c>
      <c r="C1073" s="155" t="s">
        <v>532</v>
      </c>
      <c r="D1073" s="155" t="s">
        <v>95</v>
      </c>
      <c r="E1073" s="155">
        <v>100</v>
      </c>
      <c r="F1073" s="155" t="s">
        <v>521</v>
      </c>
      <c r="G1073" s="153">
        <v>3.4</v>
      </c>
      <c r="H1073" s="153" t="s">
        <v>92</v>
      </c>
      <c r="I1073" s="156" t="s">
        <v>66</v>
      </c>
      <c r="J1073" s="184"/>
    </row>
    <row r="1074" spans="1:10" s="99" customFormat="1" ht="14.25" customHeight="1">
      <c r="A1074" s="154">
        <v>38</v>
      </c>
      <c r="B1074" s="155">
        <v>1028</v>
      </c>
      <c r="C1074" s="155" t="s">
        <v>532</v>
      </c>
      <c r="D1074" s="155" t="s">
        <v>95</v>
      </c>
      <c r="E1074" s="155">
        <v>100</v>
      </c>
      <c r="F1074" s="155" t="s">
        <v>541</v>
      </c>
      <c r="G1074" s="153">
        <v>3.4</v>
      </c>
      <c r="H1074" s="153" t="s">
        <v>92</v>
      </c>
      <c r="I1074" s="156" t="s">
        <v>66</v>
      </c>
      <c r="J1074" s="184"/>
    </row>
    <row r="1075" spans="1:10" s="99" customFormat="1" ht="14.25" customHeight="1">
      <c r="A1075" s="154">
        <v>38</v>
      </c>
      <c r="B1075" s="155">
        <v>1029</v>
      </c>
      <c r="C1075" s="155" t="s">
        <v>532</v>
      </c>
      <c r="D1075" s="155" t="s">
        <v>95</v>
      </c>
      <c r="E1075" s="155">
        <v>100</v>
      </c>
      <c r="F1075" s="155" t="s">
        <v>541</v>
      </c>
      <c r="G1075" s="153">
        <v>3.4</v>
      </c>
      <c r="H1075" s="153" t="s">
        <v>92</v>
      </c>
      <c r="I1075" s="156" t="s">
        <v>66</v>
      </c>
      <c r="J1075" s="184"/>
    </row>
    <row r="1076" spans="1:10" s="99" customFormat="1" ht="14.25" customHeight="1">
      <c r="A1076" s="154">
        <v>38</v>
      </c>
      <c r="B1076" s="155">
        <v>1030</v>
      </c>
      <c r="C1076" s="155" t="s">
        <v>532</v>
      </c>
      <c r="D1076" s="155" t="s">
        <v>95</v>
      </c>
      <c r="E1076" s="155">
        <v>65</v>
      </c>
      <c r="F1076" s="155" t="s">
        <v>541</v>
      </c>
      <c r="G1076" s="153">
        <v>2.21</v>
      </c>
      <c r="H1076" s="153" t="s">
        <v>92</v>
      </c>
      <c r="I1076" s="156" t="s">
        <v>66</v>
      </c>
      <c r="J1076" s="184"/>
    </row>
    <row r="1077" spans="1:10" s="99" customFormat="1" ht="14.25" customHeight="1">
      <c r="A1077" s="154">
        <v>38</v>
      </c>
      <c r="B1077" s="155">
        <v>1031</v>
      </c>
      <c r="C1077" s="155" t="s">
        <v>532</v>
      </c>
      <c r="D1077" s="155" t="s">
        <v>95</v>
      </c>
      <c r="E1077" s="155">
        <v>35</v>
      </c>
      <c r="F1077" s="155" t="s">
        <v>541</v>
      </c>
      <c r="G1077" s="153">
        <v>1.19</v>
      </c>
      <c r="H1077" s="153" t="s">
        <v>92</v>
      </c>
      <c r="I1077" s="156" t="s">
        <v>66</v>
      </c>
      <c r="J1077" s="184"/>
    </row>
    <row r="1078" spans="1:10" s="99" customFormat="1" ht="14.25" customHeight="1">
      <c r="A1078" s="154" t="s">
        <v>36</v>
      </c>
      <c r="B1078" s="155" t="s">
        <v>45</v>
      </c>
      <c r="C1078" s="155" t="s">
        <v>86</v>
      </c>
      <c r="D1078" s="155" t="s">
        <v>87</v>
      </c>
      <c r="E1078" s="155" t="s">
        <v>88</v>
      </c>
      <c r="F1078" s="155" t="s">
        <v>89</v>
      </c>
      <c r="G1078" s="153">
        <v>259.2</v>
      </c>
      <c r="H1078" s="153">
        <v>281.3</v>
      </c>
      <c r="I1078" s="156" t="s">
        <v>90</v>
      </c>
      <c r="J1078" s="184"/>
    </row>
    <row r="1079" spans="1:10" s="99" customFormat="1" ht="14.25" customHeight="1">
      <c r="A1079" s="154">
        <v>39</v>
      </c>
      <c r="B1079" s="155">
        <v>1032</v>
      </c>
      <c r="C1079" s="155" t="s">
        <v>162</v>
      </c>
      <c r="D1079" s="155" t="s">
        <v>94</v>
      </c>
      <c r="E1079" s="155">
        <v>250</v>
      </c>
      <c r="F1079" s="155" t="s">
        <v>560</v>
      </c>
      <c r="G1079" s="153">
        <v>8.1</v>
      </c>
      <c r="H1079" s="153" t="s">
        <v>92</v>
      </c>
      <c r="I1079" s="156" t="s">
        <v>66</v>
      </c>
      <c r="J1079" s="184"/>
    </row>
    <row r="1080" spans="1:10" s="99" customFormat="1" ht="14.25" customHeight="1">
      <c r="A1080" s="154">
        <v>39</v>
      </c>
      <c r="B1080" s="155">
        <v>1033</v>
      </c>
      <c r="C1080" s="155" t="s">
        <v>162</v>
      </c>
      <c r="D1080" s="155" t="s">
        <v>94</v>
      </c>
      <c r="E1080" s="155">
        <v>250</v>
      </c>
      <c r="F1080" s="155" t="s">
        <v>561</v>
      </c>
      <c r="G1080" s="153">
        <v>8.1</v>
      </c>
      <c r="H1080" s="153" t="s">
        <v>92</v>
      </c>
      <c r="I1080" s="156" t="s">
        <v>66</v>
      </c>
      <c r="J1080" s="184"/>
    </row>
    <row r="1081" spans="1:10" s="99" customFormat="1" ht="14.25" customHeight="1">
      <c r="A1081" s="154">
        <v>39</v>
      </c>
      <c r="B1081" s="155">
        <v>1034</v>
      </c>
      <c r="C1081" s="155" t="s">
        <v>162</v>
      </c>
      <c r="D1081" s="155" t="s">
        <v>94</v>
      </c>
      <c r="E1081" s="155">
        <v>250</v>
      </c>
      <c r="F1081" s="155" t="s">
        <v>562</v>
      </c>
      <c r="G1081" s="153">
        <v>8.1</v>
      </c>
      <c r="H1081" s="153" t="s">
        <v>92</v>
      </c>
      <c r="I1081" s="156" t="s">
        <v>66</v>
      </c>
      <c r="J1081" s="184"/>
    </row>
    <row r="1082" spans="1:10" s="99" customFormat="1" ht="14.25" customHeight="1">
      <c r="A1082" s="154">
        <v>39</v>
      </c>
      <c r="B1082" s="155">
        <v>1035</v>
      </c>
      <c r="C1082" s="155" t="s">
        <v>162</v>
      </c>
      <c r="D1082" s="155" t="s">
        <v>94</v>
      </c>
      <c r="E1082" s="155">
        <v>250</v>
      </c>
      <c r="F1082" s="155" t="s">
        <v>563</v>
      </c>
      <c r="G1082" s="153">
        <v>8.1</v>
      </c>
      <c r="H1082" s="153" t="s">
        <v>92</v>
      </c>
      <c r="I1082" s="156" t="s">
        <v>66</v>
      </c>
      <c r="J1082" s="184"/>
    </row>
    <row r="1083" spans="1:10" s="99" customFormat="1" ht="14.25" customHeight="1">
      <c r="A1083" s="154">
        <v>39</v>
      </c>
      <c r="B1083" s="155">
        <v>1036</v>
      </c>
      <c r="C1083" s="155" t="s">
        <v>162</v>
      </c>
      <c r="D1083" s="155" t="s">
        <v>94</v>
      </c>
      <c r="E1083" s="155">
        <v>250</v>
      </c>
      <c r="F1083" s="155" t="s">
        <v>561</v>
      </c>
      <c r="G1083" s="153">
        <v>8.1</v>
      </c>
      <c r="H1083" s="153" t="s">
        <v>92</v>
      </c>
      <c r="I1083" s="156" t="s">
        <v>66</v>
      </c>
      <c r="J1083" s="184"/>
    </row>
    <row r="1084" spans="1:10" s="99" customFormat="1" ht="14.25" customHeight="1">
      <c r="A1084" s="154">
        <v>39</v>
      </c>
      <c r="B1084" s="155">
        <v>1037</v>
      </c>
      <c r="C1084" s="155" t="s">
        <v>162</v>
      </c>
      <c r="D1084" s="155" t="s">
        <v>94</v>
      </c>
      <c r="E1084" s="155">
        <v>250</v>
      </c>
      <c r="F1084" s="155" t="s">
        <v>564</v>
      </c>
      <c r="G1084" s="153">
        <v>8.1</v>
      </c>
      <c r="H1084" s="153" t="s">
        <v>92</v>
      </c>
      <c r="I1084" s="156" t="s">
        <v>66</v>
      </c>
      <c r="J1084" s="184"/>
    </row>
    <row r="1085" spans="1:10" s="99" customFormat="1" ht="14.25" customHeight="1">
      <c r="A1085" s="154">
        <v>39</v>
      </c>
      <c r="B1085" s="155">
        <v>1038</v>
      </c>
      <c r="C1085" s="155" t="s">
        <v>162</v>
      </c>
      <c r="D1085" s="155" t="s">
        <v>94</v>
      </c>
      <c r="E1085" s="155">
        <v>250</v>
      </c>
      <c r="F1085" s="155" t="s">
        <v>513</v>
      </c>
      <c r="G1085" s="153">
        <v>8.1</v>
      </c>
      <c r="H1085" s="153" t="s">
        <v>92</v>
      </c>
      <c r="I1085" s="156" t="s">
        <v>66</v>
      </c>
      <c r="J1085" s="184"/>
    </row>
    <row r="1086" spans="1:10" s="99" customFormat="1" ht="14.25" customHeight="1">
      <c r="A1086" s="154">
        <v>39</v>
      </c>
      <c r="B1086" s="155">
        <v>1039</v>
      </c>
      <c r="C1086" s="155" t="s">
        <v>162</v>
      </c>
      <c r="D1086" s="155" t="s">
        <v>94</v>
      </c>
      <c r="E1086" s="155">
        <v>250</v>
      </c>
      <c r="F1086" s="155" t="s">
        <v>519</v>
      </c>
      <c r="G1086" s="153">
        <v>8.1</v>
      </c>
      <c r="H1086" s="153" t="s">
        <v>92</v>
      </c>
      <c r="I1086" s="156" t="s">
        <v>66</v>
      </c>
      <c r="J1086" s="184"/>
    </row>
    <row r="1087" spans="1:10" s="99" customFormat="1" ht="14.25" customHeight="1">
      <c r="A1087" s="154">
        <v>39</v>
      </c>
      <c r="B1087" s="155">
        <v>1040</v>
      </c>
      <c r="C1087" s="155" t="s">
        <v>162</v>
      </c>
      <c r="D1087" s="155" t="s">
        <v>94</v>
      </c>
      <c r="E1087" s="155">
        <v>250</v>
      </c>
      <c r="F1087" s="155" t="s">
        <v>560</v>
      </c>
      <c r="G1087" s="153">
        <v>8.1</v>
      </c>
      <c r="H1087" s="153" t="s">
        <v>92</v>
      </c>
      <c r="I1087" s="156" t="s">
        <v>66</v>
      </c>
      <c r="J1087" s="184"/>
    </row>
    <row r="1088" spans="1:10" s="99" customFormat="1" ht="14.25" customHeight="1">
      <c r="A1088" s="154">
        <v>39</v>
      </c>
      <c r="B1088" s="155">
        <v>1041</v>
      </c>
      <c r="C1088" s="155" t="s">
        <v>162</v>
      </c>
      <c r="D1088" s="155" t="s">
        <v>94</v>
      </c>
      <c r="E1088" s="155">
        <v>250</v>
      </c>
      <c r="F1088" s="155" t="s">
        <v>561</v>
      </c>
      <c r="G1088" s="153">
        <v>8.1</v>
      </c>
      <c r="H1088" s="153" t="s">
        <v>92</v>
      </c>
      <c r="I1088" s="156" t="s">
        <v>66</v>
      </c>
      <c r="J1088" s="184"/>
    </row>
    <row r="1089" spans="1:10" s="99" customFormat="1" ht="14.25" customHeight="1">
      <c r="A1089" s="154">
        <v>39</v>
      </c>
      <c r="B1089" s="155">
        <v>1042</v>
      </c>
      <c r="C1089" s="155" t="s">
        <v>162</v>
      </c>
      <c r="D1089" s="155" t="s">
        <v>94</v>
      </c>
      <c r="E1089" s="155">
        <v>250</v>
      </c>
      <c r="F1089" s="155" t="s">
        <v>562</v>
      </c>
      <c r="G1089" s="153">
        <v>8.1</v>
      </c>
      <c r="H1089" s="153" t="s">
        <v>92</v>
      </c>
      <c r="I1089" s="156" t="s">
        <v>66</v>
      </c>
      <c r="J1089" s="184"/>
    </row>
    <row r="1090" spans="1:10" s="99" customFormat="1" ht="14.25" customHeight="1">
      <c r="A1090" s="154">
        <v>39</v>
      </c>
      <c r="B1090" s="155">
        <v>1043</v>
      </c>
      <c r="C1090" s="155" t="s">
        <v>162</v>
      </c>
      <c r="D1090" s="155" t="s">
        <v>94</v>
      </c>
      <c r="E1090" s="155">
        <v>250</v>
      </c>
      <c r="F1090" s="155" t="s">
        <v>518</v>
      </c>
      <c r="G1090" s="153">
        <v>8.1</v>
      </c>
      <c r="H1090" s="153" t="s">
        <v>92</v>
      </c>
      <c r="I1090" s="156" t="s">
        <v>66</v>
      </c>
      <c r="J1090" s="184"/>
    </row>
    <row r="1091" spans="1:10" s="99" customFormat="1" ht="14.25" customHeight="1">
      <c r="A1091" s="154">
        <v>39</v>
      </c>
      <c r="B1091" s="155">
        <v>1044</v>
      </c>
      <c r="C1091" s="155" t="s">
        <v>162</v>
      </c>
      <c r="D1091" s="155" t="s">
        <v>94</v>
      </c>
      <c r="E1091" s="155">
        <v>250</v>
      </c>
      <c r="F1091" s="155" t="s">
        <v>561</v>
      </c>
      <c r="G1091" s="153">
        <v>8.1</v>
      </c>
      <c r="H1091" s="153" t="s">
        <v>92</v>
      </c>
      <c r="I1091" s="156" t="s">
        <v>66</v>
      </c>
      <c r="J1091" s="184"/>
    </row>
    <row r="1092" spans="1:10" s="99" customFormat="1" ht="14.25" customHeight="1">
      <c r="A1092" s="154">
        <v>39</v>
      </c>
      <c r="B1092" s="155">
        <v>1045</v>
      </c>
      <c r="C1092" s="155" t="s">
        <v>162</v>
      </c>
      <c r="D1092" s="155" t="s">
        <v>94</v>
      </c>
      <c r="E1092" s="155">
        <v>250</v>
      </c>
      <c r="F1092" s="155" t="s">
        <v>560</v>
      </c>
      <c r="G1092" s="153">
        <v>8.1</v>
      </c>
      <c r="H1092" s="153" t="s">
        <v>92</v>
      </c>
      <c r="I1092" s="156" t="s">
        <v>66</v>
      </c>
      <c r="J1092" s="184"/>
    </row>
    <row r="1093" spans="1:10" s="99" customFormat="1" ht="14.25" customHeight="1">
      <c r="A1093" s="154">
        <v>39</v>
      </c>
      <c r="B1093" s="155">
        <v>1046</v>
      </c>
      <c r="C1093" s="46" t="s">
        <v>162</v>
      </c>
      <c r="D1093" s="155" t="s">
        <v>94</v>
      </c>
      <c r="E1093" s="155">
        <v>250</v>
      </c>
      <c r="F1093" s="155" t="s">
        <v>563</v>
      </c>
      <c r="G1093" s="153">
        <v>8.1</v>
      </c>
      <c r="H1093" s="153" t="s">
        <v>92</v>
      </c>
      <c r="I1093" s="156" t="s">
        <v>66</v>
      </c>
      <c r="J1093" s="184"/>
    </row>
    <row r="1094" spans="1:10" s="99" customFormat="1" ht="14.25" customHeight="1">
      <c r="A1094" s="154">
        <v>39</v>
      </c>
      <c r="B1094" s="155">
        <v>1047</v>
      </c>
      <c r="C1094" s="155" t="s">
        <v>162</v>
      </c>
      <c r="D1094" s="155" t="s">
        <v>94</v>
      </c>
      <c r="E1094" s="155">
        <v>250</v>
      </c>
      <c r="F1094" s="155" t="s">
        <v>562</v>
      </c>
      <c r="G1094" s="153">
        <v>8.1</v>
      </c>
      <c r="H1094" s="153" t="s">
        <v>92</v>
      </c>
      <c r="I1094" s="156" t="s">
        <v>66</v>
      </c>
      <c r="J1094" s="184"/>
    </row>
    <row r="1095" spans="1:10" s="99" customFormat="1" ht="14.25" customHeight="1">
      <c r="A1095" s="154">
        <v>39</v>
      </c>
      <c r="B1095" s="155">
        <v>1048</v>
      </c>
      <c r="C1095" s="155" t="s">
        <v>162</v>
      </c>
      <c r="D1095" s="155" t="s">
        <v>94</v>
      </c>
      <c r="E1095" s="155">
        <v>250</v>
      </c>
      <c r="F1095" s="155" t="s">
        <v>564</v>
      </c>
      <c r="G1095" s="153">
        <v>8.1</v>
      </c>
      <c r="H1095" s="153" t="s">
        <v>92</v>
      </c>
      <c r="I1095" s="156" t="s">
        <v>66</v>
      </c>
      <c r="J1095" s="184"/>
    </row>
    <row r="1096" spans="1:10" s="99" customFormat="1" ht="14.25" customHeight="1">
      <c r="A1096" s="154">
        <v>39</v>
      </c>
      <c r="B1096" s="155">
        <v>1049</v>
      </c>
      <c r="C1096" s="155" t="s">
        <v>162</v>
      </c>
      <c r="D1096" s="155" t="s">
        <v>94</v>
      </c>
      <c r="E1096" s="155">
        <v>250</v>
      </c>
      <c r="F1096" s="155" t="s">
        <v>513</v>
      </c>
      <c r="G1096" s="153">
        <v>8.1</v>
      </c>
      <c r="H1096" s="153" t="s">
        <v>92</v>
      </c>
      <c r="I1096" s="156" t="s">
        <v>66</v>
      </c>
      <c r="J1096" s="184"/>
    </row>
    <row r="1097" spans="1:10" s="99" customFormat="1" ht="14.25" customHeight="1">
      <c r="A1097" s="154">
        <v>39</v>
      </c>
      <c r="B1097" s="155">
        <v>1050</v>
      </c>
      <c r="C1097" s="155" t="s">
        <v>162</v>
      </c>
      <c r="D1097" s="155" t="s">
        <v>94</v>
      </c>
      <c r="E1097" s="155">
        <v>250</v>
      </c>
      <c r="F1097" s="155" t="s">
        <v>518</v>
      </c>
      <c r="G1097" s="153">
        <v>8.1</v>
      </c>
      <c r="H1097" s="153" t="s">
        <v>92</v>
      </c>
      <c r="I1097" s="156" t="s">
        <v>66</v>
      </c>
      <c r="J1097" s="184"/>
    </row>
    <row r="1098" spans="1:10" s="99" customFormat="1" ht="14.25" customHeight="1">
      <c r="A1098" s="154">
        <v>39</v>
      </c>
      <c r="B1098" s="155">
        <v>1051</v>
      </c>
      <c r="C1098" s="155" t="s">
        <v>162</v>
      </c>
      <c r="D1098" s="155" t="s">
        <v>94</v>
      </c>
      <c r="E1098" s="155">
        <v>250</v>
      </c>
      <c r="F1098" s="155" t="s">
        <v>519</v>
      </c>
      <c r="G1098" s="153">
        <v>8.1</v>
      </c>
      <c r="H1098" s="153" t="s">
        <v>92</v>
      </c>
      <c r="I1098" s="156" t="s">
        <v>66</v>
      </c>
      <c r="J1098" s="184"/>
    </row>
    <row r="1099" spans="1:10" s="99" customFormat="1" ht="14.25" customHeight="1">
      <c r="A1099" s="154">
        <v>39</v>
      </c>
      <c r="B1099" s="155">
        <v>1052</v>
      </c>
      <c r="C1099" s="155" t="s">
        <v>162</v>
      </c>
      <c r="D1099" s="155" t="s">
        <v>94</v>
      </c>
      <c r="E1099" s="155">
        <v>250</v>
      </c>
      <c r="F1099" s="155" t="s">
        <v>564</v>
      </c>
      <c r="G1099" s="153">
        <v>8.1</v>
      </c>
      <c r="H1099" s="153" t="s">
        <v>92</v>
      </c>
      <c r="I1099" s="156" t="s">
        <v>66</v>
      </c>
      <c r="J1099" s="184"/>
    </row>
    <row r="1100" spans="1:10" s="99" customFormat="1" ht="14.25" customHeight="1">
      <c r="A1100" s="154">
        <v>39</v>
      </c>
      <c r="B1100" s="155">
        <v>1053</v>
      </c>
      <c r="C1100" s="155" t="s">
        <v>162</v>
      </c>
      <c r="D1100" s="155" t="s">
        <v>94</v>
      </c>
      <c r="E1100" s="155">
        <v>250</v>
      </c>
      <c r="F1100" s="155" t="s">
        <v>513</v>
      </c>
      <c r="G1100" s="153">
        <v>8.1</v>
      </c>
      <c r="H1100" s="153" t="s">
        <v>92</v>
      </c>
      <c r="I1100" s="156" t="s">
        <v>66</v>
      </c>
      <c r="J1100" s="184"/>
    </row>
    <row r="1101" spans="1:10" s="99" customFormat="1" ht="14.25" customHeight="1">
      <c r="A1101" s="154">
        <v>39</v>
      </c>
      <c r="B1101" s="155">
        <v>1054</v>
      </c>
      <c r="C1101" s="155" t="s">
        <v>162</v>
      </c>
      <c r="D1101" s="155" t="s">
        <v>94</v>
      </c>
      <c r="E1101" s="155">
        <v>250</v>
      </c>
      <c r="F1101" s="155" t="s">
        <v>562</v>
      </c>
      <c r="G1101" s="153">
        <v>8.1</v>
      </c>
      <c r="H1101" s="153" t="s">
        <v>92</v>
      </c>
      <c r="I1101" s="156" t="s">
        <v>66</v>
      </c>
      <c r="J1101" s="184"/>
    </row>
    <row r="1102" spans="1:10" s="99" customFormat="1" ht="14.25" customHeight="1">
      <c r="A1102" s="154">
        <v>39</v>
      </c>
      <c r="B1102" s="155">
        <v>1055</v>
      </c>
      <c r="C1102" s="155" t="s">
        <v>162</v>
      </c>
      <c r="D1102" s="155" t="s">
        <v>94</v>
      </c>
      <c r="E1102" s="155">
        <v>250</v>
      </c>
      <c r="F1102" s="155" t="s">
        <v>563</v>
      </c>
      <c r="G1102" s="153">
        <v>8.1</v>
      </c>
      <c r="H1102" s="153" t="s">
        <v>92</v>
      </c>
      <c r="I1102" s="156" t="s">
        <v>66</v>
      </c>
      <c r="J1102" s="184"/>
    </row>
    <row r="1103" spans="1:10" s="99" customFormat="1" ht="14.25" customHeight="1">
      <c r="A1103" s="154">
        <v>39</v>
      </c>
      <c r="B1103" s="155">
        <v>1056</v>
      </c>
      <c r="C1103" s="155" t="s">
        <v>162</v>
      </c>
      <c r="D1103" s="155" t="s">
        <v>94</v>
      </c>
      <c r="E1103" s="155">
        <v>250</v>
      </c>
      <c r="F1103" s="155" t="s">
        <v>560</v>
      </c>
      <c r="G1103" s="153">
        <v>8.1</v>
      </c>
      <c r="H1103" s="153" t="s">
        <v>92</v>
      </c>
      <c r="I1103" s="156" t="s">
        <v>66</v>
      </c>
      <c r="J1103" s="184"/>
    </row>
    <row r="1104" spans="1:10" s="99" customFormat="1" ht="14.25" customHeight="1">
      <c r="A1104" s="154">
        <v>39</v>
      </c>
      <c r="B1104" s="155">
        <v>1057</v>
      </c>
      <c r="C1104" s="155" t="s">
        <v>162</v>
      </c>
      <c r="D1104" s="155" t="s">
        <v>94</v>
      </c>
      <c r="E1104" s="155">
        <v>250</v>
      </c>
      <c r="F1104" s="155" t="s">
        <v>519</v>
      </c>
      <c r="G1104" s="153">
        <v>8.1</v>
      </c>
      <c r="H1104" s="153" t="s">
        <v>92</v>
      </c>
      <c r="I1104" s="156" t="s">
        <v>66</v>
      </c>
      <c r="J1104" s="184"/>
    </row>
    <row r="1105" spans="1:10" s="99" customFormat="1" ht="14.25" customHeight="1">
      <c r="A1105" s="154">
        <v>39</v>
      </c>
      <c r="B1105" s="155">
        <v>1058</v>
      </c>
      <c r="C1105" s="155" t="s">
        <v>162</v>
      </c>
      <c r="D1105" s="155" t="s">
        <v>94</v>
      </c>
      <c r="E1105" s="155">
        <v>250</v>
      </c>
      <c r="F1105" s="155" t="s">
        <v>563</v>
      </c>
      <c r="G1105" s="153">
        <v>8.1</v>
      </c>
      <c r="H1105" s="153" t="s">
        <v>92</v>
      </c>
      <c r="I1105" s="156" t="s">
        <v>66</v>
      </c>
      <c r="J1105" s="184"/>
    </row>
    <row r="1106" spans="1:10" s="99" customFormat="1" ht="14.25" customHeight="1">
      <c r="A1106" s="154">
        <v>39</v>
      </c>
      <c r="B1106" s="155">
        <v>1059</v>
      </c>
      <c r="C1106" s="155" t="s">
        <v>162</v>
      </c>
      <c r="D1106" s="155" t="s">
        <v>94</v>
      </c>
      <c r="E1106" s="155">
        <v>250</v>
      </c>
      <c r="F1106" s="155" t="s">
        <v>563</v>
      </c>
      <c r="G1106" s="153">
        <v>8.1</v>
      </c>
      <c r="H1106" s="153" t="s">
        <v>92</v>
      </c>
      <c r="I1106" s="156" t="s">
        <v>66</v>
      </c>
      <c r="J1106" s="184"/>
    </row>
    <row r="1107" spans="1:10" s="99" customFormat="1" ht="14.25" customHeight="1">
      <c r="A1107" s="154">
        <v>39</v>
      </c>
      <c r="B1107" s="155">
        <v>1060</v>
      </c>
      <c r="C1107" s="155" t="s">
        <v>162</v>
      </c>
      <c r="D1107" s="155" t="s">
        <v>94</v>
      </c>
      <c r="E1107" s="155">
        <v>250</v>
      </c>
      <c r="F1107" s="155" t="s">
        <v>564</v>
      </c>
      <c r="G1107" s="153">
        <v>8.1</v>
      </c>
      <c r="H1107" s="153" t="s">
        <v>92</v>
      </c>
      <c r="I1107" s="156" t="s">
        <v>66</v>
      </c>
      <c r="J1107" s="184"/>
    </row>
    <row r="1108" spans="1:10" s="99" customFormat="1" ht="14.25" customHeight="1">
      <c r="A1108" s="154">
        <v>39</v>
      </c>
      <c r="B1108" s="155">
        <v>1061</v>
      </c>
      <c r="C1108" s="155" t="s">
        <v>162</v>
      </c>
      <c r="D1108" s="155" t="s">
        <v>94</v>
      </c>
      <c r="E1108" s="155">
        <v>250</v>
      </c>
      <c r="F1108" s="155" t="s">
        <v>564</v>
      </c>
      <c r="G1108" s="153">
        <v>8.1</v>
      </c>
      <c r="H1108" s="153" t="s">
        <v>92</v>
      </c>
      <c r="I1108" s="156" t="s">
        <v>66</v>
      </c>
      <c r="J1108" s="184"/>
    </row>
    <row r="1109" spans="1:10" s="99" customFormat="1" ht="14.25" customHeight="1">
      <c r="A1109" s="154">
        <v>39</v>
      </c>
      <c r="B1109" s="155">
        <v>1062</v>
      </c>
      <c r="C1109" s="155" t="s">
        <v>162</v>
      </c>
      <c r="D1109" s="155" t="s">
        <v>94</v>
      </c>
      <c r="E1109" s="155">
        <v>250</v>
      </c>
      <c r="F1109" s="155" t="s">
        <v>562</v>
      </c>
      <c r="G1109" s="153">
        <v>8.1</v>
      </c>
      <c r="H1109" s="153" t="s">
        <v>92</v>
      </c>
      <c r="I1109" s="156" t="s">
        <v>66</v>
      </c>
      <c r="J1109" s="184"/>
    </row>
    <row r="1110" spans="1:10" s="99" customFormat="1" ht="14.25" customHeight="1">
      <c r="A1110" s="154">
        <v>39</v>
      </c>
      <c r="B1110" s="155">
        <v>1063</v>
      </c>
      <c r="C1110" s="155" t="s">
        <v>162</v>
      </c>
      <c r="D1110" s="155" t="s">
        <v>94</v>
      </c>
      <c r="E1110" s="155">
        <v>250</v>
      </c>
      <c r="F1110" s="155" t="s">
        <v>562</v>
      </c>
      <c r="G1110" s="153">
        <v>8.1</v>
      </c>
      <c r="H1110" s="153" t="s">
        <v>92</v>
      </c>
      <c r="I1110" s="156" t="s">
        <v>66</v>
      </c>
      <c r="J1110" s="184"/>
    </row>
    <row r="1111" spans="1:10" s="99" customFormat="1" ht="14.25" customHeight="1">
      <c r="A1111" s="154" t="s">
        <v>36</v>
      </c>
      <c r="B1111" s="155" t="s">
        <v>45</v>
      </c>
      <c r="C1111" s="155" t="s">
        <v>86</v>
      </c>
      <c r="D1111" s="155" t="s">
        <v>87</v>
      </c>
      <c r="E1111" s="155" t="s">
        <v>88</v>
      </c>
      <c r="F1111" s="155" t="s">
        <v>89</v>
      </c>
      <c r="G1111" s="153">
        <v>382.32</v>
      </c>
      <c r="H1111" s="153">
        <v>404.42</v>
      </c>
      <c r="I1111" s="156" t="s">
        <v>90</v>
      </c>
      <c r="J1111" s="184"/>
    </row>
    <row r="1112" spans="1:10" s="99" customFormat="1" ht="14.25" customHeight="1">
      <c r="A1112" s="154">
        <v>40</v>
      </c>
      <c r="B1112" s="155">
        <v>1064</v>
      </c>
      <c r="C1112" s="155" t="s">
        <v>150</v>
      </c>
      <c r="D1112" s="155" t="s">
        <v>91</v>
      </c>
      <c r="E1112" s="155">
        <v>240</v>
      </c>
      <c r="F1112" s="155" t="s">
        <v>521</v>
      </c>
      <c r="G1112" s="153">
        <v>15.93</v>
      </c>
      <c r="H1112" s="153" t="s">
        <v>92</v>
      </c>
      <c r="I1112" s="156" t="s">
        <v>66</v>
      </c>
      <c r="J1112" s="184"/>
    </row>
    <row r="1113" spans="1:10" s="99" customFormat="1" ht="14.25" customHeight="1">
      <c r="A1113" s="154">
        <v>40</v>
      </c>
      <c r="B1113" s="155">
        <v>1065</v>
      </c>
      <c r="C1113" s="155" t="s">
        <v>150</v>
      </c>
      <c r="D1113" s="155" t="s">
        <v>91</v>
      </c>
      <c r="E1113" s="155">
        <v>240</v>
      </c>
      <c r="F1113" s="155" t="s">
        <v>521</v>
      </c>
      <c r="G1113" s="153">
        <v>15.93</v>
      </c>
      <c r="H1113" s="153" t="s">
        <v>92</v>
      </c>
      <c r="I1113" s="156" t="s">
        <v>66</v>
      </c>
      <c r="J1113" s="184"/>
    </row>
    <row r="1114" spans="1:10" s="99" customFormat="1" ht="14.25" customHeight="1">
      <c r="A1114" s="154">
        <v>40</v>
      </c>
      <c r="B1114" s="155">
        <v>1066</v>
      </c>
      <c r="C1114" s="155" t="s">
        <v>150</v>
      </c>
      <c r="D1114" s="155" t="s">
        <v>91</v>
      </c>
      <c r="E1114" s="155">
        <v>240</v>
      </c>
      <c r="F1114" s="155" t="s">
        <v>555</v>
      </c>
      <c r="G1114" s="153">
        <v>15.93</v>
      </c>
      <c r="H1114" s="153" t="s">
        <v>92</v>
      </c>
      <c r="I1114" s="156" t="s">
        <v>66</v>
      </c>
      <c r="J1114" s="184"/>
    </row>
    <row r="1115" spans="1:10" s="99" customFormat="1" ht="14.25" customHeight="1">
      <c r="A1115" s="154">
        <v>40</v>
      </c>
      <c r="B1115" s="155">
        <v>1067</v>
      </c>
      <c r="C1115" s="155" t="s">
        <v>150</v>
      </c>
      <c r="D1115" s="155" t="s">
        <v>91</v>
      </c>
      <c r="E1115" s="155">
        <v>240</v>
      </c>
      <c r="F1115" s="155" t="s">
        <v>541</v>
      </c>
      <c r="G1115" s="153">
        <v>15.93</v>
      </c>
      <c r="H1115" s="153" t="s">
        <v>92</v>
      </c>
      <c r="I1115" s="156" t="s">
        <v>66</v>
      </c>
      <c r="J1115" s="184"/>
    </row>
    <row r="1116" spans="1:10" s="99" customFormat="1" ht="14.25" customHeight="1">
      <c r="A1116" s="154">
        <v>40</v>
      </c>
      <c r="B1116" s="155">
        <v>1068</v>
      </c>
      <c r="C1116" s="155" t="s">
        <v>150</v>
      </c>
      <c r="D1116" s="155" t="s">
        <v>91</v>
      </c>
      <c r="E1116" s="155">
        <v>240</v>
      </c>
      <c r="F1116" s="155" t="s">
        <v>554</v>
      </c>
      <c r="G1116" s="153">
        <v>15.93</v>
      </c>
      <c r="H1116" s="153" t="s">
        <v>92</v>
      </c>
      <c r="I1116" s="156" t="s">
        <v>66</v>
      </c>
      <c r="J1116" s="184"/>
    </row>
    <row r="1117" spans="1:10" s="99" customFormat="1" ht="14.25" customHeight="1">
      <c r="A1117" s="154">
        <v>40</v>
      </c>
      <c r="B1117" s="155">
        <v>1069</v>
      </c>
      <c r="C1117" s="155" t="s">
        <v>150</v>
      </c>
      <c r="D1117" s="155" t="s">
        <v>91</v>
      </c>
      <c r="E1117" s="155">
        <v>240</v>
      </c>
      <c r="F1117" s="155" t="s">
        <v>527</v>
      </c>
      <c r="G1117" s="153">
        <v>15.93</v>
      </c>
      <c r="H1117" s="153" t="s">
        <v>92</v>
      </c>
      <c r="I1117" s="156" t="s">
        <v>66</v>
      </c>
      <c r="J1117" s="184"/>
    </row>
    <row r="1118" spans="1:10" s="99" customFormat="1" ht="14.25" customHeight="1">
      <c r="A1118" s="154">
        <v>40</v>
      </c>
      <c r="B1118" s="155">
        <v>1070</v>
      </c>
      <c r="C1118" s="46" t="s">
        <v>150</v>
      </c>
      <c r="D1118" s="155" t="s">
        <v>91</v>
      </c>
      <c r="E1118" s="155">
        <v>240</v>
      </c>
      <c r="F1118" s="155" t="s">
        <v>521</v>
      </c>
      <c r="G1118" s="153">
        <v>15.93</v>
      </c>
      <c r="H1118" s="153" t="s">
        <v>92</v>
      </c>
      <c r="I1118" s="156" t="s">
        <v>66</v>
      </c>
      <c r="J1118" s="184"/>
    </row>
    <row r="1119" spans="1:10" s="99" customFormat="1" ht="14.25" customHeight="1">
      <c r="A1119" s="154">
        <v>40</v>
      </c>
      <c r="B1119" s="155">
        <v>1071</v>
      </c>
      <c r="C1119" s="155" t="s">
        <v>150</v>
      </c>
      <c r="D1119" s="155" t="s">
        <v>91</v>
      </c>
      <c r="E1119" s="155">
        <v>240</v>
      </c>
      <c r="F1119" s="155" t="s">
        <v>541</v>
      </c>
      <c r="G1119" s="153">
        <v>15.93</v>
      </c>
      <c r="H1119" s="153" t="s">
        <v>92</v>
      </c>
      <c r="I1119" s="156" t="s">
        <v>66</v>
      </c>
      <c r="J1119" s="184"/>
    </row>
    <row r="1120" spans="1:10" s="99" customFormat="1" ht="14.25" customHeight="1">
      <c r="A1120" s="154">
        <v>40</v>
      </c>
      <c r="B1120" s="155">
        <v>1072</v>
      </c>
      <c r="C1120" s="155" t="s">
        <v>150</v>
      </c>
      <c r="D1120" s="155" t="s">
        <v>91</v>
      </c>
      <c r="E1120" s="155">
        <v>240</v>
      </c>
      <c r="F1120" s="155" t="s">
        <v>555</v>
      </c>
      <c r="G1120" s="153">
        <v>15.93</v>
      </c>
      <c r="H1120" s="153" t="s">
        <v>92</v>
      </c>
      <c r="I1120" s="156" t="s">
        <v>66</v>
      </c>
      <c r="J1120" s="184"/>
    </row>
    <row r="1121" spans="1:10" s="99" customFormat="1" ht="14.25" customHeight="1">
      <c r="A1121" s="154">
        <v>40</v>
      </c>
      <c r="B1121" s="155">
        <v>1073</v>
      </c>
      <c r="C1121" s="155" t="s">
        <v>150</v>
      </c>
      <c r="D1121" s="155" t="s">
        <v>91</v>
      </c>
      <c r="E1121" s="155">
        <v>240</v>
      </c>
      <c r="F1121" s="155" t="s">
        <v>555</v>
      </c>
      <c r="G1121" s="153">
        <v>15.93</v>
      </c>
      <c r="H1121" s="153" t="s">
        <v>92</v>
      </c>
      <c r="I1121" s="156" t="s">
        <v>66</v>
      </c>
      <c r="J1121" s="184"/>
    </row>
    <row r="1122" spans="1:10" s="99" customFormat="1" ht="14.25" customHeight="1">
      <c r="A1122" s="154">
        <v>40</v>
      </c>
      <c r="B1122" s="155">
        <v>1074</v>
      </c>
      <c r="C1122" s="155" t="s">
        <v>150</v>
      </c>
      <c r="D1122" s="155" t="s">
        <v>91</v>
      </c>
      <c r="E1122" s="155">
        <v>240</v>
      </c>
      <c r="F1122" s="155" t="s">
        <v>527</v>
      </c>
      <c r="G1122" s="153">
        <v>15.93</v>
      </c>
      <c r="H1122" s="153" t="s">
        <v>92</v>
      </c>
      <c r="I1122" s="156" t="s">
        <v>66</v>
      </c>
      <c r="J1122" s="184"/>
    </row>
    <row r="1123" spans="1:10" s="99" customFormat="1" ht="14.25" customHeight="1">
      <c r="A1123" s="154">
        <v>40</v>
      </c>
      <c r="B1123" s="155">
        <v>1075</v>
      </c>
      <c r="C1123" s="155" t="s">
        <v>150</v>
      </c>
      <c r="D1123" s="155" t="s">
        <v>91</v>
      </c>
      <c r="E1123" s="155">
        <v>240</v>
      </c>
      <c r="F1123" s="155" t="s">
        <v>541</v>
      </c>
      <c r="G1123" s="153">
        <v>15.93</v>
      </c>
      <c r="H1123" s="153" t="s">
        <v>92</v>
      </c>
      <c r="I1123" s="156" t="s">
        <v>66</v>
      </c>
      <c r="J1123" s="184"/>
    </row>
    <row r="1124" spans="1:10" s="99" customFormat="1" ht="14.25" customHeight="1">
      <c r="A1124" s="154">
        <v>40</v>
      </c>
      <c r="B1124" s="155">
        <v>1076</v>
      </c>
      <c r="C1124" s="155" t="s">
        <v>150</v>
      </c>
      <c r="D1124" s="155" t="s">
        <v>91</v>
      </c>
      <c r="E1124" s="155">
        <v>240</v>
      </c>
      <c r="F1124" s="155" t="s">
        <v>555</v>
      </c>
      <c r="G1124" s="153">
        <v>15.93</v>
      </c>
      <c r="H1124" s="153" t="s">
        <v>92</v>
      </c>
      <c r="I1124" s="156" t="s">
        <v>66</v>
      </c>
      <c r="J1124" s="184"/>
    </row>
    <row r="1125" spans="1:10" s="99" customFormat="1" ht="14.25" customHeight="1">
      <c r="A1125" s="154">
        <v>40</v>
      </c>
      <c r="B1125" s="155">
        <v>1077</v>
      </c>
      <c r="C1125" s="155" t="s">
        <v>150</v>
      </c>
      <c r="D1125" s="155" t="s">
        <v>91</v>
      </c>
      <c r="E1125" s="155">
        <v>240</v>
      </c>
      <c r="F1125" s="155" t="s">
        <v>555</v>
      </c>
      <c r="G1125" s="153">
        <v>15.93</v>
      </c>
      <c r="H1125" s="153" t="s">
        <v>92</v>
      </c>
      <c r="I1125" s="156" t="s">
        <v>66</v>
      </c>
      <c r="J1125" s="184"/>
    </row>
    <row r="1126" spans="1:10" s="99" customFormat="1" ht="14.25" customHeight="1">
      <c r="A1126" s="154">
        <v>40</v>
      </c>
      <c r="B1126" s="155">
        <v>1078</v>
      </c>
      <c r="C1126" s="155" t="s">
        <v>150</v>
      </c>
      <c r="D1126" s="155" t="s">
        <v>91</v>
      </c>
      <c r="E1126" s="155">
        <v>240</v>
      </c>
      <c r="F1126" s="155" t="s">
        <v>541</v>
      </c>
      <c r="G1126" s="153">
        <v>15.93</v>
      </c>
      <c r="H1126" s="153" t="s">
        <v>92</v>
      </c>
      <c r="I1126" s="156" t="s">
        <v>66</v>
      </c>
      <c r="J1126" s="184"/>
    </row>
    <row r="1127" spans="1:10" s="99" customFormat="1" ht="14.25" customHeight="1">
      <c r="A1127" s="154">
        <v>40</v>
      </c>
      <c r="B1127" s="155">
        <v>1079</v>
      </c>
      <c r="C1127" s="155" t="s">
        <v>150</v>
      </c>
      <c r="D1127" s="155" t="s">
        <v>91</v>
      </c>
      <c r="E1127" s="155">
        <v>240</v>
      </c>
      <c r="F1127" s="155" t="s">
        <v>541</v>
      </c>
      <c r="G1127" s="153">
        <v>15.93</v>
      </c>
      <c r="H1127" s="153" t="s">
        <v>92</v>
      </c>
      <c r="I1127" s="156" t="s">
        <v>66</v>
      </c>
      <c r="J1127" s="184"/>
    </row>
    <row r="1128" spans="1:10" s="99" customFormat="1" ht="14.25" customHeight="1">
      <c r="A1128" s="154">
        <v>40</v>
      </c>
      <c r="B1128" s="155">
        <v>1080</v>
      </c>
      <c r="C1128" s="155" t="s">
        <v>150</v>
      </c>
      <c r="D1128" s="155" t="s">
        <v>91</v>
      </c>
      <c r="E1128" s="155">
        <v>240</v>
      </c>
      <c r="F1128" s="155" t="s">
        <v>541</v>
      </c>
      <c r="G1128" s="153">
        <v>15.93</v>
      </c>
      <c r="H1128" s="153" t="s">
        <v>92</v>
      </c>
      <c r="I1128" s="156" t="s">
        <v>66</v>
      </c>
      <c r="J1128" s="184"/>
    </row>
    <row r="1129" spans="1:10" s="99" customFormat="1" ht="14.25" customHeight="1">
      <c r="A1129" s="154">
        <v>40</v>
      </c>
      <c r="B1129" s="155">
        <v>1081</v>
      </c>
      <c r="C1129" s="155" t="s">
        <v>150</v>
      </c>
      <c r="D1129" s="155" t="s">
        <v>91</v>
      </c>
      <c r="E1129" s="155">
        <v>240</v>
      </c>
      <c r="F1129" s="155" t="s">
        <v>541</v>
      </c>
      <c r="G1129" s="153">
        <v>15.93</v>
      </c>
      <c r="H1129" s="153" t="s">
        <v>92</v>
      </c>
      <c r="I1129" s="156" t="s">
        <v>66</v>
      </c>
      <c r="J1129" s="184"/>
    </row>
    <row r="1130" spans="1:10" s="99" customFormat="1" ht="14.25" customHeight="1">
      <c r="A1130" s="154">
        <v>40</v>
      </c>
      <c r="B1130" s="155">
        <v>1082</v>
      </c>
      <c r="C1130" s="155" t="s">
        <v>150</v>
      </c>
      <c r="D1130" s="155" t="s">
        <v>91</v>
      </c>
      <c r="E1130" s="155">
        <v>240</v>
      </c>
      <c r="F1130" s="155" t="s">
        <v>555</v>
      </c>
      <c r="G1130" s="153">
        <v>15.93</v>
      </c>
      <c r="H1130" s="153" t="s">
        <v>92</v>
      </c>
      <c r="I1130" s="156" t="s">
        <v>66</v>
      </c>
      <c r="J1130" s="184"/>
    </row>
    <row r="1131" spans="1:10" s="99" customFormat="1" ht="14.25" customHeight="1">
      <c r="A1131" s="154">
        <v>40</v>
      </c>
      <c r="B1131" s="155">
        <v>1083</v>
      </c>
      <c r="C1131" s="155" t="s">
        <v>150</v>
      </c>
      <c r="D1131" s="155" t="s">
        <v>91</v>
      </c>
      <c r="E1131" s="155">
        <v>240</v>
      </c>
      <c r="F1131" s="155" t="s">
        <v>541</v>
      </c>
      <c r="G1131" s="153">
        <v>15.93</v>
      </c>
      <c r="H1131" s="153" t="s">
        <v>92</v>
      </c>
      <c r="I1131" s="156" t="s">
        <v>66</v>
      </c>
      <c r="J1131" s="184"/>
    </row>
    <row r="1132" spans="1:10" s="99" customFormat="1" ht="14.25" customHeight="1">
      <c r="A1132" s="154">
        <v>40</v>
      </c>
      <c r="B1132" s="155">
        <v>1084</v>
      </c>
      <c r="C1132" s="155" t="s">
        <v>150</v>
      </c>
      <c r="D1132" s="155" t="s">
        <v>91</v>
      </c>
      <c r="E1132" s="155">
        <v>240</v>
      </c>
      <c r="F1132" s="155" t="s">
        <v>555</v>
      </c>
      <c r="G1132" s="153">
        <v>15.93</v>
      </c>
      <c r="H1132" s="153" t="s">
        <v>92</v>
      </c>
      <c r="I1132" s="156" t="s">
        <v>66</v>
      </c>
      <c r="J1132" s="184"/>
    </row>
    <row r="1133" spans="1:10" s="99" customFormat="1" ht="14.25" customHeight="1">
      <c r="A1133" s="154">
        <v>40</v>
      </c>
      <c r="B1133" s="155">
        <v>1085</v>
      </c>
      <c r="C1133" s="155" t="s">
        <v>150</v>
      </c>
      <c r="D1133" s="155" t="s">
        <v>91</v>
      </c>
      <c r="E1133" s="155">
        <v>240</v>
      </c>
      <c r="F1133" s="155" t="s">
        <v>527</v>
      </c>
      <c r="G1133" s="153">
        <v>15.93</v>
      </c>
      <c r="H1133" s="153" t="s">
        <v>92</v>
      </c>
      <c r="I1133" s="156" t="s">
        <v>66</v>
      </c>
      <c r="J1133" s="184"/>
    </row>
    <row r="1134" spans="1:10" s="99" customFormat="1" ht="14.25" customHeight="1">
      <c r="A1134" s="154">
        <v>40</v>
      </c>
      <c r="B1134" s="155">
        <v>1086</v>
      </c>
      <c r="C1134" s="155" t="s">
        <v>150</v>
      </c>
      <c r="D1134" s="155" t="s">
        <v>91</v>
      </c>
      <c r="E1134" s="155">
        <v>240</v>
      </c>
      <c r="F1134" s="155" t="s">
        <v>555</v>
      </c>
      <c r="G1134" s="153">
        <v>15.93</v>
      </c>
      <c r="H1134" s="153" t="s">
        <v>92</v>
      </c>
      <c r="I1134" s="156" t="s">
        <v>66</v>
      </c>
      <c r="J1134" s="184"/>
    </row>
    <row r="1135" spans="1:10" s="99" customFormat="1" ht="14.25" customHeight="1">
      <c r="A1135" s="154">
        <v>40</v>
      </c>
      <c r="B1135" s="155">
        <v>1087</v>
      </c>
      <c r="C1135" s="155" t="s">
        <v>150</v>
      </c>
      <c r="D1135" s="155" t="s">
        <v>91</v>
      </c>
      <c r="E1135" s="155">
        <v>240</v>
      </c>
      <c r="F1135" s="155" t="s">
        <v>522</v>
      </c>
      <c r="G1135" s="153">
        <v>15.93</v>
      </c>
      <c r="H1135" s="153" t="s">
        <v>92</v>
      </c>
      <c r="I1135" s="156" t="s">
        <v>66</v>
      </c>
      <c r="J1135" s="184"/>
    </row>
    <row r="1136" spans="1:10" s="99" customFormat="1" ht="14.25" customHeight="1">
      <c r="A1136" s="154" t="s">
        <v>36</v>
      </c>
      <c r="B1136" s="155" t="s">
        <v>45</v>
      </c>
      <c r="C1136" s="155" t="s">
        <v>86</v>
      </c>
      <c r="D1136" s="155" t="s">
        <v>87</v>
      </c>
      <c r="E1136" s="155" t="s">
        <v>88</v>
      </c>
      <c r="F1136" s="155" t="s">
        <v>89</v>
      </c>
      <c r="G1136" s="153">
        <v>422.4</v>
      </c>
      <c r="H1136" s="153">
        <v>444.5</v>
      </c>
      <c r="I1136" s="156" t="s">
        <v>90</v>
      </c>
      <c r="J1136" s="184"/>
    </row>
    <row r="1137" spans="1:10" s="99" customFormat="1" ht="14.25" customHeight="1">
      <c r="A1137" s="154">
        <v>41</v>
      </c>
      <c r="B1137" s="155">
        <v>1088</v>
      </c>
      <c r="C1137" s="155" t="s">
        <v>490</v>
      </c>
      <c r="D1137" s="155" t="s">
        <v>91</v>
      </c>
      <c r="E1137" s="155">
        <v>160</v>
      </c>
      <c r="F1137" s="155" t="s">
        <v>557</v>
      </c>
      <c r="G1137" s="153">
        <v>13.2</v>
      </c>
      <c r="H1137" s="153" t="s">
        <v>92</v>
      </c>
      <c r="I1137" s="156" t="s">
        <v>66</v>
      </c>
      <c r="J1137" s="184"/>
    </row>
    <row r="1138" spans="1:10" s="99" customFormat="1" ht="14.25" customHeight="1">
      <c r="A1138" s="154">
        <v>41</v>
      </c>
      <c r="B1138" s="155">
        <v>1089</v>
      </c>
      <c r="C1138" s="155" t="s">
        <v>490</v>
      </c>
      <c r="D1138" s="155" t="s">
        <v>91</v>
      </c>
      <c r="E1138" s="155">
        <v>160</v>
      </c>
      <c r="F1138" s="155" t="s">
        <v>541</v>
      </c>
      <c r="G1138" s="153">
        <v>13.2</v>
      </c>
      <c r="H1138" s="153" t="s">
        <v>92</v>
      </c>
      <c r="I1138" s="156" t="s">
        <v>66</v>
      </c>
      <c r="J1138" s="184"/>
    </row>
    <row r="1139" spans="1:10" s="99" customFormat="1" ht="14.25" customHeight="1">
      <c r="A1139" s="154">
        <v>41</v>
      </c>
      <c r="B1139" s="155">
        <v>1090</v>
      </c>
      <c r="C1139" s="155" t="s">
        <v>490</v>
      </c>
      <c r="D1139" s="155" t="s">
        <v>91</v>
      </c>
      <c r="E1139" s="155">
        <v>160</v>
      </c>
      <c r="F1139" s="155" t="s">
        <v>541</v>
      </c>
      <c r="G1139" s="153">
        <v>13.2</v>
      </c>
      <c r="H1139" s="153" t="s">
        <v>92</v>
      </c>
      <c r="I1139" s="156" t="s">
        <v>66</v>
      </c>
      <c r="J1139" s="184"/>
    </row>
    <row r="1140" spans="1:10" s="99" customFormat="1" ht="14.25" customHeight="1">
      <c r="A1140" s="154">
        <v>41</v>
      </c>
      <c r="B1140" s="155">
        <v>1091</v>
      </c>
      <c r="C1140" s="155" t="s">
        <v>490</v>
      </c>
      <c r="D1140" s="155" t="s">
        <v>91</v>
      </c>
      <c r="E1140" s="155">
        <v>160</v>
      </c>
      <c r="F1140" s="155" t="s">
        <v>527</v>
      </c>
      <c r="G1140" s="153">
        <v>13.2</v>
      </c>
      <c r="H1140" s="153" t="s">
        <v>92</v>
      </c>
      <c r="I1140" s="156" t="s">
        <v>66</v>
      </c>
      <c r="J1140" s="184"/>
    </row>
    <row r="1141" spans="1:10" s="99" customFormat="1" ht="14.25" customHeight="1">
      <c r="A1141" s="154">
        <v>41</v>
      </c>
      <c r="B1141" s="155">
        <v>1092</v>
      </c>
      <c r="C1141" s="155" t="s">
        <v>490</v>
      </c>
      <c r="D1141" s="155" t="s">
        <v>91</v>
      </c>
      <c r="E1141" s="155">
        <v>160</v>
      </c>
      <c r="F1141" s="155" t="s">
        <v>557</v>
      </c>
      <c r="G1141" s="153">
        <v>13.2</v>
      </c>
      <c r="H1141" s="153" t="s">
        <v>92</v>
      </c>
      <c r="I1141" s="156" t="s">
        <v>66</v>
      </c>
      <c r="J1141" s="184"/>
    </row>
    <row r="1142" spans="1:10" s="99" customFormat="1" ht="14.25" customHeight="1">
      <c r="A1142" s="154">
        <v>41</v>
      </c>
      <c r="B1142" s="155">
        <v>1093</v>
      </c>
      <c r="C1142" s="155" t="s">
        <v>490</v>
      </c>
      <c r="D1142" s="155" t="s">
        <v>91</v>
      </c>
      <c r="E1142" s="155">
        <v>160</v>
      </c>
      <c r="F1142" s="155" t="s">
        <v>557</v>
      </c>
      <c r="G1142" s="153">
        <v>13.2</v>
      </c>
      <c r="H1142" s="153" t="s">
        <v>92</v>
      </c>
      <c r="I1142" s="156" t="s">
        <v>66</v>
      </c>
      <c r="J1142" s="184"/>
    </row>
    <row r="1143" spans="1:10" s="99" customFormat="1" ht="14.25" customHeight="1">
      <c r="A1143" s="154">
        <v>41</v>
      </c>
      <c r="B1143" s="155">
        <v>1094</v>
      </c>
      <c r="C1143" s="155" t="s">
        <v>490</v>
      </c>
      <c r="D1143" s="155" t="s">
        <v>91</v>
      </c>
      <c r="E1143" s="155">
        <v>160</v>
      </c>
      <c r="F1143" s="155" t="s">
        <v>527</v>
      </c>
      <c r="G1143" s="153">
        <v>13.2</v>
      </c>
      <c r="H1143" s="153" t="s">
        <v>92</v>
      </c>
      <c r="I1143" s="156" t="s">
        <v>66</v>
      </c>
      <c r="J1143" s="184"/>
    </row>
    <row r="1144" spans="1:10" s="99" customFormat="1" ht="14.25" customHeight="1">
      <c r="A1144" s="154">
        <v>41</v>
      </c>
      <c r="B1144" s="155">
        <v>1095</v>
      </c>
      <c r="C1144" s="155" t="s">
        <v>490</v>
      </c>
      <c r="D1144" s="155" t="s">
        <v>91</v>
      </c>
      <c r="E1144" s="155">
        <v>160</v>
      </c>
      <c r="F1144" s="155" t="s">
        <v>527</v>
      </c>
      <c r="G1144" s="153">
        <v>13.2</v>
      </c>
      <c r="H1144" s="153" t="s">
        <v>92</v>
      </c>
      <c r="I1144" s="156" t="s">
        <v>66</v>
      </c>
      <c r="J1144" s="184"/>
    </row>
    <row r="1145" spans="1:10" s="99" customFormat="1" ht="14.25" customHeight="1">
      <c r="A1145" s="154">
        <v>41</v>
      </c>
      <c r="B1145" s="155">
        <v>1096</v>
      </c>
      <c r="C1145" s="155" t="s">
        <v>490</v>
      </c>
      <c r="D1145" s="155" t="s">
        <v>91</v>
      </c>
      <c r="E1145" s="155">
        <v>160</v>
      </c>
      <c r="F1145" s="155" t="s">
        <v>557</v>
      </c>
      <c r="G1145" s="153">
        <v>13.2</v>
      </c>
      <c r="H1145" s="153" t="s">
        <v>92</v>
      </c>
      <c r="I1145" s="156" t="s">
        <v>66</v>
      </c>
      <c r="J1145" s="184"/>
    </row>
    <row r="1146" spans="1:10" s="99" customFormat="1" ht="14.25" customHeight="1">
      <c r="A1146" s="154">
        <v>41</v>
      </c>
      <c r="B1146" s="155">
        <v>1097</v>
      </c>
      <c r="C1146" s="155" t="s">
        <v>490</v>
      </c>
      <c r="D1146" s="155" t="s">
        <v>91</v>
      </c>
      <c r="E1146" s="155">
        <v>160</v>
      </c>
      <c r="F1146" s="155" t="s">
        <v>557</v>
      </c>
      <c r="G1146" s="153">
        <v>13.2</v>
      </c>
      <c r="H1146" s="153" t="s">
        <v>92</v>
      </c>
      <c r="I1146" s="156" t="s">
        <v>66</v>
      </c>
      <c r="J1146" s="184"/>
    </row>
    <row r="1147" spans="1:10" s="99" customFormat="1" ht="14.25" customHeight="1">
      <c r="A1147" s="154">
        <v>41</v>
      </c>
      <c r="B1147" s="155">
        <v>1098</v>
      </c>
      <c r="C1147" s="155" t="s">
        <v>490</v>
      </c>
      <c r="D1147" s="155" t="s">
        <v>91</v>
      </c>
      <c r="E1147" s="155">
        <v>160</v>
      </c>
      <c r="F1147" s="155" t="s">
        <v>541</v>
      </c>
      <c r="G1147" s="153">
        <v>13.2</v>
      </c>
      <c r="H1147" s="153" t="s">
        <v>92</v>
      </c>
      <c r="I1147" s="156" t="s">
        <v>66</v>
      </c>
      <c r="J1147" s="184"/>
    </row>
    <row r="1148" spans="1:10" s="99" customFormat="1" ht="14.25" customHeight="1">
      <c r="A1148" s="154">
        <v>41</v>
      </c>
      <c r="B1148" s="155">
        <v>1099</v>
      </c>
      <c r="C1148" s="155" t="s">
        <v>490</v>
      </c>
      <c r="D1148" s="155" t="s">
        <v>91</v>
      </c>
      <c r="E1148" s="155">
        <v>160</v>
      </c>
      <c r="F1148" s="155" t="s">
        <v>527</v>
      </c>
      <c r="G1148" s="153">
        <v>13.2</v>
      </c>
      <c r="H1148" s="153" t="s">
        <v>92</v>
      </c>
      <c r="I1148" s="156" t="s">
        <v>66</v>
      </c>
      <c r="J1148" s="184"/>
    </row>
    <row r="1149" spans="1:10" s="99" customFormat="1" ht="14.25" customHeight="1">
      <c r="A1149" s="154">
        <v>41</v>
      </c>
      <c r="B1149" s="155">
        <v>1100</v>
      </c>
      <c r="C1149" s="155" t="s">
        <v>490</v>
      </c>
      <c r="D1149" s="155" t="s">
        <v>91</v>
      </c>
      <c r="E1149" s="155">
        <v>160</v>
      </c>
      <c r="F1149" s="155" t="s">
        <v>557</v>
      </c>
      <c r="G1149" s="153">
        <v>13.2</v>
      </c>
      <c r="H1149" s="153" t="s">
        <v>92</v>
      </c>
      <c r="I1149" s="156" t="s">
        <v>66</v>
      </c>
      <c r="J1149" s="184"/>
    </row>
    <row r="1150" spans="1:10" s="99" customFormat="1" ht="14.25" customHeight="1">
      <c r="A1150" s="154">
        <v>41</v>
      </c>
      <c r="B1150" s="155">
        <v>1101</v>
      </c>
      <c r="C1150" s="155" t="s">
        <v>490</v>
      </c>
      <c r="D1150" s="155" t="s">
        <v>91</v>
      </c>
      <c r="E1150" s="155">
        <v>160</v>
      </c>
      <c r="F1150" s="155" t="s">
        <v>541</v>
      </c>
      <c r="G1150" s="153">
        <v>13.2</v>
      </c>
      <c r="H1150" s="153" t="s">
        <v>92</v>
      </c>
      <c r="I1150" s="156" t="s">
        <v>66</v>
      </c>
      <c r="J1150" s="184"/>
    </row>
    <row r="1151" spans="1:10" s="99" customFormat="1" ht="14.25" customHeight="1">
      <c r="A1151" s="154">
        <v>41</v>
      </c>
      <c r="B1151" s="155">
        <v>1102</v>
      </c>
      <c r="C1151" s="155" t="s">
        <v>490</v>
      </c>
      <c r="D1151" s="155" t="s">
        <v>91</v>
      </c>
      <c r="E1151" s="155">
        <v>160</v>
      </c>
      <c r="F1151" s="155" t="s">
        <v>541</v>
      </c>
      <c r="G1151" s="153">
        <v>13.2</v>
      </c>
      <c r="H1151" s="153" t="s">
        <v>92</v>
      </c>
      <c r="I1151" s="156" t="s">
        <v>66</v>
      </c>
      <c r="J1151" s="184"/>
    </row>
    <row r="1152" spans="1:10" s="99" customFormat="1" ht="14.25" customHeight="1">
      <c r="A1152" s="154">
        <v>41</v>
      </c>
      <c r="B1152" s="155">
        <v>1103</v>
      </c>
      <c r="C1152" s="155" t="s">
        <v>490</v>
      </c>
      <c r="D1152" s="155" t="s">
        <v>91</v>
      </c>
      <c r="E1152" s="155">
        <v>160</v>
      </c>
      <c r="F1152" s="155" t="s">
        <v>527</v>
      </c>
      <c r="G1152" s="153">
        <v>13.2</v>
      </c>
      <c r="H1152" s="153" t="s">
        <v>92</v>
      </c>
      <c r="I1152" s="156" t="s">
        <v>66</v>
      </c>
      <c r="J1152" s="184"/>
    </row>
    <row r="1153" spans="1:10" s="99" customFormat="1" ht="14.25" customHeight="1">
      <c r="A1153" s="154">
        <v>41</v>
      </c>
      <c r="B1153" s="155">
        <v>1104</v>
      </c>
      <c r="C1153" s="155" t="s">
        <v>490</v>
      </c>
      <c r="D1153" s="155" t="s">
        <v>91</v>
      </c>
      <c r="E1153" s="155">
        <v>160</v>
      </c>
      <c r="F1153" s="155" t="s">
        <v>557</v>
      </c>
      <c r="G1153" s="153">
        <v>13.2</v>
      </c>
      <c r="H1153" s="153" t="s">
        <v>92</v>
      </c>
      <c r="I1153" s="156" t="s">
        <v>66</v>
      </c>
      <c r="J1153" s="184"/>
    </row>
    <row r="1154" spans="1:10" s="99" customFormat="1" ht="14.25" customHeight="1">
      <c r="A1154" s="154">
        <v>41</v>
      </c>
      <c r="B1154" s="155">
        <v>1105</v>
      </c>
      <c r="C1154" s="155" t="s">
        <v>490</v>
      </c>
      <c r="D1154" s="155" t="s">
        <v>91</v>
      </c>
      <c r="E1154" s="155">
        <v>160</v>
      </c>
      <c r="F1154" s="155" t="s">
        <v>541</v>
      </c>
      <c r="G1154" s="153">
        <v>13.2</v>
      </c>
      <c r="H1154" s="153" t="s">
        <v>92</v>
      </c>
      <c r="I1154" s="156" t="s">
        <v>66</v>
      </c>
      <c r="J1154" s="184"/>
    </row>
    <row r="1155" spans="1:10" s="99" customFormat="1" ht="14.25" customHeight="1">
      <c r="A1155" s="154">
        <v>41</v>
      </c>
      <c r="B1155" s="155">
        <v>1106</v>
      </c>
      <c r="C1155" s="155" t="s">
        <v>490</v>
      </c>
      <c r="D1155" s="155" t="s">
        <v>91</v>
      </c>
      <c r="E1155" s="155">
        <v>160</v>
      </c>
      <c r="F1155" s="155" t="s">
        <v>541</v>
      </c>
      <c r="G1155" s="153">
        <v>13.2</v>
      </c>
      <c r="H1155" s="153" t="s">
        <v>92</v>
      </c>
      <c r="I1155" s="156" t="s">
        <v>66</v>
      </c>
      <c r="J1155" s="184"/>
    </row>
    <row r="1156" spans="1:10" s="99" customFormat="1" ht="14.25" customHeight="1">
      <c r="A1156" s="154">
        <v>41</v>
      </c>
      <c r="B1156" s="155">
        <v>1107</v>
      </c>
      <c r="C1156" s="155" t="s">
        <v>490</v>
      </c>
      <c r="D1156" s="155" t="s">
        <v>91</v>
      </c>
      <c r="E1156" s="155">
        <v>160</v>
      </c>
      <c r="F1156" s="155" t="s">
        <v>527</v>
      </c>
      <c r="G1156" s="153">
        <v>13.2</v>
      </c>
      <c r="H1156" s="153" t="s">
        <v>92</v>
      </c>
      <c r="I1156" s="156" t="s">
        <v>66</v>
      </c>
      <c r="J1156" s="184"/>
    </row>
    <row r="1157" spans="1:10" s="99" customFormat="1" ht="14.25" customHeight="1">
      <c r="A1157" s="154">
        <v>41</v>
      </c>
      <c r="B1157" s="155">
        <v>1108</v>
      </c>
      <c r="C1157" s="155" t="s">
        <v>490</v>
      </c>
      <c r="D1157" s="155" t="s">
        <v>91</v>
      </c>
      <c r="E1157" s="155">
        <v>160</v>
      </c>
      <c r="F1157" s="155" t="s">
        <v>557</v>
      </c>
      <c r="G1157" s="153">
        <v>13.2</v>
      </c>
      <c r="H1157" s="153" t="s">
        <v>92</v>
      </c>
      <c r="I1157" s="156" t="s">
        <v>66</v>
      </c>
      <c r="J1157" s="184"/>
    </row>
    <row r="1158" spans="1:10" s="99" customFormat="1" ht="14.25" customHeight="1">
      <c r="A1158" s="154">
        <v>41</v>
      </c>
      <c r="B1158" s="155">
        <v>1109</v>
      </c>
      <c r="C1158" s="155" t="s">
        <v>490</v>
      </c>
      <c r="D1158" s="155" t="s">
        <v>91</v>
      </c>
      <c r="E1158" s="155">
        <v>160</v>
      </c>
      <c r="F1158" s="155" t="s">
        <v>541</v>
      </c>
      <c r="G1158" s="153">
        <v>13.2</v>
      </c>
      <c r="H1158" s="153" t="s">
        <v>92</v>
      </c>
      <c r="I1158" s="156" t="s">
        <v>66</v>
      </c>
      <c r="J1158" s="184"/>
    </row>
    <row r="1159" spans="1:10" s="99" customFormat="1" ht="14.25" customHeight="1">
      <c r="A1159" s="154">
        <v>41</v>
      </c>
      <c r="B1159" s="155">
        <v>1110</v>
      </c>
      <c r="C1159" s="155" t="s">
        <v>490</v>
      </c>
      <c r="D1159" s="155" t="s">
        <v>91</v>
      </c>
      <c r="E1159" s="155">
        <v>160</v>
      </c>
      <c r="F1159" s="155" t="s">
        <v>527</v>
      </c>
      <c r="G1159" s="153">
        <v>13.2</v>
      </c>
      <c r="H1159" s="153" t="s">
        <v>92</v>
      </c>
      <c r="I1159" s="156" t="s">
        <v>66</v>
      </c>
      <c r="J1159" s="184"/>
    </row>
    <row r="1160" spans="1:10" s="99" customFormat="1" ht="14.25" customHeight="1">
      <c r="A1160" s="154">
        <v>41</v>
      </c>
      <c r="B1160" s="155">
        <v>1111</v>
      </c>
      <c r="C1160" s="155" t="s">
        <v>490</v>
      </c>
      <c r="D1160" s="155" t="s">
        <v>91</v>
      </c>
      <c r="E1160" s="155">
        <v>160</v>
      </c>
      <c r="F1160" s="155" t="s">
        <v>527</v>
      </c>
      <c r="G1160" s="153">
        <v>13.2</v>
      </c>
      <c r="H1160" s="153" t="s">
        <v>92</v>
      </c>
      <c r="I1160" s="156" t="s">
        <v>66</v>
      </c>
      <c r="J1160" s="184"/>
    </row>
    <row r="1161" spans="1:10" s="99" customFormat="1" ht="14.25" customHeight="1">
      <c r="A1161" s="154">
        <v>41</v>
      </c>
      <c r="B1161" s="155">
        <v>1112</v>
      </c>
      <c r="C1161" s="155" t="s">
        <v>490</v>
      </c>
      <c r="D1161" s="155" t="s">
        <v>91</v>
      </c>
      <c r="E1161" s="155">
        <v>160</v>
      </c>
      <c r="F1161" s="155" t="s">
        <v>541</v>
      </c>
      <c r="G1161" s="153">
        <v>13.2</v>
      </c>
      <c r="H1161" s="153" t="s">
        <v>92</v>
      </c>
      <c r="I1161" s="156" t="s">
        <v>66</v>
      </c>
      <c r="J1161" s="184"/>
    </row>
    <row r="1162" spans="1:10" s="99" customFormat="1" ht="14.25" customHeight="1">
      <c r="A1162" s="154">
        <v>41</v>
      </c>
      <c r="B1162" s="155">
        <v>1113</v>
      </c>
      <c r="C1162" s="155" t="s">
        <v>490</v>
      </c>
      <c r="D1162" s="155" t="s">
        <v>91</v>
      </c>
      <c r="E1162" s="155">
        <v>160</v>
      </c>
      <c r="F1162" s="155" t="s">
        <v>541</v>
      </c>
      <c r="G1162" s="153">
        <v>13.2</v>
      </c>
      <c r="H1162" s="153" t="s">
        <v>92</v>
      </c>
      <c r="I1162" s="156" t="s">
        <v>66</v>
      </c>
      <c r="J1162" s="184"/>
    </row>
    <row r="1163" spans="1:10" s="99" customFormat="1" ht="14.25" customHeight="1">
      <c r="A1163" s="154">
        <v>41</v>
      </c>
      <c r="B1163" s="155">
        <v>1114</v>
      </c>
      <c r="C1163" s="155" t="s">
        <v>490</v>
      </c>
      <c r="D1163" s="155" t="s">
        <v>91</v>
      </c>
      <c r="E1163" s="155">
        <v>160</v>
      </c>
      <c r="F1163" s="155" t="s">
        <v>527</v>
      </c>
      <c r="G1163" s="153">
        <v>13.2</v>
      </c>
      <c r="H1163" s="153" t="s">
        <v>92</v>
      </c>
      <c r="I1163" s="156" t="s">
        <v>66</v>
      </c>
      <c r="J1163" s="184"/>
    </row>
    <row r="1164" spans="1:10" s="99" customFormat="1" ht="14.25" customHeight="1">
      <c r="A1164" s="154">
        <v>41</v>
      </c>
      <c r="B1164" s="155">
        <v>1115</v>
      </c>
      <c r="C1164" s="155" t="s">
        <v>490</v>
      </c>
      <c r="D1164" s="155" t="s">
        <v>91</v>
      </c>
      <c r="E1164" s="155">
        <v>160</v>
      </c>
      <c r="F1164" s="155" t="s">
        <v>527</v>
      </c>
      <c r="G1164" s="153">
        <v>13.2</v>
      </c>
      <c r="H1164" s="153" t="s">
        <v>92</v>
      </c>
      <c r="I1164" s="156" t="s">
        <v>66</v>
      </c>
      <c r="J1164" s="184"/>
    </row>
    <row r="1165" spans="1:10" s="99" customFormat="1" ht="14.25" customHeight="1">
      <c r="A1165" s="154">
        <v>41</v>
      </c>
      <c r="B1165" s="155">
        <v>1116</v>
      </c>
      <c r="C1165" s="155" t="s">
        <v>490</v>
      </c>
      <c r="D1165" s="155" t="s">
        <v>91</v>
      </c>
      <c r="E1165" s="155">
        <v>160</v>
      </c>
      <c r="F1165" s="155" t="s">
        <v>541</v>
      </c>
      <c r="G1165" s="153">
        <v>13.2</v>
      </c>
      <c r="H1165" s="153" t="s">
        <v>92</v>
      </c>
      <c r="I1165" s="156" t="s">
        <v>66</v>
      </c>
      <c r="J1165" s="184"/>
    </row>
    <row r="1166" spans="1:10" s="99" customFormat="1" ht="14.25" customHeight="1">
      <c r="A1166" s="154">
        <v>41</v>
      </c>
      <c r="B1166" s="155">
        <v>1117</v>
      </c>
      <c r="C1166" s="155" t="s">
        <v>490</v>
      </c>
      <c r="D1166" s="155" t="s">
        <v>91</v>
      </c>
      <c r="E1166" s="155">
        <v>160</v>
      </c>
      <c r="F1166" s="155" t="s">
        <v>541</v>
      </c>
      <c r="G1166" s="153">
        <v>13.2</v>
      </c>
      <c r="H1166" s="153" t="s">
        <v>92</v>
      </c>
      <c r="I1166" s="156" t="s">
        <v>66</v>
      </c>
      <c r="J1166" s="184"/>
    </row>
    <row r="1167" spans="1:10" s="99" customFormat="1" ht="14.25" customHeight="1">
      <c r="A1167" s="154">
        <v>41</v>
      </c>
      <c r="B1167" s="155">
        <v>1118</v>
      </c>
      <c r="C1167" s="155" t="s">
        <v>490</v>
      </c>
      <c r="D1167" s="155" t="s">
        <v>91</v>
      </c>
      <c r="E1167" s="155">
        <v>160</v>
      </c>
      <c r="F1167" s="155" t="s">
        <v>527</v>
      </c>
      <c r="G1167" s="153">
        <v>13.2</v>
      </c>
      <c r="H1167" s="153" t="s">
        <v>92</v>
      </c>
      <c r="I1167" s="156" t="s">
        <v>66</v>
      </c>
      <c r="J1167" s="184"/>
    </row>
    <row r="1168" spans="1:10" s="99" customFormat="1" ht="14.25" customHeight="1">
      <c r="A1168" s="154">
        <v>41</v>
      </c>
      <c r="B1168" s="155">
        <v>1119</v>
      </c>
      <c r="C1168" s="155" t="s">
        <v>490</v>
      </c>
      <c r="D1168" s="155" t="s">
        <v>91</v>
      </c>
      <c r="E1168" s="155">
        <v>160</v>
      </c>
      <c r="F1168" s="155" t="s">
        <v>527</v>
      </c>
      <c r="G1168" s="153">
        <v>13.2</v>
      </c>
      <c r="H1168" s="153" t="s">
        <v>92</v>
      </c>
      <c r="I1168" s="156" t="s">
        <v>66</v>
      </c>
      <c r="J1168" s="184"/>
    </row>
    <row r="1169" spans="1:10" s="99" customFormat="1" ht="14.25" customHeight="1">
      <c r="A1169" s="154" t="s">
        <v>36</v>
      </c>
      <c r="B1169" s="155" t="s">
        <v>45</v>
      </c>
      <c r="C1169" s="155" t="s">
        <v>86</v>
      </c>
      <c r="D1169" s="155" t="s">
        <v>87</v>
      </c>
      <c r="E1169" s="155" t="s">
        <v>88</v>
      </c>
      <c r="F1169" s="155" t="s">
        <v>89</v>
      </c>
      <c r="G1169" s="153">
        <v>382.32</v>
      </c>
      <c r="H1169" s="153">
        <v>404.42</v>
      </c>
      <c r="I1169" s="156" t="s">
        <v>90</v>
      </c>
      <c r="J1169" s="184"/>
    </row>
    <row r="1170" spans="1:10" s="99" customFormat="1" ht="14.25" customHeight="1">
      <c r="A1170" s="154">
        <v>42</v>
      </c>
      <c r="B1170" s="155">
        <v>1120</v>
      </c>
      <c r="C1170" s="155" t="s">
        <v>150</v>
      </c>
      <c r="D1170" s="155" t="s">
        <v>91</v>
      </c>
      <c r="E1170" s="155">
        <v>240</v>
      </c>
      <c r="F1170" s="155" t="s">
        <v>555</v>
      </c>
      <c r="G1170" s="153">
        <v>15.93</v>
      </c>
      <c r="H1170" s="153" t="s">
        <v>92</v>
      </c>
      <c r="I1170" s="156" t="s">
        <v>66</v>
      </c>
      <c r="J1170" s="184"/>
    </row>
    <row r="1171" spans="1:10" s="99" customFormat="1" ht="14.25" customHeight="1">
      <c r="A1171" s="154">
        <v>42</v>
      </c>
      <c r="B1171" s="155">
        <v>1121</v>
      </c>
      <c r="C1171" s="155" t="s">
        <v>150</v>
      </c>
      <c r="D1171" s="155" t="s">
        <v>91</v>
      </c>
      <c r="E1171" s="155">
        <v>240</v>
      </c>
      <c r="F1171" s="155" t="s">
        <v>565</v>
      </c>
      <c r="G1171" s="153">
        <v>15.93</v>
      </c>
      <c r="H1171" s="153" t="s">
        <v>92</v>
      </c>
      <c r="I1171" s="156" t="s">
        <v>66</v>
      </c>
      <c r="J1171" s="184"/>
    </row>
    <row r="1172" spans="1:10" s="99" customFormat="1" ht="14.25" customHeight="1">
      <c r="A1172" s="154">
        <v>42</v>
      </c>
      <c r="B1172" s="155">
        <v>1122</v>
      </c>
      <c r="C1172" s="155" t="s">
        <v>150</v>
      </c>
      <c r="D1172" s="155" t="s">
        <v>91</v>
      </c>
      <c r="E1172" s="155">
        <v>240</v>
      </c>
      <c r="F1172" s="155" t="s">
        <v>565</v>
      </c>
      <c r="G1172" s="153">
        <v>15.93</v>
      </c>
      <c r="H1172" s="153" t="s">
        <v>92</v>
      </c>
      <c r="I1172" s="156" t="s">
        <v>66</v>
      </c>
      <c r="J1172" s="184"/>
    </row>
    <row r="1173" spans="1:10" s="99" customFormat="1" ht="14.25" customHeight="1">
      <c r="A1173" s="154">
        <v>42</v>
      </c>
      <c r="B1173" s="155">
        <v>1123</v>
      </c>
      <c r="C1173" s="155" t="s">
        <v>150</v>
      </c>
      <c r="D1173" s="155" t="s">
        <v>91</v>
      </c>
      <c r="E1173" s="155">
        <v>240</v>
      </c>
      <c r="F1173" s="155" t="s">
        <v>557</v>
      </c>
      <c r="G1173" s="153">
        <v>15.93</v>
      </c>
      <c r="H1173" s="153" t="s">
        <v>92</v>
      </c>
      <c r="I1173" s="156" t="s">
        <v>66</v>
      </c>
      <c r="J1173" s="184"/>
    </row>
    <row r="1174" spans="1:10" s="99" customFormat="1" ht="14.25" customHeight="1">
      <c r="A1174" s="154">
        <v>42</v>
      </c>
      <c r="B1174" s="155">
        <v>1124</v>
      </c>
      <c r="C1174" s="155" t="s">
        <v>150</v>
      </c>
      <c r="D1174" s="155" t="s">
        <v>91</v>
      </c>
      <c r="E1174" s="155">
        <v>240</v>
      </c>
      <c r="F1174" s="155" t="s">
        <v>557</v>
      </c>
      <c r="G1174" s="153">
        <v>15.93</v>
      </c>
      <c r="H1174" s="153" t="s">
        <v>92</v>
      </c>
      <c r="I1174" s="156" t="s">
        <v>66</v>
      </c>
      <c r="J1174" s="184"/>
    </row>
    <row r="1175" spans="1:10" s="99" customFormat="1" ht="14.25" customHeight="1">
      <c r="A1175" s="154">
        <v>42</v>
      </c>
      <c r="B1175" s="155">
        <v>1125</v>
      </c>
      <c r="C1175" s="155" t="s">
        <v>150</v>
      </c>
      <c r="D1175" s="155" t="s">
        <v>91</v>
      </c>
      <c r="E1175" s="155">
        <v>240</v>
      </c>
      <c r="F1175" s="155" t="s">
        <v>565</v>
      </c>
      <c r="G1175" s="153">
        <v>15.93</v>
      </c>
      <c r="H1175" s="153" t="s">
        <v>92</v>
      </c>
      <c r="I1175" s="156" t="s">
        <v>66</v>
      </c>
      <c r="J1175" s="184"/>
    </row>
    <row r="1176" spans="1:10" s="99" customFormat="1" ht="14.25" customHeight="1">
      <c r="A1176" s="154">
        <v>42</v>
      </c>
      <c r="B1176" s="155">
        <v>1126</v>
      </c>
      <c r="C1176" s="155" t="s">
        <v>150</v>
      </c>
      <c r="D1176" s="155" t="s">
        <v>91</v>
      </c>
      <c r="E1176" s="155">
        <v>240</v>
      </c>
      <c r="F1176" s="155" t="s">
        <v>541</v>
      </c>
      <c r="G1176" s="153">
        <v>15.93</v>
      </c>
      <c r="H1176" s="153" t="s">
        <v>92</v>
      </c>
      <c r="I1176" s="156" t="s">
        <v>66</v>
      </c>
      <c r="J1176" s="184"/>
    </row>
    <row r="1177" spans="1:10" s="99" customFormat="1" ht="14.25" customHeight="1">
      <c r="A1177" s="154">
        <v>42</v>
      </c>
      <c r="B1177" s="155">
        <v>1127</v>
      </c>
      <c r="C1177" s="155" t="s">
        <v>150</v>
      </c>
      <c r="D1177" s="155" t="s">
        <v>91</v>
      </c>
      <c r="E1177" s="155">
        <v>240</v>
      </c>
      <c r="F1177" s="155" t="s">
        <v>541</v>
      </c>
      <c r="G1177" s="153">
        <v>15.93</v>
      </c>
      <c r="H1177" s="153" t="s">
        <v>92</v>
      </c>
      <c r="I1177" s="156" t="s">
        <v>66</v>
      </c>
      <c r="J1177" s="184"/>
    </row>
    <row r="1178" spans="1:10" s="99" customFormat="1" ht="14.25" customHeight="1">
      <c r="A1178" s="154">
        <v>42</v>
      </c>
      <c r="B1178" s="155">
        <v>1128</v>
      </c>
      <c r="C1178" s="155" t="s">
        <v>150</v>
      </c>
      <c r="D1178" s="155" t="s">
        <v>91</v>
      </c>
      <c r="E1178" s="155">
        <v>240</v>
      </c>
      <c r="F1178" s="155" t="s">
        <v>557</v>
      </c>
      <c r="G1178" s="153">
        <v>15.93</v>
      </c>
      <c r="H1178" s="153" t="s">
        <v>92</v>
      </c>
      <c r="I1178" s="156" t="s">
        <v>66</v>
      </c>
      <c r="J1178" s="184"/>
    </row>
    <row r="1179" spans="1:10" s="99" customFormat="1" ht="14.25" customHeight="1">
      <c r="A1179" s="154">
        <v>42</v>
      </c>
      <c r="B1179" s="155">
        <v>1129</v>
      </c>
      <c r="C1179" s="155" t="s">
        <v>150</v>
      </c>
      <c r="D1179" s="155" t="s">
        <v>91</v>
      </c>
      <c r="E1179" s="155">
        <v>240</v>
      </c>
      <c r="F1179" s="155" t="s">
        <v>565</v>
      </c>
      <c r="G1179" s="153">
        <v>15.93</v>
      </c>
      <c r="H1179" s="153" t="s">
        <v>92</v>
      </c>
      <c r="I1179" s="156" t="s">
        <v>66</v>
      </c>
      <c r="J1179" s="184"/>
    </row>
    <row r="1180" spans="1:10" s="99" customFormat="1" ht="14.25" customHeight="1">
      <c r="A1180" s="154">
        <v>42</v>
      </c>
      <c r="B1180" s="155">
        <v>1130</v>
      </c>
      <c r="C1180" s="155" t="s">
        <v>150</v>
      </c>
      <c r="D1180" s="155" t="s">
        <v>91</v>
      </c>
      <c r="E1180" s="155">
        <v>240</v>
      </c>
      <c r="F1180" s="155" t="s">
        <v>565</v>
      </c>
      <c r="G1180" s="153">
        <v>15.93</v>
      </c>
      <c r="H1180" s="153" t="s">
        <v>92</v>
      </c>
      <c r="I1180" s="156" t="s">
        <v>66</v>
      </c>
      <c r="J1180" s="184"/>
    </row>
    <row r="1181" spans="1:10" s="99" customFormat="1" ht="14.25" customHeight="1">
      <c r="A1181" s="154">
        <v>42</v>
      </c>
      <c r="B1181" s="155">
        <v>1131</v>
      </c>
      <c r="C1181" s="155" t="s">
        <v>150</v>
      </c>
      <c r="D1181" s="155" t="s">
        <v>91</v>
      </c>
      <c r="E1181" s="155">
        <v>240</v>
      </c>
      <c r="F1181" s="155" t="s">
        <v>557</v>
      </c>
      <c r="G1181" s="153">
        <v>15.93</v>
      </c>
      <c r="H1181" s="153" t="s">
        <v>92</v>
      </c>
      <c r="I1181" s="156" t="s">
        <v>66</v>
      </c>
      <c r="J1181" s="184"/>
    </row>
    <row r="1182" spans="1:10" s="99" customFormat="1" ht="14.25" customHeight="1">
      <c r="A1182" s="154">
        <v>42</v>
      </c>
      <c r="B1182" s="155">
        <v>1132</v>
      </c>
      <c r="C1182" s="155" t="s">
        <v>150</v>
      </c>
      <c r="D1182" s="155" t="s">
        <v>91</v>
      </c>
      <c r="E1182" s="155">
        <v>240</v>
      </c>
      <c r="F1182" s="155" t="s">
        <v>557</v>
      </c>
      <c r="G1182" s="153">
        <v>15.93</v>
      </c>
      <c r="H1182" s="153" t="s">
        <v>92</v>
      </c>
      <c r="I1182" s="156" t="s">
        <v>66</v>
      </c>
      <c r="J1182" s="184"/>
    </row>
    <row r="1183" spans="1:10" s="99" customFormat="1" ht="14.25" customHeight="1">
      <c r="A1183" s="154">
        <v>42</v>
      </c>
      <c r="B1183" s="155">
        <v>1133</v>
      </c>
      <c r="C1183" s="155" t="s">
        <v>150</v>
      </c>
      <c r="D1183" s="155" t="s">
        <v>91</v>
      </c>
      <c r="E1183" s="155">
        <v>240</v>
      </c>
      <c r="F1183" s="155" t="s">
        <v>555</v>
      </c>
      <c r="G1183" s="153">
        <v>15.93</v>
      </c>
      <c r="H1183" s="153" t="s">
        <v>92</v>
      </c>
      <c r="I1183" s="156" t="s">
        <v>66</v>
      </c>
      <c r="J1183" s="184"/>
    </row>
    <row r="1184" spans="1:10" s="99" customFormat="1" ht="14.25" customHeight="1">
      <c r="A1184" s="154">
        <v>42</v>
      </c>
      <c r="B1184" s="155">
        <v>1134</v>
      </c>
      <c r="C1184" s="155" t="s">
        <v>150</v>
      </c>
      <c r="D1184" s="155" t="s">
        <v>91</v>
      </c>
      <c r="E1184" s="155">
        <v>240</v>
      </c>
      <c r="F1184" s="155" t="s">
        <v>557</v>
      </c>
      <c r="G1184" s="153">
        <v>15.93</v>
      </c>
      <c r="H1184" s="153" t="s">
        <v>92</v>
      </c>
      <c r="I1184" s="156" t="s">
        <v>66</v>
      </c>
      <c r="J1184" s="184"/>
    </row>
    <row r="1185" spans="1:10" s="99" customFormat="1" ht="14.25" customHeight="1">
      <c r="A1185" s="154">
        <v>42</v>
      </c>
      <c r="B1185" s="155">
        <v>1135</v>
      </c>
      <c r="C1185" s="155" t="s">
        <v>150</v>
      </c>
      <c r="D1185" s="155" t="s">
        <v>91</v>
      </c>
      <c r="E1185" s="155">
        <v>240</v>
      </c>
      <c r="F1185" s="155" t="s">
        <v>557</v>
      </c>
      <c r="G1185" s="153">
        <v>15.93</v>
      </c>
      <c r="H1185" s="153" t="s">
        <v>92</v>
      </c>
      <c r="I1185" s="156" t="s">
        <v>66</v>
      </c>
      <c r="J1185" s="184"/>
    </row>
    <row r="1186" spans="1:10" s="99" customFormat="1" ht="14.25" customHeight="1">
      <c r="A1186" s="154">
        <v>42</v>
      </c>
      <c r="B1186" s="155">
        <v>1136</v>
      </c>
      <c r="C1186" s="155" t="s">
        <v>150</v>
      </c>
      <c r="D1186" s="155" t="s">
        <v>91</v>
      </c>
      <c r="E1186" s="155">
        <v>240</v>
      </c>
      <c r="F1186" s="155" t="s">
        <v>565</v>
      </c>
      <c r="G1186" s="153">
        <v>15.93</v>
      </c>
      <c r="H1186" s="153" t="s">
        <v>92</v>
      </c>
      <c r="I1186" s="156" t="s">
        <v>66</v>
      </c>
      <c r="J1186" s="184"/>
    </row>
    <row r="1187" spans="1:10" s="99" customFormat="1" ht="14.25" customHeight="1">
      <c r="A1187" s="154">
        <v>42</v>
      </c>
      <c r="B1187" s="155">
        <v>1137</v>
      </c>
      <c r="C1187" s="155" t="s">
        <v>150</v>
      </c>
      <c r="D1187" s="155" t="s">
        <v>91</v>
      </c>
      <c r="E1187" s="155">
        <v>240</v>
      </c>
      <c r="F1187" s="155" t="s">
        <v>557</v>
      </c>
      <c r="G1187" s="153">
        <v>15.93</v>
      </c>
      <c r="H1187" s="153" t="s">
        <v>92</v>
      </c>
      <c r="I1187" s="156" t="s">
        <v>66</v>
      </c>
      <c r="J1187" s="184"/>
    </row>
    <row r="1188" spans="1:10" s="99" customFormat="1" ht="14.25" customHeight="1">
      <c r="A1188" s="154">
        <v>42</v>
      </c>
      <c r="B1188" s="155">
        <v>1138</v>
      </c>
      <c r="C1188" s="155" t="s">
        <v>150</v>
      </c>
      <c r="D1188" s="155" t="s">
        <v>91</v>
      </c>
      <c r="E1188" s="155">
        <v>240</v>
      </c>
      <c r="F1188" s="155" t="s">
        <v>557</v>
      </c>
      <c r="G1188" s="153">
        <v>15.93</v>
      </c>
      <c r="H1188" s="153" t="s">
        <v>92</v>
      </c>
      <c r="I1188" s="156" t="s">
        <v>66</v>
      </c>
      <c r="J1188" s="184"/>
    </row>
    <row r="1189" spans="1:10" s="99" customFormat="1" ht="14.25" customHeight="1">
      <c r="A1189" s="154">
        <v>42</v>
      </c>
      <c r="B1189" s="155">
        <v>1139</v>
      </c>
      <c r="C1189" s="155" t="s">
        <v>150</v>
      </c>
      <c r="D1189" s="155" t="s">
        <v>91</v>
      </c>
      <c r="E1189" s="155">
        <v>240</v>
      </c>
      <c r="F1189" s="155" t="s">
        <v>565</v>
      </c>
      <c r="G1189" s="153">
        <v>15.93</v>
      </c>
      <c r="H1189" s="153" t="s">
        <v>92</v>
      </c>
      <c r="I1189" s="156" t="s">
        <v>66</v>
      </c>
      <c r="J1189" s="184"/>
    </row>
    <row r="1190" spans="1:10" s="99" customFormat="1" ht="14.25" customHeight="1">
      <c r="A1190" s="154">
        <v>42</v>
      </c>
      <c r="B1190" s="155">
        <v>1140</v>
      </c>
      <c r="C1190" s="155" t="s">
        <v>150</v>
      </c>
      <c r="D1190" s="155" t="s">
        <v>91</v>
      </c>
      <c r="E1190" s="155">
        <v>240</v>
      </c>
      <c r="F1190" s="155" t="s">
        <v>565</v>
      </c>
      <c r="G1190" s="153">
        <v>15.93</v>
      </c>
      <c r="H1190" s="153" t="s">
        <v>92</v>
      </c>
      <c r="I1190" s="156" t="s">
        <v>66</v>
      </c>
      <c r="J1190" s="184"/>
    </row>
    <row r="1191" spans="1:10" s="99" customFormat="1" ht="14.25" customHeight="1">
      <c r="A1191" s="154">
        <v>42</v>
      </c>
      <c r="B1191" s="155">
        <v>1141</v>
      </c>
      <c r="C1191" s="155" t="s">
        <v>150</v>
      </c>
      <c r="D1191" s="155" t="s">
        <v>91</v>
      </c>
      <c r="E1191" s="155">
        <v>240</v>
      </c>
      <c r="F1191" s="155" t="s">
        <v>565</v>
      </c>
      <c r="G1191" s="153">
        <v>15.93</v>
      </c>
      <c r="H1191" s="153" t="s">
        <v>92</v>
      </c>
      <c r="I1191" s="156" t="s">
        <v>66</v>
      </c>
      <c r="J1191" s="184"/>
    </row>
    <row r="1192" spans="1:10" s="99" customFormat="1" ht="14.25" customHeight="1">
      <c r="A1192" s="154">
        <v>42</v>
      </c>
      <c r="B1192" s="155">
        <v>1142</v>
      </c>
      <c r="C1192" s="155" t="s">
        <v>150</v>
      </c>
      <c r="D1192" s="155" t="s">
        <v>91</v>
      </c>
      <c r="E1192" s="155">
        <v>240</v>
      </c>
      <c r="F1192" s="155" t="s">
        <v>565</v>
      </c>
      <c r="G1192" s="153">
        <v>15.93</v>
      </c>
      <c r="H1192" s="153" t="s">
        <v>92</v>
      </c>
      <c r="I1192" s="156" t="s">
        <v>66</v>
      </c>
      <c r="J1192" s="184"/>
    </row>
    <row r="1193" spans="1:10" s="99" customFormat="1" ht="14.25" customHeight="1">
      <c r="A1193" s="154">
        <v>42</v>
      </c>
      <c r="B1193" s="155">
        <v>1143</v>
      </c>
      <c r="C1193" s="155" t="s">
        <v>150</v>
      </c>
      <c r="D1193" s="155" t="s">
        <v>91</v>
      </c>
      <c r="E1193" s="155">
        <v>240</v>
      </c>
      <c r="F1193" s="155" t="s">
        <v>557</v>
      </c>
      <c r="G1193" s="153">
        <v>15.93</v>
      </c>
      <c r="H1193" s="153" t="s">
        <v>92</v>
      </c>
      <c r="I1193" s="156" t="s">
        <v>66</v>
      </c>
      <c r="J1193" s="184"/>
    </row>
    <row r="1194" spans="1:10" s="99" customFormat="1" ht="14.25" customHeight="1">
      <c r="A1194" s="154" t="s">
        <v>36</v>
      </c>
      <c r="B1194" s="155" t="s">
        <v>45</v>
      </c>
      <c r="C1194" s="155" t="s">
        <v>86</v>
      </c>
      <c r="D1194" s="155" t="s">
        <v>87</v>
      </c>
      <c r="E1194" s="155" t="s">
        <v>88</v>
      </c>
      <c r="F1194" s="155" t="s">
        <v>89</v>
      </c>
      <c r="G1194" s="153">
        <v>91.6</v>
      </c>
      <c r="H1194" s="153">
        <v>113.7</v>
      </c>
      <c r="I1194" s="156" t="s">
        <v>146</v>
      </c>
      <c r="J1194" s="184"/>
    </row>
    <row r="1195" spans="1:10" s="99" customFormat="1" ht="14.25" customHeight="1">
      <c r="A1195" s="154">
        <v>43</v>
      </c>
      <c r="B1195" s="155">
        <v>1144</v>
      </c>
      <c r="C1195" s="155" t="s">
        <v>157</v>
      </c>
      <c r="D1195" s="155" t="s">
        <v>138</v>
      </c>
      <c r="E1195" s="155">
        <v>120</v>
      </c>
      <c r="F1195" s="155" t="s">
        <v>541</v>
      </c>
      <c r="G1195" s="153">
        <v>3.8</v>
      </c>
      <c r="H1195" s="153" t="s">
        <v>92</v>
      </c>
      <c r="I1195" s="156" t="s">
        <v>66</v>
      </c>
      <c r="J1195" s="184"/>
    </row>
    <row r="1196" spans="1:10" s="99" customFormat="1" ht="14.25" customHeight="1">
      <c r="A1196" s="154">
        <v>43</v>
      </c>
      <c r="B1196" s="155">
        <v>1145</v>
      </c>
      <c r="C1196" s="155" t="s">
        <v>157</v>
      </c>
      <c r="D1196" s="155" t="s">
        <v>138</v>
      </c>
      <c r="E1196" s="155">
        <v>120</v>
      </c>
      <c r="F1196" s="155" t="s">
        <v>527</v>
      </c>
      <c r="G1196" s="153">
        <v>3.8</v>
      </c>
      <c r="H1196" s="153" t="s">
        <v>92</v>
      </c>
      <c r="I1196" s="156" t="s">
        <v>66</v>
      </c>
      <c r="J1196" s="184"/>
    </row>
    <row r="1197" spans="1:10" s="99" customFormat="1" ht="14.25" customHeight="1">
      <c r="A1197" s="154">
        <v>43</v>
      </c>
      <c r="B1197" s="155">
        <v>1146</v>
      </c>
      <c r="C1197" s="155" t="s">
        <v>157</v>
      </c>
      <c r="D1197" s="155" t="s">
        <v>138</v>
      </c>
      <c r="E1197" s="155">
        <v>120</v>
      </c>
      <c r="F1197" s="155" t="s">
        <v>527</v>
      </c>
      <c r="G1197" s="153">
        <v>3.8</v>
      </c>
      <c r="H1197" s="153" t="s">
        <v>92</v>
      </c>
      <c r="I1197" s="156" t="s">
        <v>66</v>
      </c>
      <c r="J1197" s="184"/>
    </row>
    <row r="1198" spans="1:10" s="99" customFormat="1" ht="14.25" customHeight="1">
      <c r="A1198" s="154">
        <v>43</v>
      </c>
      <c r="B1198" s="155">
        <v>1147</v>
      </c>
      <c r="C1198" s="155" t="s">
        <v>157</v>
      </c>
      <c r="D1198" s="155" t="s">
        <v>138</v>
      </c>
      <c r="E1198" s="155">
        <v>120</v>
      </c>
      <c r="F1198" s="155" t="s">
        <v>521</v>
      </c>
      <c r="G1198" s="153">
        <v>3.8</v>
      </c>
      <c r="H1198" s="153" t="s">
        <v>92</v>
      </c>
      <c r="I1198" s="156" t="s">
        <v>66</v>
      </c>
      <c r="J1198" s="184"/>
    </row>
    <row r="1199" spans="1:10" s="99" customFormat="1" ht="14.25" customHeight="1">
      <c r="A1199" s="154">
        <v>43</v>
      </c>
      <c r="B1199" s="155">
        <v>1148</v>
      </c>
      <c r="C1199" s="155" t="s">
        <v>157</v>
      </c>
      <c r="D1199" s="155" t="s">
        <v>138</v>
      </c>
      <c r="E1199" s="155">
        <v>120</v>
      </c>
      <c r="F1199" s="155" t="s">
        <v>527</v>
      </c>
      <c r="G1199" s="153">
        <v>3.8</v>
      </c>
      <c r="H1199" s="153" t="s">
        <v>92</v>
      </c>
      <c r="I1199" s="156" t="s">
        <v>66</v>
      </c>
      <c r="J1199" s="184"/>
    </row>
    <row r="1200" spans="1:10" s="99" customFormat="1" ht="14.25" customHeight="1">
      <c r="A1200" s="154">
        <v>43</v>
      </c>
      <c r="B1200" s="155">
        <v>1149</v>
      </c>
      <c r="C1200" s="155" t="s">
        <v>157</v>
      </c>
      <c r="D1200" s="155" t="s">
        <v>138</v>
      </c>
      <c r="E1200" s="155">
        <v>120</v>
      </c>
      <c r="F1200" s="155" t="s">
        <v>521</v>
      </c>
      <c r="G1200" s="153">
        <v>3.8</v>
      </c>
      <c r="H1200" s="153" t="s">
        <v>92</v>
      </c>
      <c r="I1200" s="156" t="s">
        <v>66</v>
      </c>
      <c r="J1200" s="184"/>
    </row>
    <row r="1201" spans="1:10" s="99" customFormat="1" ht="14.25" customHeight="1">
      <c r="A1201" s="154">
        <v>43</v>
      </c>
      <c r="B1201" s="155">
        <v>1150</v>
      </c>
      <c r="C1201" s="155" t="s">
        <v>157</v>
      </c>
      <c r="D1201" s="155" t="s">
        <v>138</v>
      </c>
      <c r="E1201" s="155">
        <v>120</v>
      </c>
      <c r="F1201" s="155" t="s">
        <v>527</v>
      </c>
      <c r="G1201" s="153">
        <v>3.8</v>
      </c>
      <c r="H1201" s="153" t="s">
        <v>92</v>
      </c>
      <c r="I1201" s="156" t="s">
        <v>66</v>
      </c>
      <c r="J1201" s="184"/>
    </row>
    <row r="1202" spans="1:10" s="99" customFormat="1" ht="14.25" customHeight="1">
      <c r="A1202" s="154">
        <v>43</v>
      </c>
      <c r="B1202" s="155">
        <v>1151</v>
      </c>
      <c r="C1202" s="155" t="s">
        <v>157</v>
      </c>
      <c r="D1202" s="155" t="s">
        <v>138</v>
      </c>
      <c r="E1202" s="155">
        <v>120</v>
      </c>
      <c r="F1202" s="155" t="s">
        <v>521</v>
      </c>
      <c r="G1202" s="153">
        <v>3.8</v>
      </c>
      <c r="H1202" s="153" t="s">
        <v>92</v>
      </c>
      <c r="I1202" s="156" t="s">
        <v>66</v>
      </c>
      <c r="J1202" s="184"/>
    </row>
    <row r="1203" spans="1:10" s="99" customFormat="1" ht="14.25" customHeight="1">
      <c r="A1203" s="154">
        <v>43</v>
      </c>
      <c r="B1203" s="155">
        <v>1152</v>
      </c>
      <c r="C1203" s="155" t="s">
        <v>157</v>
      </c>
      <c r="D1203" s="155" t="s">
        <v>138</v>
      </c>
      <c r="E1203" s="155">
        <v>120</v>
      </c>
      <c r="F1203" s="155" t="s">
        <v>527</v>
      </c>
      <c r="G1203" s="153">
        <v>3.8</v>
      </c>
      <c r="H1203" s="153" t="s">
        <v>92</v>
      </c>
      <c r="I1203" s="156" t="s">
        <v>66</v>
      </c>
      <c r="J1203" s="184"/>
    </row>
    <row r="1204" spans="1:10" s="99" customFormat="1" ht="14.25" customHeight="1">
      <c r="A1204" s="154">
        <v>43</v>
      </c>
      <c r="B1204" s="155">
        <v>1153</v>
      </c>
      <c r="C1204" s="155" t="s">
        <v>157</v>
      </c>
      <c r="D1204" s="155" t="s">
        <v>138</v>
      </c>
      <c r="E1204" s="155">
        <v>120</v>
      </c>
      <c r="F1204" s="155" t="s">
        <v>541</v>
      </c>
      <c r="G1204" s="153">
        <v>3.8</v>
      </c>
      <c r="H1204" s="153" t="s">
        <v>92</v>
      </c>
      <c r="I1204" s="156" t="s">
        <v>66</v>
      </c>
      <c r="J1204" s="184"/>
    </row>
    <row r="1205" spans="1:10" s="99" customFormat="1" ht="14.25" customHeight="1">
      <c r="A1205" s="154">
        <v>43</v>
      </c>
      <c r="B1205" s="155">
        <v>1154</v>
      </c>
      <c r="C1205" s="155" t="s">
        <v>157</v>
      </c>
      <c r="D1205" s="155" t="s">
        <v>138</v>
      </c>
      <c r="E1205" s="155">
        <v>120</v>
      </c>
      <c r="F1205" s="155" t="s">
        <v>527</v>
      </c>
      <c r="G1205" s="153">
        <v>3.8</v>
      </c>
      <c r="H1205" s="153" t="s">
        <v>92</v>
      </c>
      <c r="I1205" s="156" t="s">
        <v>66</v>
      </c>
      <c r="J1205" s="184"/>
    </row>
    <row r="1206" spans="1:10" s="99" customFormat="1" ht="14.25" customHeight="1">
      <c r="A1206" s="154">
        <v>43</v>
      </c>
      <c r="B1206" s="155">
        <v>1155</v>
      </c>
      <c r="C1206" s="155" t="s">
        <v>157</v>
      </c>
      <c r="D1206" s="155" t="s">
        <v>138</v>
      </c>
      <c r="E1206" s="155">
        <v>120</v>
      </c>
      <c r="F1206" s="155" t="s">
        <v>521</v>
      </c>
      <c r="G1206" s="153">
        <v>3.8</v>
      </c>
      <c r="H1206" s="153" t="s">
        <v>92</v>
      </c>
      <c r="I1206" s="156" t="s">
        <v>66</v>
      </c>
      <c r="J1206" s="184"/>
    </row>
    <row r="1207" spans="1:10" s="99" customFormat="1" ht="14.25" customHeight="1">
      <c r="A1207" s="154">
        <v>43</v>
      </c>
      <c r="B1207" s="155">
        <v>1156</v>
      </c>
      <c r="C1207" s="155" t="s">
        <v>157</v>
      </c>
      <c r="D1207" s="155" t="s">
        <v>138</v>
      </c>
      <c r="E1207" s="155">
        <v>120</v>
      </c>
      <c r="F1207" s="155" t="s">
        <v>521</v>
      </c>
      <c r="G1207" s="153">
        <v>3.8</v>
      </c>
      <c r="H1207" s="153" t="s">
        <v>92</v>
      </c>
      <c r="I1207" s="156" t="s">
        <v>66</v>
      </c>
      <c r="J1207" s="184"/>
    </row>
    <row r="1208" spans="1:10" s="99" customFormat="1" ht="14.25" customHeight="1">
      <c r="A1208" s="154">
        <v>43</v>
      </c>
      <c r="B1208" s="155">
        <v>1157</v>
      </c>
      <c r="C1208" s="155" t="s">
        <v>157</v>
      </c>
      <c r="D1208" s="155" t="s">
        <v>138</v>
      </c>
      <c r="E1208" s="155">
        <v>120</v>
      </c>
      <c r="F1208" s="155" t="s">
        <v>521</v>
      </c>
      <c r="G1208" s="153">
        <v>3.8</v>
      </c>
      <c r="H1208" s="153" t="s">
        <v>92</v>
      </c>
      <c r="I1208" s="156" t="s">
        <v>66</v>
      </c>
      <c r="J1208" s="184"/>
    </row>
    <row r="1209" spans="1:10" s="99" customFormat="1" ht="14.25" customHeight="1">
      <c r="A1209" s="154">
        <v>43</v>
      </c>
      <c r="B1209" s="155">
        <v>1158</v>
      </c>
      <c r="C1209" s="155" t="s">
        <v>157</v>
      </c>
      <c r="D1209" s="155" t="s">
        <v>138</v>
      </c>
      <c r="E1209" s="155">
        <v>120</v>
      </c>
      <c r="F1209" s="155" t="s">
        <v>527</v>
      </c>
      <c r="G1209" s="153">
        <v>3.8</v>
      </c>
      <c r="H1209" s="153" t="s">
        <v>92</v>
      </c>
      <c r="I1209" s="156" t="s">
        <v>66</v>
      </c>
      <c r="J1209" s="184"/>
    </row>
    <row r="1210" spans="1:10" s="99" customFormat="1" ht="14.25" customHeight="1">
      <c r="A1210" s="154">
        <v>43</v>
      </c>
      <c r="B1210" s="155">
        <v>1159</v>
      </c>
      <c r="C1210" s="155" t="s">
        <v>157</v>
      </c>
      <c r="D1210" s="155" t="s">
        <v>138</v>
      </c>
      <c r="E1210" s="155">
        <v>120</v>
      </c>
      <c r="F1210" s="155" t="s">
        <v>521</v>
      </c>
      <c r="G1210" s="153">
        <v>3.8</v>
      </c>
      <c r="H1210" s="153" t="s">
        <v>92</v>
      </c>
      <c r="I1210" s="156" t="s">
        <v>66</v>
      </c>
      <c r="J1210" s="184"/>
    </row>
    <row r="1211" spans="1:10" s="99" customFormat="1" ht="14.25" customHeight="1">
      <c r="A1211" s="154">
        <v>43</v>
      </c>
      <c r="B1211" s="155">
        <v>1160</v>
      </c>
      <c r="C1211" s="155" t="s">
        <v>157</v>
      </c>
      <c r="D1211" s="155" t="s">
        <v>138</v>
      </c>
      <c r="E1211" s="155">
        <v>120</v>
      </c>
      <c r="F1211" s="155" t="s">
        <v>527</v>
      </c>
      <c r="G1211" s="153">
        <v>3.8</v>
      </c>
      <c r="H1211" s="153" t="s">
        <v>92</v>
      </c>
      <c r="I1211" s="156" t="s">
        <v>66</v>
      </c>
      <c r="J1211" s="184"/>
    </row>
    <row r="1212" spans="1:10" s="99" customFormat="1" ht="14.25" customHeight="1">
      <c r="A1212" s="154">
        <v>43</v>
      </c>
      <c r="B1212" s="155">
        <v>1161</v>
      </c>
      <c r="C1212" s="155" t="s">
        <v>157</v>
      </c>
      <c r="D1212" s="155" t="s">
        <v>138</v>
      </c>
      <c r="E1212" s="155">
        <v>120</v>
      </c>
      <c r="F1212" s="155" t="s">
        <v>527</v>
      </c>
      <c r="G1212" s="153">
        <v>3.8</v>
      </c>
      <c r="H1212" s="153" t="s">
        <v>92</v>
      </c>
      <c r="I1212" s="156" t="s">
        <v>66</v>
      </c>
      <c r="J1212" s="184"/>
    </row>
    <row r="1213" spans="1:10" s="99" customFormat="1" ht="14.25" customHeight="1">
      <c r="A1213" s="154">
        <v>43</v>
      </c>
      <c r="B1213" s="155">
        <v>1162</v>
      </c>
      <c r="C1213" s="155" t="s">
        <v>157</v>
      </c>
      <c r="D1213" s="155" t="s">
        <v>138</v>
      </c>
      <c r="E1213" s="155">
        <v>120</v>
      </c>
      <c r="F1213" s="155" t="s">
        <v>541</v>
      </c>
      <c r="G1213" s="153">
        <v>3.8</v>
      </c>
      <c r="H1213" s="153" t="s">
        <v>92</v>
      </c>
      <c r="I1213" s="156" t="s">
        <v>66</v>
      </c>
      <c r="J1213" s="184"/>
    </row>
    <row r="1214" spans="1:10" s="99" customFormat="1" ht="14.25" customHeight="1">
      <c r="A1214" s="154">
        <v>43</v>
      </c>
      <c r="B1214" s="155">
        <v>1163</v>
      </c>
      <c r="C1214" s="155" t="s">
        <v>157</v>
      </c>
      <c r="D1214" s="155" t="s">
        <v>138</v>
      </c>
      <c r="E1214" s="155">
        <v>120</v>
      </c>
      <c r="F1214" s="155" t="s">
        <v>541</v>
      </c>
      <c r="G1214" s="153">
        <v>3.8</v>
      </c>
      <c r="H1214" s="153" t="s">
        <v>92</v>
      </c>
      <c r="I1214" s="156" t="s">
        <v>66</v>
      </c>
      <c r="J1214" s="184"/>
    </row>
    <row r="1215" spans="1:10" s="99" customFormat="1" ht="14.25" customHeight="1">
      <c r="A1215" s="154">
        <v>43</v>
      </c>
      <c r="B1215" s="155">
        <v>1164</v>
      </c>
      <c r="C1215" s="155" t="s">
        <v>157</v>
      </c>
      <c r="D1215" s="155" t="s">
        <v>138</v>
      </c>
      <c r="E1215" s="155">
        <v>120</v>
      </c>
      <c r="F1215" s="155" t="s">
        <v>527</v>
      </c>
      <c r="G1215" s="153">
        <v>3.8</v>
      </c>
      <c r="H1215" s="153" t="s">
        <v>92</v>
      </c>
      <c r="I1215" s="156" t="s">
        <v>66</v>
      </c>
      <c r="J1215" s="184"/>
    </row>
    <row r="1216" spans="1:10" s="99" customFormat="1" ht="14.25" customHeight="1">
      <c r="A1216" s="154">
        <v>43</v>
      </c>
      <c r="B1216" s="155">
        <v>1165</v>
      </c>
      <c r="C1216" s="155" t="s">
        <v>157</v>
      </c>
      <c r="D1216" s="155" t="s">
        <v>138</v>
      </c>
      <c r="E1216" s="155">
        <v>120</v>
      </c>
      <c r="F1216" s="155" t="s">
        <v>527</v>
      </c>
      <c r="G1216" s="153">
        <v>3.8</v>
      </c>
      <c r="H1216" s="153" t="s">
        <v>92</v>
      </c>
      <c r="I1216" s="156" t="s">
        <v>66</v>
      </c>
      <c r="J1216" s="184"/>
    </row>
    <row r="1217" spans="1:10" s="99" customFormat="1" ht="14.25" customHeight="1">
      <c r="A1217" s="154">
        <v>43</v>
      </c>
      <c r="B1217" s="155">
        <v>1166</v>
      </c>
      <c r="C1217" s="155" t="s">
        <v>566</v>
      </c>
      <c r="D1217" s="155" t="s">
        <v>138</v>
      </c>
      <c r="E1217" s="155">
        <v>120</v>
      </c>
      <c r="F1217" s="155" t="s">
        <v>541</v>
      </c>
      <c r="G1217" s="153">
        <v>4</v>
      </c>
      <c r="H1217" s="153" t="s">
        <v>92</v>
      </c>
      <c r="I1217" s="156" t="s">
        <v>66</v>
      </c>
      <c r="J1217" s="184"/>
    </row>
    <row r="1218" spans="1:10" s="99" customFormat="1" ht="14.25" customHeight="1">
      <c r="A1218" s="154">
        <v>43</v>
      </c>
      <c r="B1218" s="155">
        <v>1167</v>
      </c>
      <c r="C1218" s="155" t="s">
        <v>566</v>
      </c>
      <c r="D1218" s="155" t="s">
        <v>138</v>
      </c>
      <c r="E1218" s="155">
        <v>120</v>
      </c>
      <c r="F1218" s="155" t="s">
        <v>541</v>
      </c>
      <c r="G1218" s="153">
        <v>4</v>
      </c>
      <c r="H1218" s="153" t="s">
        <v>92</v>
      </c>
      <c r="I1218" s="156" t="s">
        <v>66</v>
      </c>
      <c r="J1218" s="184"/>
    </row>
    <row r="1219" spans="1:10" s="99" customFormat="1" ht="14.25" customHeight="1">
      <c r="A1219" s="154" t="s">
        <v>36</v>
      </c>
      <c r="B1219" s="155" t="s">
        <v>45</v>
      </c>
      <c r="C1219" s="155" t="s">
        <v>86</v>
      </c>
      <c r="D1219" s="155" t="s">
        <v>87</v>
      </c>
      <c r="E1219" s="155" t="s">
        <v>88</v>
      </c>
      <c r="F1219" s="155" t="s">
        <v>89</v>
      </c>
      <c r="G1219" s="153">
        <v>324</v>
      </c>
      <c r="H1219" s="153">
        <v>346.1</v>
      </c>
      <c r="I1219" s="156" t="s">
        <v>90</v>
      </c>
      <c r="J1219" s="184"/>
    </row>
    <row r="1220" spans="1:10" s="99" customFormat="1" ht="14.25" customHeight="1">
      <c r="A1220" s="154">
        <v>44</v>
      </c>
      <c r="B1220" s="155">
        <v>1168</v>
      </c>
      <c r="C1220" s="155" t="s">
        <v>299</v>
      </c>
      <c r="D1220" s="155" t="s">
        <v>91</v>
      </c>
      <c r="E1220" s="155">
        <v>140</v>
      </c>
      <c r="F1220" s="155" t="s">
        <v>557</v>
      </c>
      <c r="G1220" s="153">
        <v>13.5</v>
      </c>
      <c r="H1220" s="153" t="s">
        <v>92</v>
      </c>
      <c r="I1220" s="156" t="s">
        <v>66</v>
      </c>
      <c r="J1220" s="184"/>
    </row>
    <row r="1221" spans="1:10" s="99" customFormat="1" ht="14.25" customHeight="1">
      <c r="A1221" s="154">
        <v>44</v>
      </c>
      <c r="B1221" s="155">
        <v>1169</v>
      </c>
      <c r="C1221" s="155" t="s">
        <v>299</v>
      </c>
      <c r="D1221" s="155" t="s">
        <v>91</v>
      </c>
      <c r="E1221" s="155">
        <v>140</v>
      </c>
      <c r="F1221" s="155" t="s">
        <v>541</v>
      </c>
      <c r="G1221" s="153">
        <v>13.5</v>
      </c>
      <c r="H1221" s="153" t="s">
        <v>92</v>
      </c>
      <c r="I1221" s="156" t="s">
        <v>66</v>
      </c>
      <c r="J1221" s="184"/>
    </row>
    <row r="1222" spans="1:10" s="99" customFormat="1" ht="14.25" customHeight="1">
      <c r="A1222" s="154">
        <v>44</v>
      </c>
      <c r="B1222" s="155">
        <v>1170</v>
      </c>
      <c r="C1222" s="155" t="s">
        <v>299</v>
      </c>
      <c r="D1222" s="155" t="s">
        <v>91</v>
      </c>
      <c r="E1222" s="155">
        <v>140</v>
      </c>
      <c r="F1222" s="155" t="s">
        <v>557</v>
      </c>
      <c r="G1222" s="153">
        <v>13.5</v>
      </c>
      <c r="H1222" s="153" t="s">
        <v>92</v>
      </c>
      <c r="I1222" s="156" t="s">
        <v>66</v>
      </c>
      <c r="J1222" s="184"/>
    </row>
    <row r="1223" spans="1:10" s="99" customFormat="1" ht="14.25" customHeight="1">
      <c r="A1223" s="154">
        <v>44</v>
      </c>
      <c r="B1223" s="155">
        <v>1171</v>
      </c>
      <c r="C1223" s="155" t="s">
        <v>299</v>
      </c>
      <c r="D1223" s="155" t="s">
        <v>91</v>
      </c>
      <c r="E1223" s="155">
        <v>140</v>
      </c>
      <c r="F1223" s="155" t="s">
        <v>557</v>
      </c>
      <c r="G1223" s="153">
        <v>13.5</v>
      </c>
      <c r="H1223" s="153" t="s">
        <v>92</v>
      </c>
      <c r="I1223" s="156" t="s">
        <v>66</v>
      </c>
      <c r="J1223" s="184"/>
    </row>
    <row r="1224" spans="1:10" s="99" customFormat="1" ht="14.25" customHeight="1">
      <c r="A1224" s="154">
        <v>44</v>
      </c>
      <c r="B1224" s="155">
        <v>1172</v>
      </c>
      <c r="C1224" s="155" t="s">
        <v>299</v>
      </c>
      <c r="D1224" s="155" t="s">
        <v>91</v>
      </c>
      <c r="E1224" s="155">
        <v>140</v>
      </c>
      <c r="F1224" s="155" t="s">
        <v>557</v>
      </c>
      <c r="G1224" s="153">
        <v>13.5</v>
      </c>
      <c r="H1224" s="153" t="s">
        <v>92</v>
      </c>
      <c r="I1224" s="156" t="s">
        <v>66</v>
      </c>
      <c r="J1224" s="184"/>
    </row>
    <row r="1225" spans="1:10" s="99" customFormat="1" ht="14.25" customHeight="1">
      <c r="A1225" s="154">
        <v>44</v>
      </c>
      <c r="B1225" s="155">
        <v>1173</v>
      </c>
      <c r="C1225" s="155" t="s">
        <v>299</v>
      </c>
      <c r="D1225" s="155" t="s">
        <v>91</v>
      </c>
      <c r="E1225" s="155">
        <v>140</v>
      </c>
      <c r="F1225" s="155" t="s">
        <v>557</v>
      </c>
      <c r="G1225" s="153">
        <v>13.5</v>
      </c>
      <c r="H1225" s="153" t="s">
        <v>92</v>
      </c>
      <c r="I1225" s="156" t="s">
        <v>66</v>
      </c>
      <c r="J1225" s="184"/>
    </row>
    <row r="1226" spans="1:10" s="99" customFormat="1" ht="14.25" customHeight="1">
      <c r="A1226" s="154">
        <v>44</v>
      </c>
      <c r="B1226" s="155">
        <v>1174</v>
      </c>
      <c r="C1226" s="155" t="s">
        <v>299</v>
      </c>
      <c r="D1226" s="155" t="s">
        <v>91</v>
      </c>
      <c r="E1226" s="155">
        <v>140</v>
      </c>
      <c r="F1226" s="155" t="s">
        <v>557</v>
      </c>
      <c r="G1226" s="153">
        <v>13.5</v>
      </c>
      <c r="H1226" s="153" t="s">
        <v>92</v>
      </c>
      <c r="I1226" s="156" t="s">
        <v>66</v>
      </c>
      <c r="J1226" s="184"/>
    </row>
    <row r="1227" spans="1:10" s="99" customFormat="1" ht="14.25" customHeight="1">
      <c r="A1227" s="154">
        <v>44</v>
      </c>
      <c r="B1227" s="155">
        <v>1175</v>
      </c>
      <c r="C1227" s="155" t="s">
        <v>299</v>
      </c>
      <c r="D1227" s="155" t="s">
        <v>91</v>
      </c>
      <c r="E1227" s="155">
        <v>140</v>
      </c>
      <c r="F1227" s="155" t="s">
        <v>557</v>
      </c>
      <c r="G1227" s="153">
        <v>13.5</v>
      </c>
      <c r="H1227" s="153" t="s">
        <v>92</v>
      </c>
      <c r="I1227" s="156" t="s">
        <v>66</v>
      </c>
      <c r="J1227" s="184"/>
    </row>
    <row r="1228" spans="1:10" s="99" customFormat="1" ht="14.25" customHeight="1">
      <c r="A1228" s="154">
        <v>44</v>
      </c>
      <c r="B1228" s="155">
        <v>1176</v>
      </c>
      <c r="C1228" s="155" t="s">
        <v>299</v>
      </c>
      <c r="D1228" s="155" t="s">
        <v>91</v>
      </c>
      <c r="E1228" s="155">
        <v>140</v>
      </c>
      <c r="F1228" s="155" t="s">
        <v>557</v>
      </c>
      <c r="G1228" s="153">
        <v>13.5</v>
      </c>
      <c r="H1228" s="153" t="s">
        <v>92</v>
      </c>
      <c r="I1228" s="156" t="s">
        <v>66</v>
      </c>
      <c r="J1228" s="184"/>
    </row>
    <row r="1229" spans="1:10" s="99" customFormat="1" ht="14.25" customHeight="1">
      <c r="A1229" s="154">
        <v>44</v>
      </c>
      <c r="B1229" s="155">
        <v>1177</v>
      </c>
      <c r="C1229" s="155" t="s">
        <v>299</v>
      </c>
      <c r="D1229" s="155" t="s">
        <v>91</v>
      </c>
      <c r="E1229" s="155">
        <v>140</v>
      </c>
      <c r="F1229" s="155" t="s">
        <v>557</v>
      </c>
      <c r="G1229" s="153">
        <v>13.5</v>
      </c>
      <c r="H1229" s="153" t="s">
        <v>92</v>
      </c>
      <c r="I1229" s="156" t="s">
        <v>66</v>
      </c>
      <c r="J1229" s="184"/>
    </row>
    <row r="1230" spans="1:10" s="99" customFormat="1" ht="14.25" customHeight="1">
      <c r="A1230" s="154">
        <v>44</v>
      </c>
      <c r="B1230" s="155">
        <v>1178</v>
      </c>
      <c r="C1230" s="155" t="s">
        <v>299</v>
      </c>
      <c r="D1230" s="155" t="s">
        <v>91</v>
      </c>
      <c r="E1230" s="155">
        <v>140</v>
      </c>
      <c r="F1230" s="155" t="s">
        <v>557</v>
      </c>
      <c r="G1230" s="153">
        <v>13.5</v>
      </c>
      <c r="H1230" s="153" t="s">
        <v>92</v>
      </c>
      <c r="I1230" s="156" t="s">
        <v>66</v>
      </c>
      <c r="J1230" s="184"/>
    </row>
    <row r="1231" spans="1:10" s="99" customFormat="1" ht="14.25" customHeight="1">
      <c r="A1231" s="154">
        <v>44</v>
      </c>
      <c r="B1231" s="155">
        <v>1179</v>
      </c>
      <c r="C1231" s="155" t="s">
        <v>299</v>
      </c>
      <c r="D1231" s="155" t="s">
        <v>91</v>
      </c>
      <c r="E1231" s="155">
        <v>140</v>
      </c>
      <c r="F1231" s="155" t="s">
        <v>557</v>
      </c>
      <c r="G1231" s="153">
        <v>13.5</v>
      </c>
      <c r="H1231" s="153" t="s">
        <v>92</v>
      </c>
      <c r="I1231" s="156" t="s">
        <v>66</v>
      </c>
      <c r="J1231" s="184"/>
    </row>
    <row r="1232" spans="1:10" s="99" customFormat="1" ht="14.25" customHeight="1">
      <c r="A1232" s="154">
        <v>44</v>
      </c>
      <c r="B1232" s="155">
        <v>1180</v>
      </c>
      <c r="C1232" s="155" t="s">
        <v>299</v>
      </c>
      <c r="D1232" s="155" t="s">
        <v>91</v>
      </c>
      <c r="E1232" s="155">
        <v>140</v>
      </c>
      <c r="F1232" s="155" t="s">
        <v>541</v>
      </c>
      <c r="G1232" s="153">
        <v>13.5</v>
      </c>
      <c r="H1232" s="153" t="s">
        <v>92</v>
      </c>
      <c r="I1232" s="156" t="s">
        <v>66</v>
      </c>
      <c r="J1232" s="184"/>
    </row>
    <row r="1233" spans="1:10" s="99" customFormat="1" ht="14.25" customHeight="1">
      <c r="A1233" s="154">
        <v>44</v>
      </c>
      <c r="B1233" s="155">
        <v>1181</v>
      </c>
      <c r="C1233" s="155" t="s">
        <v>299</v>
      </c>
      <c r="D1233" s="155" t="s">
        <v>91</v>
      </c>
      <c r="E1233" s="155">
        <v>140</v>
      </c>
      <c r="F1233" s="155" t="s">
        <v>557</v>
      </c>
      <c r="G1233" s="153">
        <v>13.5</v>
      </c>
      <c r="H1233" s="153" t="s">
        <v>92</v>
      </c>
      <c r="I1233" s="156" t="s">
        <v>66</v>
      </c>
      <c r="J1233" s="184"/>
    </row>
    <row r="1234" spans="1:10" s="99" customFormat="1" ht="14.25" customHeight="1">
      <c r="A1234" s="154">
        <v>44</v>
      </c>
      <c r="B1234" s="155">
        <v>1182</v>
      </c>
      <c r="C1234" s="155" t="s">
        <v>299</v>
      </c>
      <c r="D1234" s="155" t="s">
        <v>91</v>
      </c>
      <c r="E1234" s="155">
        <v>140</v>
      </c>
      <c r="F1234" s="155" t="s">
        <v>557</v>
      </c>
      <c r="G1234" s="153">
        <v>13.5</v>
      </c>
      <c r="H1234" s="153" t="s">
        <v>92</v>
      </c>
      <c r="I1234" s="156" t="s">
        <v>66</v>
      </c>
      <c r="J1234" s="184"/>
    </row>
    <row r="1235" spans="1:10" s="99" customFormat="1" ht="14.25" customHeight="1">
      <c r="A1235" s="154">
        <v>44</v>
      </c>
      <c r="B1235" s="155">
        <v>1183</v>
      </c>
      <c r="C1235" s="155" t="s">
        <v>299</v>
      </c>
      <c r="D1235" s="155" t="s">
        <v>91</v>
      </c>
      <c r="E1235" s="155">
        <v>140</v>
      </c>
      <c r="F1235" s="155" t="s">
        <v>557</v>
      </c>
      <c r="G1235" s="153">
        <v>13.5</v>
      </c>
      <c r="H1235" s="153" t="s">
        <v>92</v>
      </c>
      <c r="I1235" s="156" t="s">
        <v>66</v>
      </c>
      <c r="J1235" s="184"/>
    </row>
    <row r="1236" spans="1:10" s="99" customFormat="1" ht="14.25" customHeight="1">
      <c r="A1236" s="154">
        <v>44</v>
      </c>
      <c r="B1236" s="155">
        <v>1184</v>
      </c>
      <c r="C1236" s="155" t="s">
        <v>299</v>
      </c>
      <c r="D1236" s="155" t="s">
        <v>91</v>
      </c>
      <c r="E1236" s="155">
        <v>140</v>
      </c>
      <c r="F1236" s="155" t="s">
        <v>557</v>
      </c>
      <c r="G1236" s="153">
        <v>13.5</v>
      </c>
      <c r="H1236" s="153" t="s">
        <v>92</v>
      </c>
      <c r="I1236" s="156" t="s">
        <v>66</v>
      </c>
      <c r="J1236" s="184"/>
    </row>
    <row r="1237" spans="1:10" s="99" customFormat="1" ht="14.25" customHeight="1">
      <c r="A1237" s="154">
        <v>44</v>
      </c>
      <c r="B1237" s="155">
        <v>1185</v>
      </c>
      <c r="C1237" s="155" t="s">
        <v>299</v>
      </c>
      <c r="D1237" s="155" t="s">
        <v>91</v>
      </c>
      <c r="E1237" s="155">
        <v>140</v>
      </c>
      <c r="F1237" s="155" t="s">
        <v>348</v>
      </c>
      <c r="G1237" s="153">
        <v>13.5</v>
      </c>
      <c r="H1237" s="153" t="s">
        <v>92</v>
      </c>
      <c r="I1237" s="156" t="s">
        <v>66</v>
      </c>
      <c r="J1237" s="184"/>
    </row>
    <row r="1238" spans="1:10" s="99" customFormat="1" ht="14.25" customHeight="1">
      <c r="A1238" s="154">
        <v>44</v>
      </c>
      <c r="B1238" s="155">
        <v>1186</v>
      </c>
      <c r="C1238" s="155" t="s">
        <v>299</v>
      </c>
      <c r="D1238" s="155" t="s">
        <v>91</v>
      </c>
      <c r="E1238" s="155">
        <v>140</v>
      </c>
      <c r="F1238" s="155" t="s">
        <v>348</v>
      </c>
      <c r="G1238" s="153">
        <v>13.5</v>
      </c>
      <c r="H1238" s="153" t="s">
        <v>92</v>
      </c>
      <c r="I1238" s="156" t="s">
        <v>66</v>
      </c>
      <c r="J1238" s="184"/>
    </row>
    <row r="1239" spans="1:10" s="99" customFormat="1" ht="14.25" customHeight="1">
      <c r="A1239" s="154">
        <v>44</v>
      </c>
      <c r="B1239" s="155">
        <v>1187</v>
      </c>
      <c r="C1239" s="155" t="s">
        <v>299</v>
      </c>
      <c r="D1239" s="155" t="s">
        <v>91</v>
      </c>
      <c r="E1239" s="155">
        <v>140</v>
      </c>
      <c r="F1239" s="155" t="s">
        <v>557</v>
      </c>
      <c r="G1239" s="153">
        <v>13.5</v>
      </c>
      <c r="H1239" s="153" t="s">
        <v>92</v>
      </c>
      <c r="I1239" s="156" t="s">
        <v>66</v>
      </c>
      <c r="J1239" s="184"/>
    </row>
    <row r="1240" spans="1:10" s="99" customFormat="1" ht="14.25" customHeight="1">
      <c r="A1240" s="154">
        <v>44</v>
      </c>
      <c r="B1240" s="155">
        <v>1188</v>
      </c>
      <c r="C1240" s="155" t="s">
        <v>299</v>
      </c>
      <c r="D1240" s="155" t="s">
        <v>91</v>
      </c>
      <c r="E1240" s="155">
        <v>140</v>
      </c>
      <c r="F1240" s="155" t="s">
        <v>557</v>
      </c>
      <c r="G1240" s="153">
        <v>13.5</v>
      </c>
      <c r="H1240" s="153" t="s">
        <v>92</v>
      </c>
      <c r="I1240" s="156" t="s">
        <v>66</v>
      </c>
      <c r="J1240" s="184"/>
    </row>
    <row r="1241" spans="1:10" s="99" customFormat="1" ht="14.25" customHeight="1">
      <c r="A1241" s="154">
        <v>44</v>
      </c>
      <c r="B1241" s="155">
        <v>1189</v>
      </c>
      <c r="C1241" s="155" t="s">
        <v>299</v>
      </c>
      <c r="D1241" s="155" t="s">
        <v>91</v>
      </c>
      <c r="E1241" s="155">
        <v>140</v>
      </c>
      <c r="F1241" s="155" t="s">
        <v>541</v>
      </c>
      <c r="G1241" s="153">
        <v>13.5</v>
      </c>
      <c r="H1241" s="153" t="s">
        <v>92</v>
      </c>
      <c r="I1241" s="156" t="s">
        <v>66</v>
      </c>
      <c r="J1241" s="184"/>
    </row>
    <row r="1242" spans="1:10" s="99" customFormat="1" ht="14.25" customHeight="1">
      <c r="A1242" s="154">
        <v>44</v>
      </c>
      <c r="B1242" s="155">
        <v>1190</v>
      </c>
      <c r="C1242" s="155" t="s">
        <v>299</v>
      </c>
      <c r="D1242" s="155" t="s">
        <v>91</v>
      </c>
      <c r="E1242" s="155">
        <v>140</v>
      </c>
      <c r="F1242" s="155" t="s">
        <v>557</v>
      </c>
      <c r="G1242" s="153">
        <v>13.5</v>
      </c>
      <c r="H1242" s="153" t="s">
        <v>92</v>
      </c>
      <c r="I1242" s="156" t="s">
        <v>66</v>
      </c>
      <c r="J1242" s="184"/>
    </row>
    <row r="1243" spans="1:10" s="99" customFormat="1" ht="14.25" customHeight="1">
      <c r="A1243" s="154">
        <v>44</v>
      </c>
      <c r="B1243" s="155">
        <v>1191</v>
      </c>
      <c r="C1243" s="155" t="s">
        <v>299</v>
      </c>
      <c r="D1243" s="155" t="s">
        <v>91</v>
      </c>
      <c r="E1243" s="155">
        <v>140</v>
      </c>
      <c r="F1243" s="155" t="s">
        <v>567</v>
      </c>
      <c r="G1243" s="153">
        <v>13.5</v>
      </c>
      <c r="H1243" s="153" t="s">
        <v>92</v>
      </c>
      <c r="I1243" s="156" t="s">
        <v>66</v>
      </c>
      <c r="J1243" s="184"/>
    </row>
    <row r="1244" spans="1:10" s="99" customFormat="1" ht="14.25" customHeight="1">
      <c r="A1244" s="154" t="s">
        <v>36</v>
      </c>
      <c r="B1244" s="155" t="s">
        <v>45</v>
      </c>
      <c r="C1244" s="155" t="s">
        <v>86</v>
      </c>
      <c r="D1244" s="155" t="s">
        <v>87</v>
      </c>
      <c r="E1244" s="155" t="s">
        <v>88</v>
      </c>
      <c r="F1244" s="155" t="s">
        <v>89</v>
      </c>
      <c r="G1244" s="153">
        <v>172.8</v>
      </c>
      <c r="H1244" s="153">
        <v>194.9</v>
      </c>
      <c r="I1244" s="156" t="s">
        <v>90</v>
      </c>
      <c r="J1244" s="184"/>
    </row>
    <row r="1245" spans="1:10" s="99" customFormat="1" ht="14.25" customHeight="1">
      <c r="A1245" s="154">
        <v>45</v>
      </c>
      <c r="B1245" s="155">
        <v>1192</v>
      </c>
      <c r="C1245" s="155" t="s">
        <v>278</v>
      </c>
      <c r="D1245" s="155" t="s">
        <v>93</v>
      </c>
      <c r="E1245" s="155">
        <v>40</v>
      </c>
      <c r="F1245" s="155" t="s">
        <v>549</v>
      </c>
      <c r="G1245" s="153">
        <v>7.2</v>
      </c>
      <c r="H1245" s="153" t="s">
        <v>92</v>
      </c>
      <c r="I1245" s="156" t="s">
        <v>66</v>
      </c>
      <c r="J1245" s="184"/>
    </row>
    <row r="1246" spans="1:10" s="99" customFormat="1" ht="14.25" customHeight="1">
      <c r="A1246" s="154">
        <v>45</v>
      </c>
      <c r="B1246" s="155">
        <v>1193</v>
      </c>
      <c r="C1246" s="155" t="s">
        <v>278</v>
      </c>
      <c r="D1246" s="155" t="s">
        <v>93</v>
      </c>
      <c r="E1246" s="155">
        <v>40</v>
      </c>
      <c r="F1246" s="155" t="s">
        <v>549</v>
      </c>
      <c r="G1246" s="153">
        <v>7.2</v>
      </c>
      <c r="H1246" s="153" t="s">
        <v>92</v>
      </c>
      <c r="I1246" s="156" t="s">
        <v>66</v>
      </c>
      <c r="J1246" s="184"/>
    </row>
    <row r="1247" spans="1:10" s="99" customFormat="1" ht="14.25" customHeight="1">
      <c r="A1247" s="154">
        <v>45</v>
      </c>
      <c r="B1247" s="155">
        <v>1194</v>
      </c>
      <c r="C1247" s="155" t="s">
        <v>278</v>
      </c>
      <c r="D1247" s="155" t="s">
        <v>93</v>
      </c>
      <c r="E1247" s="155">
        <v>40</v>
      </c>
      <c r="F1247" s="155" t="s">
        <v>568</v>
      </c>
      <c r="G1247" s="153">
        <v>7.2</v>
      </c>
      <c r="H1247" s="153" t="s">
        <v>92</v>
      </c>
      <c r="I1247" s="156" t="s">
        <v>66</v>
      </c>
      <c r="J1247" s="184"/>
    </row>
    <row r="1248" spans="1:10" s="99" customFormat="1" ht="14.25" customHeight="1">
      <c r="A1248" s="154">
        <v>45</v>
      </c>
      <c r="B1248" s="155">
        <v>1195</v>
      </c>
      <c r="C1248" s="155" t="s">
        <v>278</v>
      </c>
      <c r="D1248" s="155" t="s">
        <v>93</v>
      </c>
      <c r="E1248" s="155">
        <v>40</v>
      </c>
      <c r="F1248" s="155" t="s">
        <v>568</v>
      </c>
      <c r="G1248" s="153">
        <v>7.2</v>
      </c>
      <c r="H1248" s="153" t="s">
        <v>92</v>
      </c>
      <c r="I1248" s="156" t="s">
        <v>66</v>
      </c>
      <c r="J1248" s="184"/>
    </row>
    <row r="1249" spans="1:10" s="99" customFormat="1" ht="14.25" customHeight="1">
      <c r="A1249" s="154">
        <v>45</v>
      </c>
      <c r="B1249" s="155">
        <v>1196</v>
      </c>
      <c r="C1249" s="155" t="s">
        <v>278</v>
      </c>
      <c r="D1249" s="155" t="s">
        <v>93</v>
      </c>
      <c r="E1249" s="155">
        <v>40</v>
      </c>
      <c r="F1249" s="155" t="s">
        <v>568</v>
      </c>
      <c r="G1249" s="153">
        <v>7.2</v>
      </c>
      <c r="H1249" s="153" t="s">
        <v>92</v>
      </c>
      <c r="I1249" s="156" t="s">
        <v>66</v>
      </c>
      <c r="J1249" s="184"/>
    </row>
    <row r="1250" spans="1:10" s="99" customFormat="1" ht="14.25" customHeight="1">
      <c r="A1250" s="154">
        <v>45</v>
      </c>
      <c r="B1250" s="155">
        <v>1197</v>
      </c>
      <c r="C1250" s="155" t="s">
        <v>278</v>
      </c>
      <c r="D1250" s="155" t="s">
        <v>93</v>
      </c>
      <c r="E1250" s="155">
        <v>40</v>
      </c>
      <c r="F1250" s="155" t="s">
        <v>568</v>
      </c>
      <c r="G1250" s="153">
        <v>7.2</v>
      </c>
      <c r="H1250" s="153" t="s">
        <v>92</v>
      </c>
      <c r="I1250" s="156" t="s">
        <v>66</v>
      </c>
      <c r="J1250" s="184"/>
    </row>
    <row r="1251" spans="1:10" s="99" customFormat="1" ht="14.25" customHeight="1">
      <c r="A1251" s="154">
        <v>45</v>
      </c>
      <c r="B1251" s="155">
        <v>1198</v>
      </c>
      <c r="C1251" s="155" t="s">
        <v>278</v>
      </c>
      <c r="D1251" s="155" t="s">
        <v>93</v>
      </c>
      <c r="E1251" s="155">
        <v>40</v>
      </c>
      <c r="F1251" s="155" t="s">
        <v>549</v>
      </c>
      <c r="G1251" s="153">
        <v>7.2</v>
      </c>
      <c r="H1251" s="153" t="s">
        <v>92</v>
      </c>
      <c r="I1251" s="156" t="s">
        <v>66</v>
      </c>
      <c r="J1251" s="184"/>
    </row>
    <row r="1252" spans="1:10" s="99" customFormat="1" ht="14.25" customHeight="1">
      <c r="A1252" s="154">
        <v>45</v>
      </c>
      <c r="B1252" s="155">
        <v>1199</v>
      </c>
      <c r="C1252" s="155" t="s">
        <v>278</v>
      </c>
      <c r="D1252" s="155" t="s">
        <v>93</v>
      </c>
      <c r="E1252" s="155">
        <v>40</v>
      </c>
      <c r="F1252" s="155" t="s">
        <v>549</v>
      </c>
      <c r="G1252" s="153">
        <v>7.2</v>
      </c>
      <c r="H1252" s="153" t="s">
        <v>92</v>
      </c>
      <c r="I1252" s="156" t="s">
        <v>66</v>
      </c>
      <c r="J1252" s="184"/>
    </row>
    <row r="1253" spans="1:10" s="99" customFormat="1" ht="14.25" customHeight="1">
      <c r="A1253" s="154">
        <v>45</v>
      </c>
      <c r="B1253" s="155">
        <v>1200</v>
      </c>
      <c r="C1253" s="155" t="s">
        <v>278</v>
      </c>
      <c r="D1253" s="155" t="s">
        <v>93</v>
      </c>
      <c r="E1253" s="155">
        <v>40</v>
      </c>
      <c r="F1253" s="155" t="s">
        <v>568</v>
      </c>
      <c r="G1253" s="153">
        <v>7.2</v>
      </c>
      <c r="H1253" s="153" t="s">
        <v>92</v>
      </c>
      <c r="I1253" s="156" t="s">
        <v>66</v>
      </c>
      <c r="J1253" s="184"/>
    </row>
    <row r="1254" spans="1:10" s="99" customFormat="1" ht="14.25" customHeight="1">
      <c r="A1254" s="154">
        <v>45</v>
      </c>
      <c r="B1254" s="155">
        <v>1201</v>
      </c>
      <c r="C1254" s="155" t="s">
        <v>278</v>
      </c>
      <c r="D1254" s="155" t="s">
        <v>93</v>
      </c>
      <c r="E1254" s="155">
        <v>40</v>
      </c>
      <c r="F1254" s="155" t="s">
        <v>568</v>
      </c>
      <c r="G1254" s="153">
        <v>7.2</v>
      </c>
      <c r="H1254" s="153" t="s">
        <v>92</v>
      </c>
      <c r="I1254" s="156" t="s">
        <v>66</v>
      </c>
      <c r="J1254" s="184"/>
    </row>
    <row r="1255" spans="1:10" s="99" customFormat="1" ht="14.25" customHeight="1">
      <c r="A1255" s="154">
        <v>45</v>
      </c>
      <c r="B1255" s="155">
        <v>1202</v>
      </c>
      <c r="C1255" s="155" t="s">
        <v>278</v>
      </c>
      <c r="D1255" s="155" t="s">
        <v>93</v>
      </c>
      <c r="E1255" s="155">
        <v>40</v>
      </c>
      <c r="F1255" s="155" t="s">
        <v>549</v>
      </c>
      <c r="G1255" s="153">
        <v>7.2</v>
      </c>
      <c r="H1255" s="153" t="s">
        <v>92</v>
      </c>
      <c r="I1255" s="156" t="s">
        <v>66</v>
      </c>
      <c r="J1255" s="184"/>
    </row>
    <row r="1256" spans="1:10" s="99" customFormat="1" ht="14.25" customHeight="1">
      <c r="A1256" s="154">
        <v>45</v>
      </c>
      <c r="B1256" s="155">
        <v>1203</v>
      </c>
      <c r="C1256" s="155" t="s">
        <v>278</v>
      </c>
      <c r="D1256" s="155" t="s">
        <v>93</v>
      </c>
      <c r="E1256" s="155">
        <v>40</v>
      </c>
      <c r="F1256" s="155" t="s">
        <v>549</v>
      </c>
      <c r="G1256" s="153">
        <v>7.2</v>
      </c>
      <c r="H1256" s="153" t="s">
        <v>92</v>
      </c>
      <c r="I1256" s="156" t="s">
        <v>66</v>
      </c>
      <c r="J1256" s="184"/>
    </row>
    <row r="1257" spans="1:10" s="99" customFormat="1" ht="14.25" customHeight="1">
      <c r="A1257" s="154">
        <v>45</v>
      </c>
      <c r="B1257" s="155">
        <v>1204</v>
      </c>
      <c r="C1257" s="46" t="s">
        <v>278</v>
      </c>
      <c r="D1257" s="155" t="s">
        <v>93</v>
      </c>
      <c r="E1257" s="155">
        <v>40</v>
      </c>
      <c r="F1257" s="155" t="s">
        <v>549</v>
      </c>
      <c r="G1257" s="153">
        <v>7.2</v>
      </c>
      <c r="H1257" s="153" t="s">
        <v>92</v>
      </c>
      <c r="I1257" s="156" t="s">
        <v>66</v>
      </c>
      <c r="J1257" s="184"/>
    </row>
    <row r="1258" spans="1:10" s="99" customFormat="1" ht="14.25" customHeight="1">
      <c r="A1258" s="154">
        <v>45</v>
      </c>
      <c r="B1258" s="155">
        <v>1205</v>
      </c>
      <c r="C1258" s="155" t="s">
        <v>278</v>
      </c>
      <c r="D1258" s="155" t="s">
        <v>93</v>
      </c>
      <c r="E1258" s="155">
        <v>40</v>
      </c>
      <c r="F1258" s="155" t="s">
        <v>549</v>
      </c>
      <c r="G1258" s="153">
        <v>7.2</v>
      </c>
      <c r="H1258" s="153" t="s">
        <v>92</v>
      </c>
      <c r="I1258" s="156" t="s">
        <v>66</v>
      </c>
      <c r="J1258" s="184"/>
    </row>
    <row r="1259" spans="1:10" s="99" customFormat="1" ht="14.25" customHeight="1">
      <c r="A1259" s="154">
        <v>45</v>
      </c>
      <c r="B1259" s="155">
        <v>1206</v>
      </c>
      <c r="C1259" s="155" t="s">
        <v>278</v>
      </c>
      <c r="D1259" s="155" t="s">
        <v>93</v>
      </c>
      <c r="E1259" s="155">
        <v>40</v>
      </c>
      <c r="F1259" s="155" t="s">
        <v>568</v>
      </c>
      <c r="G1259" s="153">
        <v>7.2</v>
      </c>
      <c r="H1259" s="153" t="s">
        <v>92</v>
      </c>
      <c r="I1259" s="156" t="s">
        <v>66</v>
      </c>
      <c r="J1259" s="184"/>
    </row>
    <row r="1260" spans="1:10" s="99" customFormat="1" ht="14.25" customHeight="1">
      <c r="A1260" s="154">
        <v>45</v>
      </c>
      <c r="B1260" s="155">
        <v>1207</v>
      </c>
      <c r="C1260" s="155" t="s">
        <v>278</v>
      </c>
      <c r="D1260" s="155" t="s">
        <v>93</v>
      </c>
      <c r="E1260" s="155">
        <v>40</v>
      </c>
      <c r="F1260" s="155" t="s">
        <v>568</v>
      </c>
      <c r="G1260" s="153">
        <v>7.2</v>
      </c>
      <c r="H1260" s="153" t="s">
        <v>92</v>
      </c>
      <c r="I1260" s="156" t="s">
        <v>66</v>
      </c>
      <c r="J1260" s="184"/>
    </row>
    <row r="1261" spans="1:10" s="99" customFormat="1" ht="14.25" customHeight="1">
      <c r="A1261" s="154">
        <v>45</v>
      </c>
      <c r="B1261" s="155">
        <v>1208</v>
      </c>
      <c r="C1261" s="155" t="s">
        <v>278</v>
      </c>
      <c r="D1261" s="155" t="s">
        <v>93</v>
      </c>
      <c r="E1261" s="155">
        <v>40</v>
      </c>
      <c r="F1261" s="155" t="s">
        <v>549</v>
      </c>
      <c r="G1261" s="153">
        <v>7.2</v>
      </c>
      <c r="H1261" s="153" t="s">
        <v>92</v>
      </c>
      <c r="I1261" s="156" t="s">
        <v>66</v>
      </c>
      <c r="J1261" s="184"/>
    </row>
    <row r="1262" spans="1:10" s="99" customFormat="1" ht="14.25" customHeight="1">
      <c r="A1262" s="154">
        <v>45</v>
      </c>
      <c r="B1262" s="155">
        <v>1209</v>
      </c>
      <c r="C1262" s="155" t="s">
        <v>278</v>
      </c>
      <c r="D1262" s="155" t="s">
        <v>93</v>
      </c>
      <c r="E1262" s="155">
        <v>40</v>
      </c>
      <c r="F1262" s="155" t="s">
        <v>549</v>
      </c>
      <c r="G1262" s="153">
        <v>7.2</v>
      </c>
      <c r="H1262" s="153" t="s">
        <v>92</v>
      </c>
      <c r="I1262" s="156" t="s">
        <v>66</v>
      </c>
      <c r="J1262" s="184"/>
    </row>
    <row r="1263" spans="1:10" s="99" customFormat="1" ht="14.25" customHeight="1">
      <c r="A1263" s="154">
        <v>45</v>
      </c>
      <c r="B1263" s="155">
        <v>1210</v>
      </c>
      <c r="C1263" s="155" t="s">
        <v>278</v>
      </c>
      <c r="D1263" s="155" t="s">
        <v>93</v>
      </c>
      <c r="E1263" s="155">
        <v>40</v>
      </c>
      <c r="F1263" s="155" t="s">
        <v>549</v>
      </c>
      <c r="G1263" s="153">
        <v>7.2</v>
      </c>
      <c r="H1263" s="153" t="s">
        <v>92</v>
      </c>
      <c r="I1263" s="156" t="s">
        <v>66</v>
      </c>
      <c r="J1263" s="184"/>
    </row>
    <row r="1264" spans="1:10" s="99" customFormat="1" ht="14.25" customHeight="1">
      <c r="A1264" s="154">
        <v>45</v>
      </c>
      <c r="B1264" s="155">
        <v>1211</v>
      </c>
      <c r="C1264" s="155" t="s">
        <v>278</v>
      </c>
      <c r="D1264" s="155" t="s">
        <v>93</v>
      </c>
      <c r="E1264" s="155">
        <v>40</v>
      </c>
      <c r="F1264" s="155" t="s">
        <v>568</v>
      </c>
      <c r="G1264" s="153">
        <v>7.2</v>
      </c>
      <c r="H1264" s="153" t="s">
        <v>92</v>
      </c>
      <c r="I1264" s="156" t="s">
        <v>66</v>
      </c>
      <c r="J1264" s="184"/>
    </row>
    <row r="1265" spans="1:10" s="99" customFormat="1" ht="14.25" customHeight="1">
      <c r="A1265" s="154">
        <v>45</v>
      </c>
      <c r="B1265" s="155">
        <v>1212</v>
      </c>
      <c r="C1265" s="155" t="s">
        <v>278</v>
      </c>
      <c r="D1265" s="155" t="s">
        <v>93</v>
      </c>
      <c r="E1265" s="155">
        <v>40</v>
      </c>
      <c r="F1265" s="155" t="s">
        <v>568</v>
      </c>
      <c r="G1265" s="153">
        <v>7.2</v>
      </c>
      <c r="H1265" s="153" t="s">
        <v>92</v>
      </c>
      <c r="I1265" s="156" t="s">
        <v>66</v>
      </c>
      <c r="J1265" s="184"/>
    </row>
    <row r="1266" spans="1:10" s="99" customFormat="1" ht="14.25" customHeight="1">
      <c r="A1266" s="154">
        <v>45</v>
      </c>
      <c r="B1266" s="155">
        <v>1213</v>
      </c>
      <c r="C1266" s="155" t="s">
        <v>278</v>
      </c>
      <c r="D1266" s="155" t="s">
        <v>93</v>
      </c>
      <c r="E1266" s="155">
        <v>40</v>
      </c>
      <c r="F1266" s="155" t="s">
        <v>568</v>
      </c>
      <c r="G1266" s="153">
        <v>7.2</v>
      </c>
      <c r="H1266" s="153" t="s">
        <v>92</v>
      </c>
      <c r="I1266" s="156" t="s">
        <v>66</v>
      </c>
      <c r="J1266" s="184"/>
    </row>
    <row r="1267" spans="1:10" s="99" customFormat="1" ht="14.25" customHeight="1">
      <c r="A1267" s="154">
        <v>45</v>
      </c>
      <c r="B1267" s="155">
        <v>1214</v>
      </c>
      <c r="C1267" s="155" t="s">
        <v>278</v>
      </c>
      <c r="D1267" s="155" t="s">
        <v>93</v>
      </c>
      <c r="E1267" s="155">
        <v>40</v>
      </c>
      <c r="F1267" s="155" t="s">
        <v>568</v>
      </c>
      <c r="G1267" s="153">
        <v>7.2</v>
      </c>
      <c r="H1267" s="153" t="s">
        <v>92</v>
      </c>
      <c r="I1267" s="156" t="s">
        <v>66</v>
      </c>
      <c r="J1267" s="184"/>
    </row>
    <row r="1268" spans="1:10" s="99" customFormat="1" ht="14.25" customHeight="1">
      <c r="A1268" s="154">
        <v>45</v>
      </c>
      <c r="B1268" s="155">
        <v>1215</v>
      </c>
      <c r="C1268" s="155" t="s">
        <v>278</v>
      </c>
      <c r="D1268" s="155" t="s">
        <v>93</v>
      </c>
      <c r="E1268" s="155">
        <v>40</v>
      </c>
      <c r="F1268" s="155" t="s">
        <v>568</v>
      </c>
      <c r="G1268" s="153">
        <v>7.2</v>
      </c>
      <c r="H1268" s="153" t="s">
        <v>92</v>
      </c>
      <c r="I1268" s="156" t="s">
        <v>66</v>
      </c>
      <c r="J1268" s="184"/>
    </row>
    <row r="1269" spans="1:10" s="99" customFormat="1" ht="14.25" customHeight="1">
      <c r="A1269" s="154" t="s">
        <v>36</v>
      </c>
      <c r="B1269" s="155" t="s">
        <v>45</v>
      </c>
      <c r="C1269" s="155" t="s">
        <v>86</v>
      </c>
      <c r="D1269" s="155" t="s">
        <v>87</v>
      </c>
      <c r="E1269" s="155" t="s">
        <v>88</v>
      </c>
      <c r="F1269" s="155" t="s">
        <v>89</v>
      </c>
      <c r="G1269" s="153">
        <v>391.9</v>
      </c>
      <c r="H1269" s="153">
        <v>414</v>
      </c>
      <c r="I1269" s="156" t="s">
        <v>145</v>
      </c>
      <c r="J1269" s="184"/>
    </row>
    <row r="1270" spans="1:10" s="99" customFormat="1" ht="14.25" customHeight="1">
      <c r="A1270" s="154">
        <v>46</v>
      </c>
      <c r="B1270" s="155">
        <v>1216</v>
      </c>
      <c r="C1270" s="155" t="s">
        <v>181</v>
      </c>
      <c r="D1270" s="155" t="s">
        <v>96</v>
      </c>
      <c r="E1270" s="155">
        <v>200</v>
      </c>
      <c r="F1270" s="155" t="s">
        <v>557</v>
      </c>
      <c r="G1270" s="153">
        <v>13.1</v>
      </c>
      <c r="H1270" s="153" t="s">
        <v>92</v>
      </c>
      <c r="I1270" s="156" t="s">
        <v>66</v>
      </c>
      <c r="J1270" s="184"/>
    </row>
    <row r="1271" spans="1:10" s="99" customFormat="1" ht="14.25" customHeight="1">
      <c r="A1271" s="154">
        <v>46</v>
      </c>
      <c r="B1271" s="155">
        <v>1217</v>
      </c>
      <c r="C1271" s="155" t="s">
        <v>181</v>
      </c>
      <c r="D1271" s="155" t="s">
        <v>96</v>
      </c>
      <c r="E1271" s="155">
        <v>200</v>
      </c>
      <c r="F1271" s="155" t="s">
        <v>557</v>
      </c>
      <c r="G1271" s="153">
        <v>13.1</v>
      </c>
      <c r="H1271" s="153" t="s">
        <v>92</v>
      </c>
      <c r="I1271" s="156" t="s">
        <v>66</v>
      </c>
      <c r="J1271" s="184"/>
    </row>
    <row r="1272" spans="1:10" s="99" customFormat="1" ht="14.25" customHeight="1">
      <c r="A1272" s="154">
        <v>46</v>
      </c>
      <c r="B1272" s="155">
        <v>1218</v>
      </c>
      <c r="C1272" s="155" t="s">
        <v>181</v>
      </c>
      <c r="D1272" s="155" t="s">
        <v>96</v>
      </c>
      <c r="E1272" s="155">
        <v>200</v>
      </c>
      <c r="F1272" s="155" t="s">
        <v>527</v>
      </c>
      <c r="G1272" s="153">
        <v>13.1</v>
      </c>
      <c r="H1272" s="153" t="s">
        <v>92</v>
      </c>
      <c r="I1272" s="156" t="s">
        <v>66</v>
      </c>
      <c r="J1272" s="184"/>
    </row>
    <row r="1273" spans="1:10" s="99" customFormat="1" ht="14.25" customHeight="1">
      <c r="A1273" s="154">
        <v>46</v>
      </c>
      <c r="B1273" s="155">
        <v>1219</v>
      </c>
      <c r="C1273" s="155" t="s">
        <v>181</v>
      </c>
      <c r="D1273" s="155" t="s">
        <v>96</v>
      </c>
      <c r="E1273" s="155">
        <v>200</v>
      </c>
      <c r="F1273" s="155" t="s">
        <v>527</v>
      </c>
      <c r="G1273" s="153">
        <v>13.1</v>
      </c>
      <c r="H1273" s="153" t="s">
        <v>92</v>
      </c>
      <c r="I1273" s="156" t="s">
        <v>66</v>
      </c>
      <c r="J1273" s="184"/>
    </row>
    <row r="1274" spans="1:10" s="99" customFormat="1" ht="14.25" customHeight="1">
      <c r="A1274" s="154">
        <v>46</v>
      </c>
      <c r="B1274" s="155">
        <v>1220</v>
      </c>
      <c r="C1274" s="155" t="s">
        <v>181</v>
      </c>
      <c r="D1274" s="155" t="s">
        <v>96</v>
      </c>
      <c r="E1274" s="155">
        <v>200</v>
      </c>
      <c r="F1274" s="155" t="s">
        <v>557</v>
      </c>
      <c r="G1274" s="153">
        <v>13.1</v>
      </c>
      <c r="H1274" s="153" t="s">
        <v>92</v>
      </c>
      <c r="I1274" s="156" t="s">
        <v>66</v>
      </c>
      <c r="J1274" s="184"/>
    </row>
    <row r="1275" spans="1:10" s="99" customFormat="1" ht="14.25" customHeight="1">
      <c r="A1275" s="154">
        <v>46</v>
      </c>
      <c r="B1275" s="155">
        <v>1221</v>
      </c>
      <c r="C1275" s="155" t="s">
        <v>181</v>
      </c>
      <c r="D1275" s="155" t="s">
        <v>96</v>
      </c>
      <c r="E1275" s="155">
        <v>200</v>
      </c>
      <c r="F1275" s="155" t="s">
        <v>557</v>
      </c>
      <c r="G1275" s="153">
        <v>13.1</v>
      </c>
      <c r="H1275" s="153" t="s">
        <v>92</v>
      </c>
      <c r="I1275" s="156" t="s">
        <v>66</v>
      </c>
      <c r="J1275" s="184"/>
    </row>
    <row r="1276" spans="1:10" s="99" customFormat="1" ht="14.25" customHeight="1">
      <c r="A1276" s="154">
        <v>46</v>
      </c>
      <c r="B1276" s="155">
        <v>1222</v>
      </c>
      <c r="C1276" s="155" t="s">
        <v>181</v>
      </c>
      <c r="D1276" s="155" t="s">
        <v>96</v>
      </c>
      <c r="E1276" s="155">
        <v>200</v>
      </c>
      <c r="F1276" s="155" t="s">
        <v>567</v>
      </c>
      <c r="G1276" s="153">
        <v>13.1</v>
      </c>
      <c r="H1276" s="153" t="s">
        <v>92</v>
      </c>
      <c r="I1276" s="156" t="s">
        <v>66</v>
      </c>
      <c r="J1276" s="184"/>
    </row>
    <row r="1277" spans="1:10" s="99" customFormat="1" ht="14.25" customHeight="1">
      <c r="A1277" s="154">
        <v>46</v>
      </c>
      <c r="B1277" s="155">
        <v>1223</v>
      </c>
      <c r="C1277" s="155" t="s">
        <v>181</v>
      </c>
      <c r="D1277" s="155" t="s">
        <v>96</v>
      </c>
      <c r="E1277" s="155">
        <v>200</v>
      </c>
      <c r="F1277" s="155" t="s">
        <v>541</v>
      </c>
      <c r="G1277" s="153">
        <v>13.1</v>
      </c>
      <c r="H1277" s="153" t="s">
        <v>92</v>
      </c>
      <c r="I1277" s="156" t="s">
        <v>66</v>
      </c>
      <c r="J1277" s="184"/>
    </row>
    <row r="1278" spans="1:10" s="99" customFormat="1" ht="14.25" customHeight="1">
      <c r="A1278" s="154">
        <v>46</v>
      </c>
      <c r="B1278" s="155">
        <v>1224</v>
      </c>
      <c r="C1278" s="155" t="s">
        <v>181</v>
      </c>
      <c r="D1278" s="155" t="s">
        <v>96</v>
      </c>
      <c r="E1278" s="155">
        <v>200</v>
      </c>
      <c r="F1278" s="155" t="s">
        <v>527</v>
      </c>
      <c r="G1278" s="153">
        <v>13.1</v>
      </c>
      <c r="H1278" s="153" t="s">
        <v>92</v>
      </c>
      <c r="I1278" s="156" t="s">
        <v>66</v>
      </c>
      <c r="J1278" s="184"/>
    </row>
    <row r="1279" spans="1:10" s="99" customFormat="1" ht="14.25" customHeight="1">
      <c r="A1279" s="154">
        <v>46</v>
      </c>
      <c r="B1279" s="155">
        <v>1225</v>
      </c>
      <c r="C1279" s="155" t="s">
        <v>181</v>
      </c>
      <c r="D1279" s="155" t="s">
        <v>96</v>
      </c>
      <c r="E1279" s="155">
        <v>200</v>
      </c>
      <c r="F1279" s="155" t="s">
        <v>527</v>
      </c>
      <c r="G1279" s="153">
        <v>13.1</v>
      </c>
      <c r="H1279" s="153" t="s">
        <v>92</v>
      </c>
      <c r="I1279" s="156" t="s">
        <v>66</v>
      </c>
      <c r="J1279" s="184"/>
    </row>
    <row r="1280" spans="1:10" s="99" customFormat="1" ht="14.25" customHeight="1">
      <c r="A1280" s="154">
        <v>46</v>
      </c>
      <c r="B1280" s="155">
        <v>1226</v>
      </c>
      <c r="C1280" s="155" t="s">
        <v>181</v>
      </c>
      <c r="D1280" s="155" t="s">
        <v>96</v>
      </c>
      <c r="E1280" s="155">
        <v>200</v>
      </c>
      <c r="F1280" s="155" t="s">
        <v>541</v>
      </c>
      <c r="G1280" s="153">
        <v>13.1</v>
      </c>
      <c r="H1280" s="153" t="s">
        <v>92</v>
      </c>
      <c r="I1280" s="156" t="s">
        <v>66</v>
      </c>
      <c r="J1280" s="184"/>
    </row>
    <row r="1281" spans="1:10" s="99" customFormat="1" ht="14.25" customHeight="1">
      <c r="A1281" s="154">
        <v>46</v>
      </c>
      <c r="B1281" s="155">
        <v>1227</v>
      </c>
      <c r="C1281" s="155" t="s">
        <v>181</v>
      </c>
      <c r="D1281" s="155" t="s">
        <v>96</v>
      </c>
      <c r="E1281" s="155">
        <v>200</v>
      </c>
      <c r="F1281" s="155" t="s">
        <v>541</v>
      </c>
      <c r="G1281" s="153">
        <v>13.1</v>
      </c>
      <c r="H1281" s="153" t="s">
        <v>92</v>
      </c>
      <c r="I1281" s="156" t="s">
        <v>66</v>
      </c>
      <c r="J1281" s="184"/>
    </row>
    <row r="1282" spans="1:10" s="99" customFormat="1" ht="14.25" customHeight="1">
      <c r="A1282" s="154">
        <v>46</v>
      </c>
      <c r="B1282" s="155">
        <v>1228</v>
      </c>
      <c r="C1282" s="46" t="s">
        <v>181</v>
      </c>
      <c r="D1282" s="155" t="s">
        <v>96</v>
      </c>
      <c r="E1282" s="155">
        <v>200</v>
      </c>
      <c r="F1282" s="155" t="s">
        <v>557</v>
      </c>
      <c r="G1282" s="153">
        <v>13.1</v>
      </c>
      <c r="H1282" s="153" t="s">
        <v>92</v>
      </c>
      <c r="I1282" s="156" t="s">
        <v>66</v>
      </c>
      <c r="J1282" s="184"/>
    </row>
    <row r="1283" spans="1:10" s="99" customFormat="1" ht="14.25" customHeight="1">
      <c r="A1283" s="154">
        <v>46</v>
      </c>
      <c r="B1283" s="155">
        <v>1229</v>
      </c>
      <c r="C1283" s="155" t="s">
        <v>181</v>
      </c>
      <c r="D1283" s="155" t="s">
        <v>96</v>
      </c>
      <c r="E1283" s="155">
        <v>200</v>
      </c>
      <c r="F1283" s="155" t="s">
        <v>541</v>
      </c>
      <c r="G1283" s="153">
        <v>13.1</v>
      </c>
      <c r="H1283" s="153" t="s">
        <v>92</v>
      </c>
      <c r="I1283" s="156" t="s">
        <v>66</v>
      </c>
      <c r="J1283" s="184"/>
    </row>
    <row r="1284" spans="1:10" s="99" customFormat="1" ht="14.25" customHeight="1">
      <c r="A1284" s="154">
        <v>46</v>
      </c>
      <c r="B1284" s="155">
        <v>1230</v>
      </c>
      <c r="C1284" s="155" t="s">
        <v>181</v>
      </c>
      <c r="D1284" s="155" t="s">
        <v>96</v>
      </c>
      <c r="E1284" s="155">
        <v>200</v>
      </c>
      <c r="F1284" s="155" t="s">
        <v>541</v>
      </c>
      <c r="G1284" s="153">
        <v>13.1</v>
      </c>
      <c r="H1284" s="153" t="s">
        <v>92</v>
      </c>
      <c r="I1284" s="156" t="s">
        <v>66</v>
      </c>
      <c r="J1284" s="184"/>
    </row>
    <row r="1285" spans="1:10" s="99" customFormat="1" ht="14.25" customHeight="1">
      <c r="A1285" s="154">
        <v>46</v>
      </c>
      <c r="B1285" s="155">
        <v>1231</v>
      </c>
      <c r="C1285" s="155" t="s">
        <v>181</v>
      </c>
      <c r="D1285" s="155" t="s">
        <v>96</v>
      </c>
      <c r="E1285" s="155">
        <v>200</v>
      </c>
      <c r="F1285" s="155" t="s">
        <v>541</v>
      </c>
      <c r="G1285" s="153">
        <v>13.1</v>
      </c>
      <c r="H1285" s="153" t="s">
        <v>92</v>
      </c>
      <c r="I1285" s="156" t="s">
        <v>66</v>
      </c>
      <c r="J1285" s="184"/>
    </row>
    <row r="1286" spans="1:10" s="99" customFormat="1" ht="14.25" customHeight="1">
      <c r="A1286" s="154">
        <v>46</v>
      </c>
      <c r="B1286" s="155">
        <v>1232</v>
      </c>
      <c r="C1286" s="155" t="s">
        <v>181</v>
      </c>
      <c r="D1286" s="155" t="s">
        <v>96</v>
      </c>
      <c r="E1286" s="155">
        <v>200</v>
      </c>
      <c r="F1286" s="155" t="s">
        <v>541</v>
      </c>
      <c r="G1286" s="153">
        <v>13.1</v>
      </c>
      <c r="H1286" s="153" t="s">
        <v>92</v>
      </c>
      <c r="I1286" s="156" t="s">
        <v>66</v>
      </c>
      <c r="J1286" s="184"/>
    </row>
    <row r="1287" spans="1:10" s="99" customFormat="1" ht="14.25" customHeight="1">
      <c r="A1287" s="154">
        <v>46</v>
      </c>
      <c r="B1287" s="155">
        <v>1233</v>
      </c>
      <c r="C1287" s="155" t="s">
        <v>181</v>
      </c>
      <c r="D1287" s="155" t="s">
        <v>96</v>
      </c>
      <c r="E1287" s="155">
        <v>200</v>
      </c>
      <c r="F1287" s="155" t="s">
        <v>557</v>
      </c>
      <c r="G1287" s="153">
        <v>13.1</v>
      </c>
      <c r="H1287" s="153" t="s">
        <v>92</v>
      </c>
      <c r="I1287" s="156" t="s">
        <v>66</v>
      </c>
      <c r="J1287" s="184"/>
    </row>
    <row r="1288" spans="1:10" s="99" customFormat="1" ht="14.25" customHeight="1">
      <c r="A1288" s="154">
        <v>46</v>
      </c>
      <c r="B1288" s="155">
        <v>1234</v>
      </c>
      <c r="C1288" s="155" t="s">
        <v>181</v>
      </c>
      <c r="D1288" s="155" t="s">
        <v>96</v>
      </c>
      <c r="E1288" s="155">
        <v>200</v>
      </c>
      <c r="F1288" s="155" t="s">
        <v>541</v>
      </c>
      <c r="G1288" s="153">
        <v>13.1</v>
      </c>
      <c r="H1288" s="153" t="s">
        <v>92</v>
      </c>
      <c r="I1288" s="156" t="s">
        <v>66</v>
      </c>
      <c r="J1288" s="184"/>
    </row>
    <row r="1289" spans="1:10" s="99" customFormat="1" ht="14.25" customHeight="1">
      <c r="A1289" s="154">
        <v>46</v>
      </c>
      <c r="B1289" s="155">
        <v>1235</v>
      </c>
      <c r="C1289" s="155" t="s">
        <v>181</v>
      </c>
      <c r="D1289" s="155" t="s">
        <v>96</v>
      </c>
      <c r="E1289" s="155">
        <v>200</v>
      </c>
      <c r="F1289" s="155" t="s">
        <v>541</v>
      </c>
      <c r="G1289" s="153">
        <v>13.1</v>
      </c>
      <c r="H1289" s="153" t="s">
        <v>92</v>
      </c>
      <c r="I1289" s="156" t="s">
        <v>66</v>
      </c>
      <c r="J1289" s="184"/>
    </row>
    <row r="1290" spans="1:10" s="99" customFormat="1" ht="14.25" customHeight="1">
      <c r="A1290" s="154">
        <v>46</v>
      </c>
      <c r="B1290" s="155">
        <v>1236</v>
      </c>
      <c r="C1290" s="155" t="s">
        <v>181</v>
      </c>
      <c r="D1290" s="155" t="s">
        <v>96</v>
      </c>
      <c r="E1290" s="155">
        <v>200</v>
      </c>
      <c r="F1290" s="155" t="s">
        <v>557</v>
      </c>
      <c r="G1290" s="153">
        <v>13.1</v>
      </c>
      <c r="H1290" s="153" t="s">
        <v>92</v>
      </c>
      <c r="I1290" s="156" t="s">
        <v>66</v>
      </c>
      <c r="J1290" s="184"/>
    </row>
    <row r="1291" spans="1:10" s="99" customFormat="1" ht="14.25" customHeight="1">
      <c r="A1291" s="154">
        <v>46</v>
      </c>
      <c r="B1291" s="155">
        <v>1237</v>
      </c>
      <c r="C1291" s="155" t="s">
        <v>181</v>
      </c>
      <c r="D1291" s="155" t="s">
        <v>96</v>
      </c>
      <c r="E1291" s="155">
        <v>200</v>
      </c>
      <c r="F1291" s="155" t="s">
        <v>557</v>
      </c>
      <c r="G1291" s="153">
        <v>13.1</v>
      </c>
      <c r="H1291" s="153" t="s">
        <v>92</v>
      </c>
      <c r="I1291" s="156" t="s">
        <v>66</v>
      </c>
      <c r="J1291" s="184"/>
    </row>
    <row r="1292" spans="1:10" s="99" customFormat="1" ht="14.25" customHeight="1">
      <c r="A1292" s="154">
        <v>46</v>
      </c>
      <c r="B1292" s="155">
        <v>1238</v>
      </c>
      <c r="C1292" s="155" t="s">
        <v>181</v>
      </c>
      <c r="D1292" s="155" t="s">
        <v>96</v>
      </c>
      <c r="E1292" s="155">
        <v>200</v>
      </c>
      <c r="F1292" s="155" t="s">
        <v>557</v>
      </c>
      <c r="G1292" s="153">
        <v>13.1</v>
      </c>
      <c r="H1292" s="153" t="s">
        <v>92</v>
      </c>
      <c r="I1292" s="156" t="s">
        <v>66</v>
      </c>
      <c r="J1292" s="184"/>
    </row>
    <row r="1293" spans="1:10" s="99" customFormat="1" ht="14.25" customHeight="1">
      <c r="A1293" s="154">
        <v>46</v>
      </c>
      <c r="B1293" s="155">
        <v>1239</v>
      </c>
      <c r="C1293" s="155" t="s">
        <v>181</v>
      </c>
      <c r="D1293" s="155" t="s">
        <v>96</v>
      </c>
      <c r="E1293" s="155">
        <v>200</v>
      </c>
      <c r="F1293" s="155" t="s">
        <v>557</v>
      </c>
      <c r="G1293" s="153">
        <v>13.1</v>
      </c>
      <c r="H1293" s="153" t="s">
        <v>92</v>
      </c>
      <c r="I1293" s="156" t="s">
        <v>66</v>
      </c>
      <c r="J1293" s="184"/>
    </row>
    <row r="1294" spans="1:10" s="99" customFormat="1" ht="14.25" customHeight="1">
      <c r="A1294" s="154">
        <v>46</v>
      </c>
      <c r="B1294" s="155">
        <v>1240</v>
      </c>
      <c r="C1294" s="155" t="s">
        <v>181</v>
      </c>
      <c r="D1294" s="155" t="s">
        <v>96</v>
      </c>
      <c r="E1294" s="155">
        <v>200</v>
      </c>
      <c r="F1294" s="155" t="s">
        <v>541</v>
      </c>
      <c r="G1294" s="153">
        <v>13.1</v>
      </c>
      <c r="H1294" s="153" t="s">
        <v>92</v>
      </c>
      <c r="I1294" s="156" t="s">
        <v>66</v>
      </c>
      <c r="J1294" s="184"/>
    </row>
    <row r="1295" spans="1:10" s="99" customFormat="1" ht="14.25" customHeight="1">
      <c r="A1295" s="154">
        <v>46</v>
      </c>
      <c r="B1295" s="155">
        <v>1241</v>
      </c>
      <c r="C1295" s="155" t="s">
        <v>181</v>
      </c>
      <c r="D1295" s="155" t="s">
        <v>96</v>
      </c>
      <c r="E1295" s="155">
        <v>200</v>
      </c>
      <c r="F1295" s="155" t="s">
        <v>541</v>
      </c>
      <c r="G1295" s="153">
        <v>13.1</v>
      </c>
      <c r="H1295" s="153" t="s">
        <v>92</v>
      </c>
      <c r="I1295" s="156" t="s">
        <v>66</v>
      </c>
      <c r="J1295" s="184"/>
    </row>
    <row r="1296" spans="1:10" s="99" customFormat="1" ht="14.25" customHeight="1">
      <c r="A1296" s="154">
        <v>46</v>
      </c>
      <c r="B1296" s="155">
        <v>1242</v>
      </c>
      <c r="C1296" s="155" t="s">
        <v>551</v>
      </c>
      <c r="D1296" s="155" t="s">
        <v>96</v>
      </c>
      <c r="E1296" s="155">
        <v>300</v>
      </c>
      <c r="F1296" s="155" t="s">
        <v>541</v>
      </c>
      <c r="G1296" s="153">
        <v>7.6</v>
      </c>
      <c r="H1296" s="153" t="s">
        <v>92</v>
      </c>
      <c r="I1296" s="156" t="s">
        <v>66</v>
      </c>
      <c r="J1296" s="184"/>
    </row>
    <row r="1297" spans="1:10" s="99" customFormat="1" ht="14.25" customHeight="1">
      <c r="A1297" s="154">
        <v>46</v>
      </c>
      <c r="B1297" s="155">
        <v>1243</v>
      </c>
      <c r="C1297" s="155" t="s">
        <v>551</v>
      </c>
      <c r="D1297" s="155" t="s">
        <v>96</v>
      </c>
      <c r="E1297" s="155">
        <v>300</v>
      </c>
      <c r="F1297" s="155" t="s">
        <v>541</v>
      </c>
      <c r="G1297" s="153">
        <v>7.6</v>
      </c>
      <c r="H1297" s="153" t="s">
        <v>92</v>
      </c>
      <c r="I1297" s="156" t="s">
        <v>66</v>
      </c>
      <c r="J1297" s="184"/>
    </row>
    <row r="1298" spans="1:10" s="99" customFormat="1" ht="14.25" customHeight="1">
      <c r="A1298" s="154">
        <v>46</v>
      </c>
      <c r="B1298" s="155">
        <v>1244</v>
      </c>
      <c r="C1298" s="155" t="s">
        <v>551</v>
      </c>
      <c r="D1298" s="155" t="s">
        <v>96</v>
      </c>
      <c r="E1298" s="155">
        <v>300</v>
      </c>
      <c r="F1298" s="155" t="s">
        <v>541</v>
      </c>
      <c r="G1298" s="153">
        <v>7.6</v>
      </c>
      <c r="H1298" s="153" t="s">
        <v>92</v>
      </c>
      <c r="I1298" s="156" t="s">
        <v>66</v>
      </c>
      <c r="J1298" s="184"/>
    </row>
    <row r="1299" spans="1:10" s="99" customFormat="1" ht="14.25" customHeight="1">
      <c r="A1299" s="154">
        <v>46</v>
      </c>
      <c r="B1299" s="155">
        <v>1245</v>
      </c>
      <c r="C1299" s="155" t="s">
        <v>551</v>
      </c>
      <c r="D1299" s="155" t="s">
        <v>96</v>
      </c>
      <c r="E1299" s="155">
        <v>300</v>
      </c>
      <c r="F1299" s="155" t="s">
        <v>541</v>
      </c>
      <c r="G1299" s="153">
        <v>7.6</v>
      </c>
      <c r="H1299" s="153" t="s">
        <v>92</v>
      </c>
      <c r="I1299" s="156" t="s">
        <v>66</v>
      </c>
      <c r="J1299" s="184"/>
    </row>
    <row r="1300" spans="1:10" s="99" customFormat="1" ht="14.25" customHeight="1">
      <c r="A1300" s="154">
        <v>46</v>
      </c>
      <c r="B1300" s="155">
        <v>1246</v>
      </c>
      <c r="C1300" s="155" t="s">
        <v>309</v>
      </c>
      <c r="D1300" s="155" t="s">
        <v>310</v>
      </c>
      <c r="E1300" s="155">
        <v>4000</v>
      </c>
      <c r="F1300" s="155" t="s">
        <v>521</v>
      </c>
      <c r="G1300" s="153">
        <v>7.8</v>
      </c>
      <c r="H1300" s="153" t="s">
        <v>92</v>
      </c>
      <c r="I1300" s="156" t="s">
        <v>66</v>
      </c>
      <c r="J1300" s="184"/>
    </row>
    <row r="1301" spans="1:10" s="99" customFormat="1" ht="14.25" customHeight="1">
      <c r="A1301" s="154">
        <v>46</v>
      </c>
      <c r="B1301" s="155">
        <v>1247</v>
      </c>
      <c r="C1301" s="155" t="s">
        <v>181</v>
      </c>
      <c r="D1301" s="155" t="s">
        <v>96</v>
      </c>
      <c r="E1301" s="155">
        <v>200</v>
      </c>
      <c r="F1301" s="155" t="s">
        <v>557</v>
      </c>
      <c r="G1301" s="153">
        <v>13.1</v>
      </c>
      <c r="H1301" s="153" t="s">
        <v>92</v>
      </c>
      <c r="I1301" s="156" t="s">
        <v>66</v>
      </c>
      <c r="J1301" s="184"/>
    </row>
    <row r="1302" spans="1:10" s="99" customFormat="1" ht="14.25" customHeight="1">
      <c r="A1302" s="154" t="s">
        <v>36</v>
      </c>
      <c r="B1302" s="155" t="s">
        <v>45</v>
      </c>
      <c r="C1302" s="155" t="s">
        <v>86</v>
      </c>
      <c r="D1302" s="155" t="s">
        <v>87</v>
      </c>
      <c r="E1302" s="155" t="s">
        <v>88</v>
      </c>
      <c r="F1302" s="155" t="s">
        <v>89</v>
      </c>
      <c r="G1302" s="153">
        <v>172.8</v>
      </c>
      <c r="H1302" s="153">
        <v>194.9</v>
      </c>
      <c r="I1302" s="156" t="s">
        <v>90</v>
      </c>
      <c r="J1302" s="184"/>
    </row>
    <row r="1303" spans="1:10" s="99" customFormat="1" ht="14.25" customHeight="1">
      <c r="A1303" s="154">
        <v>47</v>
      </c>
      <c r="B1303" s="155">
        <v>1248</v>
      </c>
      <c r="C1303" s="155" t="s">
        <v>278</v>
      </c>
      <c r="D1303" s="155" t="s">
        <v>93</v>
      </c>
      <c r="E1303" s="155">
        <v>40</v>
      </c>
      <c r="F1303" s="155" t="s">
        <v>568</v>
      </c>
      <c r="G1303" s="153">
        <v>7.2</v>
      </c>
      <c r="H1303" s="153" t="s">
        <v>92</v>
      </c>
      <c r="I1303" s="156" t="s">
        <v>66</v>
      </c>
      <c r="J1303" s="184"/>
    </row>
    <row r="1304" spans="1:10" s="99" customFormat="1" ht="14.25" customHeight="1">
      <c r="A1304" s="154">
        <v>47</v>
      </c>
      <c r="B1304" s="155">
        <v>1249</v>
      </c>
      <c r="C1304" s="155" t="s">
        <v>278</v>
      </c>
      <c r="D1304" s="155" t="s">
        <v>93</v>
      </c>
      <c r="E1304" s="155">
        <v>40</v>
      </c>
      <c r="F1304" s="155" t="s">
        <v>568</v>
      </c>
      <c r="G1304" s="153">
        <v>7.2</v>
      </c>
      <c r="H1304" s="153" t="s">
        <v>92</v>
      </c>
      <c r="I1304" s="156" t="s">
        <v>66</v>
      </c>
      <c r="J1304" s="184"/>
    </row>
    <row r="1305" spans="1:10" s="99" customFormat="1" ht="14.25" customHeight="1">
      <c r="A1305" s="154">
        <v>47</v>
      </c>
      <c r="B1305" s="155">
        <v>1250</v>
      </c>
      <c r="C1305" s="155" t="s">
        <v>278</v>
      </c>
      <c r="D1305" s="155" t="s">
        <v>93</v>
      </c>
      <c r="E1305" s="155">
        <v>40</v>
      </c>
      <c r="F1305" s="155" t="s">
        <v>568</v>
      </c>
      <c r="G1305" s="153">
        <v>7.2</v>
      </c>
      <c r="H1305" s="153" t="s">
        <v>92</v>
      </c>
      <c r="I1305" s="156" t="s">
        <v>66</v>
      </c>
      <c r="J1305" s="184"/>
    </row>
    <row r="1306" spans="1:10" s="99" customFormat="1" ht="14.25" customHeight="1">
      <c r="A1306" s="154">
        <v>47</v>
      </c>
      <c r="B1306" s="155">
        <v>1251</v>
      </c>
      <c r="C1306" s="155" t="s">
        <v>278</v>
      </c>
      <c r="D1306" s="155" t="s">
        <v>93</v>
      </c>
      <c r="E1306" s="155">
        <v>40</v>
      </c>
      <c r="F1306" s="155" t="s">
        <v>568</v>
      </c>
      <c r="G1306" s="153">
        <v>7.2</v>
      </c>
      <c r="H1306" s="153" t="s">
        <v>92</v>
      </c>
      <c r="I1306" s="156" t="s">
        <v>66</v>
      </c>
      <c r="J1306" s="184"/>
    </row>
    <row r="1307" spans="1:10" s="99" customFormat="1" ht="14.25" customHeight="1">
      <c r="A1307" s="154">
        <v>47</v>
      </c>
      <c r="B1307" s="155">
        <v>1252</v>
      </c>
      <c r="C1307" s="155" t="s">
        <v>278</v>
      </c>
      <c r="D1307" s="155" t="s">
        <v>93</v>
      </c>
      <c r="E1307" s="155">
        <v>40</v>
      </c>
      <c r="F1307" s="155" t="s">
        <v>568</v>
      </c>
      <c r="G1307" s="153">
        <v>7.2</v>
      </c>
      <c r="H1307" s="153" t="s">
        <v>92</v>
      </c>
      <c r="I1307" s="156" t="s">
        <v>66</v>
      </c>
      <c r="J1307" s="184"/>
    </row>
    <row r="1308" spans="1:10" s="99" customFormat="1" ht="14.25" customHeight="1">
      <c r="A1308" s="154">
        <v>47</v>
      </c>
      <c r="B1308" s="155">
        <v>1253</v>
      </c>
      <c r="C1308" s="155" t="s">
        <v>278</v>
      </c>
      <c r="D1308" s="155" t="s">
        <v>93</v>
      </c>
      <c r="E1308" s="155">
        <v>40</v>
      </c>
      <c r="F1308" s="155" t="s">
        <v>568</v>
      </c>
      <c r="G1308" s="153">
        <v>7.2</v>
      </c>
      <c r="H1308" s="153" t="s">
        <v>92</v>
      </c>
      <c r="I1308" s="156" t="s">
        <v>66</v>
      </c>
      <c r="J1308" s="184"/>
    </row>
    <row r="1309" spans="1:10" s="99" customFormat="1" ht="14.25" customHeight="1">
      <c r="A1309" s="154">
        <v>47</v>
      </c>
      <c r="B1309" s="155">
        <v>1254</v>
      </c>
      <c r="C1309" s="155" t="s">
        <v>278</v>
      </c>
      <c r="D1309" s="155" t="s">
        <v>93</v>
      </c>
      <c r="E1309" s="155">
        <v>40</v>
      </c>
      <c r="F1309" s="155" t="s">
        <v>568</v>
      </c>
      <c r="G1309" s="153">
        <v>7.2</v>
      </c>
      <c r="H1309" s="153" t="s">
        <v>92</v>
      </c>
      <c r="I1309" s="156" t="s">
        <v>66</v>
      </c>
      <c r="J1309" s="184"/>
    </row>
    <row r="1310" spans="1:10" s="99" customFormat="1" ht="14.25" customHeight="1">
      <c r="A1310" s="154">
        <v>47</v>
      </c>
      <c r="B1310" s="155">
        <v>1255</v>
      </c>
      <c r="C1310" s="155" t="s">
        <v>278</v>
      </c>
      <c r="D1310" s="155" t="s">
        <v>93</v>
      </c>
      <c r="E1310" s="155">
        <v>40</v>
      </c>
      <c r="F1310" s="155" t="s">
        <v>568</v>
      </c>
      <c r="G1310" s="153">
        <v>7.2</v>
      </c>
      <c r="H1310" s="153" t="s">
        <v>92</v>
      </c>
      <c r="I1310" s="156" t="s">
        <v>66</v>
      </c>
      <c r="J1310" s="184"/>
    </row>
    <row r="1311" spans="1:10" s="99" customFormat="1" ht="14.25" customHeight="1">
      <c r="A1311" s="154">
        <v>47</v>
      </c>
      <c r="B1311" s="155">
        <v>1256</v>
      </c>
      <c r="C1311" s="155" t="s">
        <v>278</v>
      </c>
      <c r="D1311" s="155" t="s">
        <v>93</v>
      </c>
      <c r="E1311" s="155">
        <v>40</v>
      </c>
      <c r="F1311" s="155" t="s">
        <v>568</v>
      </c>
      <c r="G1311" s="153">
        <v>7.2</v>
      </c>
      <c r="H1311" s="153" t="s">
        <v>92</v>
      </c>
      <c r="I1311" s="156" t="s">
        <v>66</v>
      </c>
      <c r="J1311" s="184"/>
    </row>
    <row r="1312" spans="1:10" s="99" customFormat="1" ht="14.25" customHeight="1">
      <c r="A1312" s="154">
        <v>47</v>
      </c>
      <c r="B1312" s="155">
        <v>1257</v>
      </c>
      <c r="C1312" s="155" t="s">
        <v>278</v>
      </c>
      <c r="D1312" s="155" t="s">
        <v>93</v>
      </c>
      <c r="E1312" s="155">
        <v>40</v>
      </c>
      <c r="F1312" s="155" t="s">
        <v>568</v>
      </c>
      <c r="G1312" s="153">
        <v>7.2</v>
      </c>
      <c r="H1312" s="153" t="s">
        <v>92</v>
      </c>
      <c r="I1312" s="156" t="s">
        <v>66</v>
      </c>
      <c r="J1312" s="184"/>
    </row>
    <row r="1313" spans="1:10" s="99" customFormat="1" ht="14.25" customHeight="1">
      <c r="A1313" s="154">
        <v>47</v>
      </c>
      <c r="B1313" s="155">
        <v>1258</v>
      </c>
      <c r="C1313" s="155" t="s">
        <v>278</v>
      </c>
      <c r="D1313" s="155" t="s">
        <v>93</v>
      </c>
      <c r="E1313" s="155">
        <v>40</v>
      </c>
      <c r="F1313" s="155" t="s">
        <v>568</v>
      </c>
      <c r="G1313" s="153">
        <v>7.2</v>
      </c>
      <c r="H1313" s="153" t="s">
        <v>92</v>
      </c>
      <c r="I1313" s="156" t="s">
        <v>66</v>
      </c>
      <c r="J1313" s="184"/>
    </row>
    <row r="1314" spans="1:10" s="99" customFormat="1" ht="14.25" customHeight="1">
      <c r="A1314" s="154">
        <v>47</v>
      </c>
      <c r="B1314" s="155">
        <v>1259</v>
      </c>
      <c r="C1314" s="155" t="s">
        <v>278</v>
      </c>
      <c r="D1314" s="155" t="s">
        <v>93</v>
      </c>
      <c r="E1314" s="155">
        <v>40</v>
      </c>
      <c r="F1314" s="155" t="s">
        <v>568</v>
      </c>
      <c r="G1314" s="153">
        <v>7.2</v>
      </c>
      <c r="H1314" s="153" t="s">
        <v>92</v>
      </c>
      <c r="I1314" s="156" t="s">
        <v>66</v>
      </c>
      <c r="J1314" s="184"/>
    </row>
    <row r="1315" spans="1:10" s="99" customFormat="1" ht="14.25" customHeight="1">
      <c r="A1315" s="154">
        <v>47</v>
      </c>
      <c r="B1315" s="155">
        <v>1260</v>
      </c>
      <c r="C1315" s="155" t="s">
        <v>278</v>
      </c>
      <c r="D1315" s="155" t="s">
        <v>93</v>
      </c>
      <c r="E1315" s="155">
        <v>40</v>
      </c>
      <c r="F1315" s="155" t="s">
        <v>568</v>
      </c>
      <c r="G1315" s="153">
        <v>7.2</v>
      </c>
      <c r="H1315" s="153" t="s">
        <v>92</v>
      </c>
      <c r="I1315" s="156" t="s">
        <v>66</v>
      </c>
      <c r="J1315" s="184"/>
    </row>
    <row r="1316" spans="1:10" s="99" customFormat="1" ht="14.25" customHeight="1">
      <c r="A1316" s="154">
        <v>47</v>
      </c>
      <c r="B1316" s="155">
        <v>1261</v>
      </c>
      <c r="C1316" s="155" t="s">
        <v>278</v>
      </c>
      <c r="D1316" s="155" t="s">
        <v>93</v>
      </c>
      <c r="E1316" s="155">
        <v>40</v>
      </c>
      <c r="F1316" s="155" t="s">
        <v>568</v>
      </c>
      <c r="G1316" s="153">
        <v>7.2</v>
      </c>
      <c r="H1316" s="153" t="s">
        <v>92</v>
      </c>
      <c r="I1316" s="156" t="s">
        <v>66</v>
      </c>
      <c r="J1316" s="184"/>
    </row>
    <row r="1317" spans="1:10" s="99" customFormat="1" ht="14.25" customHeight="1">
      <c r="A1317" s="154">
        <v>47</v>
      </c>
      <c r="B1317" s="155">
        <v>1262</v>
      </c>
      <c r="C1317" s="155" t="s">
        <v>278</v>
      </c>
      <c r="D1317" s="155" t="s">
        <v>93</v>
      </c>
      <c r="E1317" s="155">
        <v>40</v>
      </c>
      <c r="F1317" s="155" t="s">
        <v>568</v>
      </c>
      <c r="G1317" s="153">
        <v>7.2</v>
      </c>
      <c r="H1317" s="153" t="s">
        <v>92</v>
      </c>
      <c r="I1317" s="156" t="s">
        <v>66</v>
      </c>
      <c r="J1317" s="184"/>
    </row>
    <row r="1318" spans="1:10" s="99" customFormat="1" ht="14.25" customHeight="1">
      <c r="A1318" s="154">
        <v>47</v>
      </c>
      <c r="B1318" s="155">
        <v>1263</v>
      </c>
      <c r="C1318" s="155" t="s">
        <v>278</v>
      </c>
      <c r="D1318" s="155" t="s">
        <v>93</v>
      </c>
      <c r="E1318" s="155">
        <v>40</v>
      </c>
      <c r="F1318" s="155" t="s">
        <v>568</v>
      </c>
      <c r="G1318" s="153">
        <v>7.2</v>
      </c>
      <c r="H1318" s="153" t="s">
        <v>92</v>
      </c>
      <c r="I1318" s="156" t="s">
        <v>66</v>
      </c>
      <c r="J1318" s="184"/>
    </row>
    <row r="1319" spans="1:10" s="99" customFormat="1" ht="14.25" customHeight="1">
      <c r="A1319" s="154">
        <v>47</v>
      </c>
      <c r="B1319" s="155">
        <v>1264</v>
      </c>
      <c r="C1319" s="155" t="s">
        <v>278</v>
      </c>
      <c r="D1319" s="155" t="s">
        <v>93</v>
      </c>
      <c r="E1319" s="155">
        <v>40</v>
      </c>
      <c r="F1319" s="155" t="s">
        <v>568</v>
      </c>
      <c r="G1319" s="153">
        <v>7.2</v>
      </c>
      <c r="H1319" s="153" t="s">
        <v>92</v>
      </c>
      <c r="I1319" s="156" t="s">
        <v>66</v>
      </c>
      <c r="J1319" s="184"/>
    </row>
    <row r="1320" spans="1:10" s="99" customFormat="1" ht="14.25" customHeight="1">
      <c r="A1320" s="154">
        <v>47</v>
      </c>
      <c r="B1320" s="155">
        <v>1265</v>
      </c>
      <c r="C1320" s="155" t="s">
        <v>278</v>
      </c>
      <c r="D1320" s="155" t="s">
        <v>93</v>
      </c>
      <c r="E1320" s="155">
        <v>40</v>
      </c>
      <c r="F1320" s="155" t="s">
        <v>568</v>
      </c>
      <c r="G1320" s="153">
        <v>7.2</v>
      </c>
      <c r="H1320" s="153" t="s">
        <v>92</v>
      </c>
      <c r="I1320" s="156" t="s">
        <v>66</v>
      </c>
      <c r="J1320" s="184"/>
    </row>
    <row r="1321" spans="1:10" s="99" customFormat="1" ht="14.25" customHeight="1">
      <c r="A1321" s="154">
        <v>47</v>
      </c>
      <c r="B1321" s="155">
        <v>1266</v>
      </c>
      <c r="C1321" s="155" t="s">
        <v>278</v>
      </c>
      <c r="D1321" s="155" t="s">
        <v>93</v>
      </c>
      <c r="E1321" s="155">
        <v>40</v>
      </c>
      <c r="F1321" s="155" t="s">
        <v>568</v>
      </c>
      <c r="G1321" s="153">
        <v>7.2</v>
      </c>
      <c r="H1321" s="153" t="s">
        <v>92</v>
      </c>
      <c r="I1321" s="156" t="s">
        <v>66</v>
      </c>
      <c r="J1321" s="184"/>
    </row>
    <row r="1322" spans="1:10" s="99" customFormat="1" ht="14.25" customHeight="1">
      <c r="A1322" s="154">
        <v>47</v>
      </c>
      <c r="B1322" s="155">
        <v>1267</v>
      </c>
      <c r="C1322" s="155" t="s">
        <v>278</v>
      </c>
      <c r="D1322" s="155" t="s">
        <v>93</v>
      </c>
      <c r="E1322" s="155">
        <v>40</v>
      </c>
      <c r="F1322" s="155" t="s">
        <v>568</v>
      </c>
      <c r="G1322" s="153">
        <v>7.2</v>
      </c>
      <c r="H1322" s="153" t="s">
        <v>92</v>
      </c>
      <c r="I1322" s="156" t="s">
        <v>66</v>
      </c>
      <c r="J1322" s="184"/>
    </row>
    <row r="1323" spans="1:10" s="99" customFormat="1" ht="14.25" customHeight="1">
      <c r="A1323" s="154">
        <v>47</v>
      </c>
      <c r="B1323" s="155">
        <v>1268</v>
      </c>
      <c r="C1323" s="155" t="s">
        <v>278</v>
      </c>
      <c r="D1323" s="155" t="s">
        <v>93</v>
      </c>
      <c r="E1323" s="155">
        <v>40</v>
      </c>
      <c r="F1323" s="155" t="s">
        <v>568</v>
      </c>
      <c r="G1323" s="153">
        <v>7.2</v>
      </c>
      <c r="H1323" s="153" t="s">
        <v>92</v>
      </c>
      <c r="I1323" s="156" t="s">
        <v>66</v>
      </c>
      <c r="J1323" s="184"/>
    </row>
    <row r="1324" spans="1:10" s="99" customFormat="1" ht="14.25" customHeight="1">
      <c r="A1324" s="154">
        <v>47</v>
      </c>
      <c r="B1324" s="155">
        <v>1269</v>
      </c>
      <c r="C1324" s="155" t="s">
        <v>278</v>
      </c>
      <c r="D1324" s="155" t="s">
        <v>93</v>
      </c>
      <c r="E1324" s="155">
        <v>40</v>
      </c>
      <c r="F1324" s="155" t="s">
        <v>568</v>
      </c>
      <c r="G1324" s="153">
        <v>7.2</v>
      </c>
      <c r="H1324" s="153" t="s">
        <v>92</v>
      </c>
      <c r="I1324" s="156" t="s">
        <v>66</v>
      </c>
      <c r="J1324" s="184"/>
    </row>
    <row r="1325" spans="1:10" s="99" customFormat="1" ht="14.25" customHeight="1">
      <c r="A1325" s="154">
        <v>47</v>
      </c>
      <c r="B1325" s="155">
        <v>1270</v>
      </c>
      <c r="C1325" s="155" t="s">
        <v>278</v>
      </c>
      <c r="D1325" s="155" t="s">
        <v>93</v>
      </c>
      <c r="E1325" s="155">
        <v>40</v>
      </c>
      <c r="F1325" s="155" t="s">
        <v>568</v>
      </c>
      <c r="G1325" s="153">
        <v>7.2</v>
      </c>
      <c r="H1325" s="153" t="s">
        <v>92</v>
      </c>
      <c r="I1325" s="156" t="s">
        <v>66</v>
      </c>
      <c r="J1325" s="184"/>
    </row>
    <row r="1326" spans="1:10" s="99" customFormat="1" ht="14.25" customHeight="1">
      <c r="A1326" s="154">
        <v>47</v>
      </c>
      <c r="B1326" s="155">
        <v>1271</v>
      </c>
      <c r="C1326" s="155" t="s">
        <v>278</v>
      </c>
      <c r="D1326" s="155" t="s">
        <v>93</v>
      </c>
      <c r="E1326" s="155">
        <v>40</v>
      </c>
      <c r="F1326" s="155" t="s">
        <v>568</v>
      </c>
      <c r="G1326" s="153">
        <v>7.2</v>
      </c>
      <c r="H1326" s="153" t="s">
        <v>92</v>
      </c>
      <c r="I1326" s="156" t="s">
        <v>66</v>
      </c>
      <c r="J1326" s="184"/>
    </row>
    <row r="1327" spans="1:10" s="99" customFormat="1" ht="14.25" customHeight="1">
      <c r="A1327" s="154" t="s">
        <v>36</v>
      </c>
      <c r="B1327" s="155" t="s">
        <v>45</v>
      </c>
      <c r="C1327" s="155" t="s">
        <v>86</v>
      </c>
      <c r="D1327" s="155" t="s">
        <v>87</v>
      </c>
      <c r="E1327" s="155" t="s">
        <v>88</v>
      </c>
      <c r="F1327" s="155" t="s">
        <v>89</v>
      </c>
      <c r="G1327" s="153">
        <v>91.6</v>
      </c>
      <c r="H1327" s="153">
        <v>113.7</v>
      </c>
      <c r="I1327" s="156" t="s">
        <v>146</v>
      </c>
      <c r="J1327" s="184"/>
    </row>
    <row r="1328" spans="1:10" s="99" customFormat="1" ht="14.25" customHeight="1">
      <c r="A1328" s="154">
        <v>48</v>
      </c>
      <c r="B1328" s="155">
        <v>1272</v>
      </c>
      <c r="C1328" s="155" t="s">
        <v>157</v>
      </c>
      <c r="D1328" s="155" t="s">
        <v>138</v>
      </c>
      <c r="E1328" s="155">
        <v>120</v>
      </c>
      <c r="F1328" s="155" t="s">
        <v>557</v>
      </c>
      <c r="G1328" s="153">
        <v>3.8</v>
      </c>
      <c r="H1328" s="153" t="s">
        <v>92</v>
      </c>
      <c r="I1328" s="156" t="s">
        <v>66</v>
      </c>
      <c r="J1328" s="184"/>
    </row>
    <row r="1329" spans="1:10" s="99" customFormat="1" ht="14.25" customHeight="1">
      <c r="A1329" s="154">
        <v>48</v>
      </c>
      <c r="B1329" s="155">
        <v>1273</v>
      </c>
      <c r="C1329" s="155" t="s">
        <v>157</v>
      </c>
      <c r="D1329" s="155" t="s">
        <v>138</v>
      </c>
      <c r="E1329" s="155">
        <v>120</v>
      </c>
      <c r="F1329" s="155" t="s">
        <v>557</v>
      </c>
      <c r="G1329" s="153">
        <v>3.8</v>
      </c>
      <c r="H1329" s="153" t="s">
        <v>92</v>
      </c>
      <c r="I1329" s="156" t="s">
        <v>66</v>
      </c>
      <c r="J1329" s="184"/>
    </row>
    <row r="1330" spans="1:10" s="99" customFormat="1" ht="14.25" customHeight="1">
      <c r="A1330" s="154">
        <v>48</v>
      </c>
      <c r="B1330" s="155">
        <v>1274</v>
      </c>
      <c r="C1330" s="155" t="s">
        <v>157</v>
      </c>
      <c r="D1330" s="155" t="s">
        <v>138</v>
      </c>
      <c r="E1330" s="155">
        <v>120</v>
      </c>
      <c r="F1330" s="155" t="s">
        <v>541</v>
      </c>
      <c r="G1330" s="153">
        <v>3.8</v>
      </c>
      <c r="H1330" s="153" t="s">
        <v>92</v>
      </c>
      <c r="I1330" s="156" t="s">
        <v>66</v>
      </c>
      <c r="J1330" s="184"/>
    </row>
    <row r="1331" spans="1:10" s="99" customFormat="1" ht="14.25" customHeight="1">
      <c r="A1331" s="154">
        <v>48</v>
      </c>
      <c r="B1331" s="155">
        <v>1275</v>
      </c>
      <c r="C1331" s="155" t="s">
        <v>157</v>
      </c>
      <c r="D1331" s="155" t="s">
        <v>138</v>
      </c>
      <c r="E1331" s="155">
        <v>120</v>
      </c>
      <c r="F1331" s="155" t="s">
        <v>541</v>
      </c>
      <c r="G1331" s="153">
        <v>3.8</v>
      </c>
      <c r="H1331" s="153" t="s">
        <v>92</v>
      </c>
      <c r="I1331" s="156" t="s">
        <v>66</v>
      </c>
      <c r="J1331" s="184"/>
    </row>
    <row r="1332" spans="1:10" s="99" customFormat="1" ht="14.25" customHeight="1">
      <c r="A1332" s="154">
        <v>48</v>
      </c>
      <c r="B1332" s="155">
        <v>1276</v>
      </c>
      <c r="C1332" s="155" t="s">
        <v>157</v>
      </c>
      <c r="D1332" s="155" t="s">
        <v>138</v>
      </c>
      <c r="E1332" s="155">
        <v>120</v>
      </c>
      <c r="F1332" s="155" t="s">
        <v>541</v>
      </c>
      <c r="G1332" s="153">
        <v>3.8</v>
      </c>
      <c r="H1332" s="153" t="s">
        <v>92</v>
      </c>
      <c r="I1332" s="156" t="s">
        <v>66</v>
      </c>
      <c r="J1332" s="184"/>
    </row>
    <row r="1333" spans="1:10" s="99" customFormat="1" ht="14.25" customHeight="1">
      <c r="A1333" s="154">
        <v>48</v>
      </c>
      <c r="B1333" s="155">
        <v>1277</v>
      </c>
      <c r="C1333" s="155" t="s">
        <v>157</v>
      </c>
      <c r="D1333" s="155" t="s">
        <v>138</v>
      </c>
      <c r="E1333" s="155">
        <v>120</v>
      </c>
      <c r="F1333" s="155" t="s">
        <v>541</v>
      </c>
      <c r="G1333" s="153">
        <v>3.8</v>
      </c>
      <c r="H1333" s="153" t="s">
        <v>92</v>
      </c>
      <c r="I1333" s="156" t="s">
        <v>66</v>
      </c>
      <c r="J1333" s="184"/>
    </row>
    <row r="1334" spans="1:10" s="99" customFormat="1" ht="14.25" customHeight="1">
      <c r="A1334" s="154">
        <v>48</v>
      </c>
      <c r="B1334" s="155">
        <v>1278</v>
      </c>
      <c r="C1334" s="155" t="s">
        <v>157</v>
      </c>
      <c r="D1334" s="155" t="s">
        <v>138</v>
      </c>
      <c r="E1334" s="155">
        <v>120</v>
      </c>
      <c r="F1334" s="155" t="s">
        <v>557</v>
      </c>
      <c r="G1334" s="153">
        <v>3.8</v>
      </c>
      <c r="H1334" s="153" t="s">
        <v>92</v>
      </c>
      <c r="I1334" s="156" t="s">
        <v>66</v>
      </c>
      <c r="J1334" s="184"/>
    </row>
    <row r="1335" spans="1:10" s="99" customFormat="1" ht="14.25" customHeight="1">
      <c r="A1335" s="154">
        <v>48</v>
      </c>
      <c r="B1335" s="155">
        <v>1279</v>
      </c>
      <c r="C1335" s="155" t="s">
        <v>157</v>
      </c>
      <c r="D1335" s="155" t="s">
        <v>138</v>
      </c>
      <c r="E1335" s="155">
        <v>120</v>
      </c>
      <c r="F1335" s="155" t="s">
        <v>567</v>
      </c>
      <c r="G1335" s="153">
        <v>3.8</v>
      </c>
      <c r="H1335" s="153" t="s">
        <v>92</v>
      </c>
      <c r="I1335" s="156" t="s">
        <v>66</v>
      </c>
      <c r="J1335" s="184"/>
    </row>
    <row r="1336" spans="1:10" s="99" customFormat="1" ht="14.25" customHeight="1">
      <c r="A1336" s="154">
        <v>48</v>
      </c>
      <c r="B1336" s="155">
        <v>1280</v>
      </c>
      <c r="C1336" s="155" t="s">
        <v>157</v>
      </c>
      <c r="D1336" s="155" t="s">
        <v>138</v>
      </c>
      <c r="E1336" s="155">
        <v>120</v>
      </c>
      <c r="F1336" s="155" t="s">
        <v>557</v>
      </c>
      <c r="G1336" s="153">
        <v>3.8</v>
      </c>
      <c r="H1336" s="153" t="s">
        <v>92</v>
      </c>
      <c r="I1336" s="156" t="s">
        <v>66</v>
      </c>
      <c r="J1336" s="184"/>
    </row>
    <row r="1337" spans="1:10" s="99" customFormat="1" ht="14.25" customHeight="1">
      <c r="A1337" s="154">
        <v>48</v>
      </c>
      <c r="B1337" s="155">
        <v>1281</v>
      </c>
      <c r="C1337" s="155" t="s">
        <v>157</v>
      </c>
      <c r="D1337" s="155" t="s">
        <v>138</v>
      </c>
      <c r="E1337" s="155">
        <v>120</v>
      </c>
      <c r="F1337" s="155" t="s">
        <v>557</v>
      </c>
      <c r="G1337" s="153">
        <v>3.8</v>
      </c>
      <c r="H1337" s="153" t="s">
        <v>92</v>
      </c>
      <c r="I1337" s="156" t="s">
        <v>66</v>
      </c>
      <c r="J1337" s="184"/>
    </row>
    <row r="1338" spans="1:10" s="99" customFormat="1" ht="14.25" customHeight="1">
      <c r="A1338" s="154">
        <v>48</v>
      </c>
      <c r="B1338" s="155">
        <v>1282</v>
      </c>
      <c r="C1338" s="155" t="s">
        <v>157</v>
      </c>
      <c r="D1338" s="155" t="s">
        <v>138</v>
      </c>
      <c r="E1338" s="155">
        <v>120</v>
      </c>
      <c r="F1338" s="155" t="s">
        <v>541</v>
      </c>
      <c r="G1338" s="153">
        <v>3.8</v>
      </c>
      <c r="H1338" s="153" t="s">
        <v>92</v>
      </c>
      <c r="I1338" s="156" t="s">
        <v>66</v>
      </c>
      <c r="J1338" s="184"/>
    </row>
    <row r="1339" spans="1:10" s="99" customFormat="1" ht="14.25" customHeight="1">
      <c r="A1339" s="154">
        <v>48</v>
      </c>
      <c r="B1339" s="155">
        <v>1283</v>
      </c>
      <c r="C1339" s="155" t="s">
        <v>157</v>
      </c>
      <c r="D1339" s="155" t="s">
        <v>138</v>
      </c>
      <c r="E1339" s="155">
        <v>120</v>
      </c>
      <c r="F1339" s="155" t="s">
        <v>557</v>
      </c>
      <c r="G1339" s="153">
        <v>3.8</v>
      </c>
      <c r="H1339" s="153" t="s">
        <v>92</v>
      </c>
      <c r="I1339" s="156" t="s">
        <v>66</v>
      </c>
      <c r="J1339" s="184"/>
    </row>
    <row r="1340" spans="1:10" s="99" customFormat="1" ht="14.25" customHeight="1">
      <c r="A1340" s="154">
        <v>48</v>
      </c>
      <c r="B1340" s="155">
        <v>1284</v>
      </c>
      <c r="C1340" s="155" t="s">
        <v>157</v>
      </c>
      <c r="D1340" s="155" t="s">
        <v>138</v>
      </c>
      <c r="E1340" s="155">
        <v>120</v>
      </c>
      <c r="F1340" s="155" t="s">
        <v>557</v>
      </c>
      <c r="G1340" s="153">
        <v>3.8</v>
      </c>
      <c r="H1340" s="153" t="s">
        <v>92</v>
      </c>
      <c r="I1340" s="156" t="s">
        <v>66</v>
      </c>
      <c r="J1340" s="184"/>
    </row>
    <row r="1341" spans="1:10" s="99" customFormat="1" ht="14.25" customHeight="1">
      <c r="A1341" s="154">
        <v>48</v>
      </c>
      <c r="B1341" s="155">
        <v>1285</v>
      </c>
      <c r="C1341" s="155" t="s">
        <v>157</v>
      </c>
      <c r="D1341" s="155" t="s">
        <v>138</v>
      </c>
      <c r="E1341" s="155">
        <v>120</v>
      </c>
      <c r="F1341" s="155" t="s">
        <v>541</v>
      </c>
      <c r="G1341" s="153">
        <v>3.8</v>
      </c>
      <c r="H1341" s="153" t="s">
        <v>92</v>
      </c>
      <c r="I1341" s="156" t="s">
        <v>66</v>
      </c>
      <c r="J1341" s="184"/>
    </row>
    <row r="1342" spans="1:10" s="99" customFormat="1" ht="14.25" customHeight="1">
      <c r="A1342" s="154">
        <v>48</v>
      </c>
      <c r="B1342" s="155">
        <v>1286</v>
      </c>
      <c r="C1342" s="155" t="s">
        <v>157</v>
      </c>
      <c r="D1342" s="155" t="s">
        <v>138</v>
      </c>
      <c r="E1342" s="155">
        <v>120</v>
      </c>
      <c r="F1342" s="155" t="s">
        <v>541</v>
      </c>
      <c r="G1342" s="153">
        <v>3.8</v>
      </c>
      <c r="H1342" s="153" t="s">
        <v>92</v>
      </c>
      <c r="I1342" s="156" t="s">
        <v>66</v>
      </c>
      <c r="J1342" s="184"/>
    </row>
    <row r="1343" spans="1:10" s="99" customFormat="1" ht="14.25" customHeight="1">
      <c r="A1343" s="154">
        <v>48</v>
      </c>
      <c r="B1343" s="155">
        <v>1287</v>
      </c>
      <c r="C1343" s="155" t="s">
        <v>157</v>
      </c>
      <c r="D1343" s="155" t="s">
        <v>138</v>
      </c>
      <c r="E1343" s="155">
        <v>120</v>
      </c>
      <c r="F1343" s="155" t="s">
        <v>541</v>
      </c>
      <c r="G1343" s="153">
        <v>3.8</v>
      </c>
      <c r="H1343" s="153" t="s">
        <v>92</v>
      </c>
      <c r="I1343" s="156" t="s">
        <v>66</v>
      </c>
      <c r="J1343" s="184"/>
    </row>
    <row r="1344" spans="1:10" s="99" customFormat="1" ht="14.25" customHeight="1">
      <c r="A1344" s="154">
        <v>48</v>
      </c>
      <c r="B1344" s="155">
        <v>1288</v>
      </c>
      <c r="C1344" s="155" t="s">
        <v>157</v>
      </c>
      <c r="D1344" s="155" t="s">
        <v>138</v>
      </c>
      <c r="E1344" s="155">
        <v>120</v>
      </c>
      <c r="F1344" s="155" t="s">
        <v>541</v>
      </c>
      <c r="G1344" s="153">
        <v>3.8</v>
      </c>
      <c r="H1344" s="153" t="s">
        <v>92</v>
      </c>
      <c r="I1344" s="156" t="s">
        <v>66</v>
      </c>
      <c r="J1344" s="184"/>
    </row>
    <row r="1345" spans="1:10" s="99" customFormat="1" ht="14.25" customHeight="1">
      <c r="A1345" s="154">
        <v>48</v>
      </c>
      <c r="B1345" s="155">
        <v>1289</v>
      </c>
      <c r="C1345" s="155" t="s">
        <v>157</v>
      </c>
      <c r="D1345" s="155" t="s">
        <v>138</v>
      </c>
      <c r="E1345" s="155">
        <v>120</v>
      </c>
      <c r="F1345" s="155" t="s">
        <v>557</v>
      </c>
      <c r="G1345" s="153">
        <v>3.8</v>
      </c>
      <c r="H1345" s="153" t="s">
        <v>92</v>
      </c>
      <c r="I1345" s="156" t="s">
        <v>66</v>
      </c>
      <c r="J1345" s="184"/>
    </row>
    <row r="1346" spans="1:10" s="99" customFormat="1" ht="14.25" customHeight="1">
      <c r="A1346" s="154">
        <v>48</v>
      </c>
      <c r="B1346" s="155">
        <v>1290</v>
      </c>
      <c r="C1346" s="155" t="s">
        <v>157</v>
      </c>
      <c r="D1346" s="155" t="s">
        <v>138</v>
      </c>
      <c r="E1346" s="155">
        <v>120</v>
      </c>
      <c r="F1346" s="155" t="s">
        <v>557</v>
      </c>
      <c r="G1346" s="153">
        <v>3.8</v>
      </c>
      <c r="H1346" s="153" t="s">
        <v>92</v>
      </c>
      <c r="I1346" s="156" t="s">
        <v>66</v>
      </c>
      <c r="J1346" s="184"/>
    </row>
    <row r="1347" spans="1:10" s="99" customFormat="1" ht="14.25" customHeight="1">
      <c r="A1347" s="154">
        <v>48</v>
      </c>
      <c r="B1347" s="155">
        <v>1291</v>
      </c>
      <c r="C1347" s="155" t="s">
        <v>157</v>
      </c>
      <c r="D1347" s="155" t="s">
        <v>138</v>
      </c>
      <c r="E1347" s="155">
        <v>120</v>
      </c>
      <c r="F1347" s="155" t="s">
        <v>557</v>
      </c>
      <c r="G1347" s="153">
        <v>3.8</v>
      </c>
      <c r="H1347" s="153" t="s">
        <v>92</v>
      </c>
      <c r="I1347" s="156" t="s">
        <v>66</v>
      </c>
      <c r="J1347" s="184"/>
    </row>
    <row r="1348" spans="1:10" s="99" customFormat="1" ht="14.25" customHeight="1">
      <c r="A1348" s="154">
        <v>48</v>
      </c>
      <c r="B1348" s="155">
        <v>1292</v>
      </c>
      <c r="C1348" s="155" t="s">
        <v>157</v>
      </c>
      <c r="D1348" s="155" t="s">
        <v>138</v>
      </c>
      <c r="E1348" s="155">
        <v>120</v>
      </c>
      <c r="F1348" s="155" t="s">
        <v>557</v>
      </c>
      <c r="G1348" s="153">
        <v>3.8</v>
      </c>
      <c r="H1348" s="153" t="s">
        <v>92</v>
      </c>
      <c r="I1348" s="156" t="s">
        <v>66</v>
      </c>
      <c r="J1348" s="184"/>
    </row>
    <row r="1349" spans="1:10" s="99" customFormat="1" ht="14.25" customHeight="1">
      <c r="A1349" s="154">
        <v>48</v>
      </c>
      <c r="B1349" s="155">
        <v>1293</v>
      </c>
      <c r="C1349" s="155" t="s">
        <v>157</v>
      </c>
      <c r="D1349" s="155" t="s">
        <v>138</v>
      </c>
      <c r="E1349" s="155">
        <v>120</v>
      </c>
      <c r="F1349" s="155" t="s">
        <v>557</v>
      </c>
      <c r="G1349" s="153">
        <v>3.8</v>
      </c>
      <c r="H1349" s="153" t="s">
        <v>92</v>
      </c>
      <c r="I1349" s="156" t="s">
        <v>66</v>
      </c>
      <c r="J1349" s="184"/>
    </row>
    <row r="1350" spans="1:10" s="99" customFormat="1" ht="14.25" customHeight="1">
      <c r="A1350" s="154">
        <v>48</v>
      </c>
      <c r="B1350" s="155">
        <v>1294</v>
      </c>
      <c r="C1350" s="155" t="s">
        <v>566</v>
      </c>
      <c r="D1350" s="155" t="s">
        <v>138</v>
      </c>
      <c r="E1350" s="155">
        <v>120</v>
      </c>
      <c r="F1350" s="155" t="s">
        <v>541</v>
      </c>
      <c r="G1350" s="153">
        <v>4</v>
      </c>
      <c r="H1350" s="153" t="s">
        <v>92</v>
      </c>
      <c r="I1350" s="156" t="s">
        <v>66</v>
      </c>
      <c r="J1350" s="184"/>
    </row>
    <row r="1351" spans="1:10" s="99" customFormat="1" ht="14.25" customHeight="1">
      <c r="A1351" s="154">
        <v>48</v>
      </c>
      <c r="B1351" s="155">
        <v>1295</v>
      </c>
      <c r="C1351" s="155" t="s">
        <v>566</v>
      </c>
      <c r="D1351" s="155" t="s">
        <v>138</v>
      </c>
      <c r="E1351" s="155">
        <v>120</v>
      </c>
      <c r="F1351" s="155" t="s">
        <v>541</v>
      </c>
      <c r="G1351" s="153">
        <v>4</v>
      </c>
      <c r="H1351" s="153" t="s">
        <v>92</v>
      </c>
      <c r="I1351" s="156" t="s">
        <v>66</v>
      </c>
      <c r="J1351" s="184"/>
    </row>
    <row r="1352" spans="1:10" s="99" customFormat="1" ht="14.25" customHeight="1">
      <c r="A1352" s="154" t="s">
        <v>36</v>
      </c>
      <c r="B1352" s="155" t="s">
        <v>45</v>
      </c>
      <c r="C1352" s="155" t="s">
        <v>86</v>
      </c>
      <c r="D1352" s="155" t="s">
        <v>87</v>
      </c>
      <c r="E1352" s="155" t="s">
        <v>88</v>
      </c>
      <c r="F1352" s="155" t="s">
        <v>89</v>
      </c>
      <c r="G1352" s="153">
        <v>242.4</v>
      </c>
      <c r="H1352" s="153">
        <v>264.5</v>
      </c>
      <c r="I1352" s="156" t="s">
        <v>90</v>
      </c>
      <c r="J1352" s="184"/>
    </row>
    <row r="1353" spans="1:10" s="99" customFormat="1" ht="14.25" customHeight="1">
      <c r="A1353" s="154">
        <v>49</v>
      </c>
      <c r="B1353" s="155">
        <v>1296</v>
      </c>
      <c r="C1353" s="155" t="s">
        <v>163</v>
      </c>
      <c r="D1353" s="155" t="s">
        <v>93</v>
      </c>
      <c r="E1353" s="155">
        <v>90</v>
      </c>
      <c r="F1353" s="155" t="s">
        <v>569</v>
      </c>
      <c r="G1353" s="153">
        <v>10.1</v>
      </c>
      <c r="H1353" s="153" t="s">
        <v>92</v>
      </c>
      <c r="I1353" s="156" t="s">
        <v>66</v>
      </c>
      <c r="J1353" s="184"/>
    </row>
    <row r="1354" spans="1:10" s="99" customFormat="1" ht="14.25" customHeight="1">
      <c r="A1354" s="154">
        <v>49</v>
      </c>
      <c r="B1354" s="155">
        <v>1297</v>
      </c>
      <c r="C1354" s="155" t="s">
        <v>163</v>
      </c>
      <c r="D1354" s="155" t="s">
        <v>93</v>
      </c>
      <c r="E1354" s="155">
        <v>90</v>
      </c>
      <c r="F1354" s="155" t="s">
        <v>570</v>
      </c>
      <c r="G1354" s="153">
        <v>10.1</v>
      </c>
      <c r="H1354" s="153" t="s">
        <v>92</v>
      </c>
      <c r="I1354" s="156" t="s">
        <v>66</v>
      </c>
      <c r="J1354" s="184"/>
    </row>
    <row r="1355" spans="1:10" s="99" customFormat="1" ht="14.25" customHeight="1">
      <c r="A1355" s="154">
        <v>49</v>
      </c>
      <c r="B1355" s="155">
        <v>1298</v>
      </c>
      <c r="C1355" s="155" t="s">
        <v>163</v>
      </c>
      <c r="D1355" s="155" t="s">
        <v>93</v>
      </c>
      <c r="E1355" s="155">
        <v>90</v>
      </c>
      <c r="F1355" s="155" t="s">
        <v>570</v>
      </c>
      <c r="G1355" s="153">
        <v>10.1</v>
      </c>
      <c r="H1355" s="153" t="s">
        <v>92</v>
      </c>
      <c r="I1355" s="156" t="s">
        <v>66</v>
      </c>
      <c r="J1355" s="184"/>
    </row>
    <row r="1356" spans="1:10" s="99" customFormat="1" ht="14.25" customHeight="1">
      <c r="A1356" s="154">
        <v>49</v>
      </c>
      <c r="B1356" s="155">
        <v>1299</v>
      </c>
      <c r="C1356" s="155" t="s">
        <v>163</v>
      </c>
      <c r="D1356" s="155" t="s">
        <v>93</v>
      </c>
      <c r="E1356" s="155">
        <v>90</v>
      </c>
      <c r="F1356" s="155" t="s">
        <v>570</v>
      </c>
      <c r="G1356" s="153">
        <v>10.1</v>
      </c>
      <c r="H1356" s="153" t="s">
        <v>92</v>
      </c>
      <c r="I1356" s="156" t="s">
        <v>66</v>
      </c>
      <c r="J1356" s="184"/>
    </row>
    <row r="1357" spans="1:10" s="99" customFormat="1" ht="14.25" customHeight="1">
      <c r="A1357" s="154">
        <v>49</v>
      </c>
      <c r="B1357" s="155">
        <v>1300</v>
      </c>
      <c r="C1357" s="155" t="s">
        <v>163</v>
      </c>
      <c r="D1357" s="155" t="s">
        <v>93</v>
      </c>
      <c r="E1357" s="155">
        <v>90</v>
      </c>
      <c r="F1357" s="155" t="s">
        <v>570</v>
      </c>
      <c r="G1357" s="153">
        <v>10.1</v>
      </c>
      <c r="H1357" s="153" t="s">
        <v>92</v>
      </c>
      <c r="I1357" s="156" t="s">
        <v>66</v>
      </c>
      <c r="J1357" s="184"/>
    </row>
    <row r="1358" spans="1:10" s="99" customFormat="1" ht="14.25" customHeight="1">
      <c r="A1358" s="154">
        <v>49</v>
      </c>
      <c r="B1358" s="155">
        <v>1301</v>
      </c>
      <c r="C1358" s="155" t="s">
        <v>163</v>
      </c>
      <c r="D1358" s="155" t="s">
        <v>93</v>
      </c>
      <c r="E1358" s="155">
        <v>90</v>
      </c>
      <c r="F1358" s="155" t="s">
        <v>569</v>
      </c>
      <c r="G1358" s="153">
        <v>10.1</v>
      </c>
      <c r="H1358" s="153" t="s">
        <v>92</v>
      </c>
      <c r="I1358" s="156" t="s">
        <v>66</v>
      </c>
      <c r="J1358" s="184"/>
    </row>
    <row r="1359" spans="1:10" s="99" customFormat="1" ht="14.25" customHeight="1">
      <c r="A1359" s="154">
        <v>49</v>
      </c>
      <c r="B1359" s="155">
        <v>1302</v>
      </c>
      <c r="C1359" s="155" t="s">
        <v>163</v>
      </c>
      <c r="D1359" s="155" t="s">
        <v>93</v>
      </c>
      <c r="E1359" s="155">
        <v>90</v>
      </c>
      <c r="F1359" s="155" t="s">
        <v>570</v>
      </c>
      <c r="G1359" s="153">
        <v>10.1</v>
      </c>
      <c r="H1359" s="153" t="s">
        <v>92</v>
      </c>
      <c r="I1359" s="156" t="s">
        <v>66</v>
      </c>
      <c r="J1359" s="184"/>
    </row>
    <row r="1360" spans="1:10" s="99" customFormat="1" ht="14.25" customHeight="1">
      <c r="A1360" s="154">
        <v>49</v>
      </c>
      <c r="B1360" s="155">
        <v>1303</v>
      </c>
      <c r="C1360" s="155" t="s">
        <v>163</v>
      </c>
      <c r="D1360" s="155" t="s">
        <v>93</v>
      </c>
      <c r="E1360" s="155">
        <v>90</v>
      </c>
      <c r="F1360" s="155" t="s">
        <v>523</v>
      </c>
      <c r="G1360" s="153">
        <v>10.1</v>
      </c>
      <c r="H1360" s="153" t="s">
        <v>92</v>
      </c>
      <c r="I1360" s="156" t="s">
        <v>66</v>
      </c>
      <c r="J1360" s="184"/>
    </row>
    <row r="1361" spans="1:10" s="99" customFormat="1" ht="14.25" customHeight="1">
      <c r="A1361" s="154">
        <v>49</v>
      </c>
      <c r="B1361" s="155">
        <v>1304</v>
      </c>
      <c r="C1361" s="155" t="s">
        <v>163</v>
      </c>
      <c r="D1361" s="155" t="s">
        <v>93</v>
      </c>
      <c r="E1361" s="155">
        <v>90</v>
      </c>
      <c r="F1361" s="155" t="s">
        <v>570</v>
      </c>
      <c r="G1361" s="153">
        <v>10.1</v>
      </c>
      <c r="H1361" s="153" t="s">
        <v>92</v>
      </c>
      <c r="I1361" s="156" t="s">
        <v>66</v>
      </c>
      <c r="J1361" s="184"/>
    </row>
    <row r="1362" spans="1:10" s="99" customFormat="1" ht="14.25" customHeight="1">
      <c r="A1362" s="154">
        <v>49</v>
      </c>
      <c r="B1362" s="155">
        <v>1305</v>
      </c>
      <c r="C1362" s="155" t="s">
        <v>163</v>
      </c>
      <c r="D1362" s="155" t="s">
        <v>93</v>
      </c>
      <c r="E1362" s="155">
        <v>90</v>
      </c>
      <c r="F1362" s="155" t="s">
        <v>570</v>
      </c>
      <c r="G1362" s="153">
        <v>10.1</v>
      </c>
      <c r="H1362" s="153" t="s">
        <v>92</v>
      </c>
      <c r="I1362" s="156" t="s">
        <v>66</v>
      </c>
      <c r="J1362" s="184"/>
    </row>
    <row r="1363" spans="1:10" s="99" customFormat="1" ht="14.25" customHeight="1">
      <c r="A1363" s="154">
        <v>49</v>
      </c>
      <c r="B1363" s="155">
        <v>1306</v>
      </c>
      <c r="C1363" s="155" t="s">
        <v>163</v>
      </c>
      <c r="D1363" s="155" t="s">
        <v>93</v>
      </c>
      <c r="E1363" s="155">
        <v>90</v>
      </c>
      <c r="F1363" s="155" t="s">
        <v>570</v>
      </c>
      <c r="G1363" s="153">
        <v>10.1</v>
      </c>
      <c r="H1363" s="153" t="s">
        <v>92</v>
      </c>
      <c r="I1363" s="156" t="s">
        <v>66</v>
      </c>
      <c r="J1363" s="184"/>
    </row>
    <row r="1364" spans="1:10" s="99" customFormat="1" ht="14.25" customHeight="1">
      <c r="A1364" s="154">
        <v>49</v>
      </c>
      <c r="B1364" s="155">
        <v>1307</v>
      </c>
      <c r="C1364" s="155" t="s">
        <v>163</v>
      </c>
      <c r="D1364" s="155" t="s">
        <v>93</v>
      </c>
      <c r="E1364" s="155">
        <v>90</v>
      </c>
      <c r="F1364" s="155" t="s">
        <v>570</v>
      </c>
      <c r="G1364" s="153">
        <v>10.1</v>
      </c>
      <c r="H1364" s="153" t="s">
        <v>92</v>
      </c>
      <c r="I1364" s="156" t="s">
        <v>66</v>
      </c>
      <c r="J1364" s="184"/>
    </row>
    <row r="1365" spans="1:10" s="99" customFormat="1" ht="14.25" customHeight="1">
      <c r="A1365" s="154">
        <v>49</v>
      </c>
      <c r="B1365" s="155">
        <v>1308</v>
      </c>
      <c r="C1365" s="155" t="s">
        <v>163</v>
      </c>
      <c r="D1365" s="155" t="s">
        <v>93</v>
      </c>
      <c r="E1365" s="155">
        <v>90</v>
      </c>
      <c r="F1365" s="155" t="s">
        <v>570</v>
      </c>
      <c r="G1365" s="153">
        <v>10.1</v>
      </c>
      <c r="H1365" s="153" t="s">
        <v>92</v>
      </c>
      <c r="I1365" s="156" t="s">
        <v>66</v>
      </c>
      <c r="J1365" s="184"/>
    </row>
    <row r="1366" spans="1:10" s="99" customFormat="1" ht="14.25" customHeight="1">
      <c r="A1366" s="154">
        <v>49</v>
      </c>
      <c r="B1366" s="155">
        <v>1309</v>
      </c>
      <c r="C1366" s="155" t="s">
        <v>163</v>
      </c>
      <c r="D1366" s="155" t="s">
        <v>93</v>
      </c>
      <c r="E1366" s="155">
        <v>90</v>
      </c>
      <c r="F1366" s="155" t="s">
        <v>570</v>
      </c>
      <c r="G1366" s="153">
        <v>10.1</v>
      </c>
      <c r="H1366" s="153" t="s">
        <v>92</v>
      </c>
      <c r="I1366" s="156" t="s">
        <v>66</v>
      </c>
      <c r="J1366" s="184"/>
    </row>
    <row r="1367" spans="1:10" s="99" customFormat="1" ht="14.25" customHeight="1">
      <c r="A1367" s="154">
        <v>49</v>
      </c>
      <c r="B1367" s="155">
        <v>1310</v>
      </c>
      <c r="C1367" s="155" t="s">
        <v>163</v>
      </c>
      <c r="D1367" s="155" t="s">
        <v>93</v>
      </c>
      <c r="E1367" s="155">
        <v>90</v>
      </c>
      <c r="F1367" s="155" t="s">
        <v>570</v>
      </c>
      <c r="G1367" s="153">
        <v>10.1</v>
      </c>
      <c r="H1367" s="153" t="s">
        <v>92</v>
      </c>
      <c r="I1367" s="156" t="s">
        <v>66</v>
      </c>
      <c r="J1367" s="184"/>
    </row>
    <row r="1368" spans="1:10" s="99" customFormat="1" ht="14.25" customHeight="1">
      <c r="A1368" s="154">
        <v>49</v>
      </c>
      <c r="B1368" s="155">
        <v>1311</v>
      </c>
      <c r="C1368" s="155" t="s">
        <v>163</v>
      </c>
      <c r="D1368" s="155" t="s">
        <v>93</v>
      </c>
      <c r="E1368" s="155">
        <v>90</v>
      </c>
      <c r="F1368" s="155" t="s">
        <v>570</v>
      </c>
      <c r="G1368" s="153">
        <v>10.1</v>
      </c>
      <c r="H1368" s="153" t="s">
        <v>92</v>
      </c>
      <c r="I1368" s="156" t="s">
        <v>66</v>
      </c>
      <c r="J1368" s="184"/>
    </row>
    <row r="1369" spans="1:10" s="99" customFormat="1" ht="14.25" customHeight="1">
      <c r="A1369" s="154">
        <v>49</v>
      </c>
      <c r="B1369" s="155">
        <v>1312</v>
      </c>
      <c r="C1369" s="155" t="s">
        <v>163</v>
      </c>
      <c r="D1369" s="155" t="s">
        <v>93</v>
      </c>
      <c r="E1369" s="155">
        <v>90</v>
      </c>
      <c r="F1369" s="155" t="s">
        <v>570</v>
      </c>
      <c r="G1369" s="153">
        <v>10.1</v>
      </c>
      <c r="H1369" s="153" t="s">
        <v>92</v>
      </c>
      <c r="I1369" s="156" t="s">
        <v>66</v>
      </c>
      <c r="J1369" s="184"/>
    </row>
    <row r="1370" spans="1:10" s="99" customFormat="1" ht="14.25" customHeight="1">
      <c r="A1370" s="154">
        <v>49</v>
      </c>
      <c r="B1370" s="155">
        <v>1313</v>
      </c>
      <c r="C1370" s="155" t="s">
        <v>163</v>
      </c>
      <c r="D1370" s="155" t="s">
        <v>93</v>
      </c>
      <c r="E1370" s="155">
        <v>90</v>
      </c>
      <c r="F1370" s="155" t="s">
        <v>570</v>
      </c>
      <c r="G1370" s="153">
        <v>10.1</v>
      </c>
      <c r="H1370" s="153" t="s">
        <v>92</v>
      </c>
      <c r="I1370" s="156" t="s">
        <v>66</v>
      </c>
      <c r="J1370" s="184"/>
    </row>
    <row r="1371" spans="1:10" s="99" customFormat="1" ht="14.25" customHeight="1">
      <c r="A1371" s="154">
        <v>49</v>
      </c>
      <c r="B1371" s="155">
        <v>1314</v>
      </c>
      <c r="C1371" s="155" t="s">
        <v>163</v>
      </c>
      <c r="D1371" s="155" t="s">
        <v>93</v>
      </c>
      <c r="E1371" s="155">
        <v>90</v>
      </c>
      <c r="F1371" s="155" t="s">
        <v>569</v>
      </c>
      <c r="G1371" s="153">
        <v>10.1</v>
      </c>
      <c r="H1371" s="153" t="s">
        <v>92</v>
      </c>
      <c r="I1371" s="156" t="s">
        <v>66</v>
      </c>
      <c r="J1371" s="184"/>
    </row>
    <row r="1372" spans="1:10" s="99" customFormat="1" ht="14.25" customHeight="1">
      <c r="A1372" s="154">
        <v>49</v>
      </c>
      <c r="B1372" s="155">
        <v>1315</v>
      </c>
      <c r="C1372" s="155" t="s">
        <v>163</v>
      </c>
      <c r="D1372" s="155" t="s">
        <v>93</v>
      </c>
      <c r="E1372" s="155">
        <v>90</v>
      </c>
      <c r="F1372" s="155" t="s">
        <v>570</v>
      </c>
      <c r="G1372" s="153">
        <v>10.1</v>
      </c>
      <c r="H1372" s="153" t="s">
        <v>92</v>
      </c>
      <c r="I1372" s="156" t="s">
        <v>66</v>
      </c>
      <c r="J1372" s="184"/>
    </row>
    <row r="1373" spans="1:10" s="99" customFormat="1" ht="14.25" customHeight="1">
      <c r="A1373" s="154">
        <v>49</v>
      </c>
      <c r="B1373" s="155">
        <v>1316</v>
      </c>
      <c r="C1373" s="155" t="s">
        <v>163</v>
      </c>
      <c r="D1373" s="155" t="s">
        <v>93</v>
      </c>
      <c r="E1373" s="155">
        <v>90</v>
      </c>
      <c r="F1373" s="155" t="s">
        <v>570</v>
      </c>
      <c r="G1373" s="153">
        <v>10.1</v>
      </c>
      <c r="H1373" s="153" t="s">
        <v>92</v>
      </c>
      <c r="I1373" s="156" t="s">
        <v>66</v>
      </c>
      <c r="J1373" s="184"/>
    </row>
    <row r="1374" spans="1:10" s="99" customFormat="1" ht="14.25" customHeight="1">
      <c r="A1374" s="154">
        <v>49</v>
      </c>
      <c r="B1374" s="155">
        <v>1317</v>
      </c>
      <c r="C1374" s="155" t="s">
        <v>163</v>
      </c>
      <c r="D1374" s="155" t="s">
        <v>93</v>
      </c>
      <c r="E1374" s="155">
        <v>90</v>
      </c>
      <c r="F1374" s="155" t="s">
        <v>569</v>
      </c>
      <c r="G1374" s="153">
        <v>10.1</v>
      </c>
      <c r="H1374" s="153" t="s">
        <v>92</v>
      </c>
      <c r="I1374" s="156" t="s">
        <v>66</v>
      </c>
      <c r="J1374" s="184"/>
    </row>
    <row r="1375" spans="1:10" s="99" customFormat="1" ht="14.25" customHeight="1">
      <c r="A1375" s="154">
        <v>49</v>
      </c>
      <c r="B1375" s="155">
        <v>1318</v>
      </c>
      <c r="C1375" s="155" t="s">
        <v>163</v>
      </c>
      <c r="D1375" s="155" t="s">
        <v>93</v>
      </c>
      <c r="E1375" s="155">
        <v>90</v>
      </c>
      <c r="F1375" s="155" t="s">
        <v>570</v>
      </c>
      <c r="G1375" s="153">
        <v>10.1</v>
      </c>
      <c r="H1375" s="153" t="s">
        <v>92</v>
      </c>
      <c r="I1375" s="156" t="s">
        <v>66</v>
      </c>
      <c r="J1375" s="184"/>
    </row>
    <row r="1376" spans="1:10" s="99" customFormat="1" ht="14.25" customHeight="1">
      <c r="A1376" s="154">
        <v>49</v>
      </c>
      <c r="B1376" s="155">
        <v>1319</v>
      </c>
      <c r="C1376" s="155" t="s">
        <v>163</v>
      </c>
      <c r="D1376" s="155" t="s">
        <v>93</v>
      </c>
      <c r="E1376" s="155">
        <v>90</v>
      </c>
      <c r="F1376" s="155" t="s">
        <v>523</v>
      </c>
      <c r="G1376" s="153">
        <v>10.1</v>
      </c>
      <c r="H1376" s="153" t="s">
        <v>92</v>
      </c>
      <c r="I1376" s="156" t="s">
        <v>66</v>
      </c>
      <c r="J1376" s="184"/>
    </row>
    <row r="1377" spans="1:10" s="99" customFormat="1" ht="14.25" customHeight="1">
      <c r="A1377" s="154" t="s">
        <v>36</v>
      </c>
      <c r="B1377" s="155" t="s">
        <v>45</v>
      </c>
      <c r="C1377" s="155" t="s">
        <v>86</v>
      </c>
      <c r="D1377" s="155" t="s">
        <v>87</v>
      </c>
      <c r="E1377" s="155" t="s">
        <v>88</v>
      </c>
      <c r="F1377" s="155" t="s">
        <v>89</v>
      </c>
      <c r="G1377" s="153">
        <v>382.32</v>
      </c>
      <c r="H1377" s="153">
        <v>404.42</v>
      </c>
      <c r="I1377" s="156" t="s">
        <v>90</v>
      </c>
      <c r="J1377" s="184"/>
    </row>
    <row r="1378" spans="1:10" s="99" customFormat="1" ht="14.25" customHeight="1">
      <c r="A1378" s="154">
        <v>50</v>
      </c>
      <c r="B1378" s="155">
        <v>1320</v>
      </c>
      <c r="C1378" s="155" t="s">
        <v>150</v>
      </c>
      <c r="D1378" s="155" t="s">
        <v>91</v>
      </c>
      <c r="E1378" s="155">
        <v>240</v>
      </c>
      <c r="F1378" s="155" t="s">
        <v>571</v>
      </c>
      <c r="G1378" s="153">
        <v>15.93</v>
      </c>
      <c r="H1378" s="153" t="s">
        <v>92</v>
      </c>
      <c r="I1378" s="156" t="s">
        <v>66</v>
      </c>
      <c r="J1378" s="184"/>
    </row>
    <row r="1379" spans="1:10" s="99" customFormat="1" ht="14.25" customHeight="1">
      <c r="A1379" s="154">
        <v>50</v>
      </c>
      <c r="B1379" s="155">
        <v>1321</v>
      </c>
      <c r="C1379" s="155" t="s">
        <v>150</v>
      </c>
      <c r="D1379" s="155" t="s">
        <v>91</v>
      </c>
      <c r="E1379" s="155">
        <v>240</v>
      </c>
      <c r="F1379" s="155" t="s">
        <v>572</v>
      </c>
      <c r="G1379" s="153">
        <v>15.93</v>
      </c>
      <c r="H1379" s="153" t="s">
        <v>92</v>
      </c>
      <c r="I1379" s="156" t="s">
        <v>66</v>
      </c>
      <c r="J1379" s="184"/>
    </row>
    <row r="1380" spans="1:10" s="99" customFormat="1" ht="14.25" customHeight="1">
      <c r="A1380" s="154">
        <v>50</v>
      </c>
      <c r="B1380" s="155">
        <v>1322</v>
      </c>
      <c r="C1380" s="155" t="s">
        <v>150</v>
      </c>
      <c r="D1380" s="155" t="s">
        <v>91</v>
      </c>
      <c r="E1380" s="155">
        <v>240</v>
      </c>
      <c r="F1380" s="155" t="s">
        <v>573</v>
      </c>
      <c r="G1380" s="153">
        <v>15.93</v>
      </c>
      <c r="H1380" s="153" t="s">
        <v>92</v>
      </c>
      <c r="I1380" s="156" t="s">
        <v>66</v>
      </c>
      <c r="J1380" s="184"/>
    </row>
    <row r="1381" spans="1:10" s="99" customFormat="1" ht="14.25" customHeight="1">
      <c r="A1381" s="154">
        <v>50</v>
      </c>
      <c r="B1381" s="155">
        <v>1323</v>
      </c>
      <c r="C1381" s="155" t="s">
        <v>150</v>
      </c>
      <c r="D1381" s="155" t="s">
        <v>91</v>
      </c>
      <c r="E1381" s="155">
        <v>240</v>
      </c>
      <c r="F1381" s="155" t="s">
        <v>567</v>
      </c>
      <c r="G1381" s="153">
        <v>15.93</v>
      </c>
      <c r="H1381" s="153" t="s">
        <v>92</v>
      </c>
      <c r="I1381" s="156" t="s">
        <v>66</v>
      </c>
      <c r="J1381" s="184"/>
    </row>
    <row r="1382" spans="1:10" s="99" customFormat="1" ht="14.25" customHeight="1">
      <c r="A1382" s="154">
        <v>50</v>
      </c>
      <c r="B1382" s="155">
        <v>1324</v>
      </c>
      <c r="C1382" s="155" t="s">
        <v>150</v>
      </c>
      <c r="D1382" s="155" t="s">
        <v>91</v>
      </c>
      <c r="E1382" s="155">
        <v>240</v>
      </c>
      <c r="F1382" s="155" t="s">
        <v>573</v>
      </c>
      <c r="G1382" s="153">
        <v>15.93</v>
      </c>
      <c r="H1382" s="153" t="s">
        <v>92</v>
      </c>
      <c r="I1382" s="156" t="s">
        <v>66</v>
      </c>
      <c r="J1382" s="184"/>
    </row>
    <row r="1383" spans="1:10" s="99" customFormat="1" ht="14.25" customHeight="1">
      <c r="A1383" s="154">
        <v>50</v>
      </c>
      <c r="B1383" s="155">
        <v>1325</v>
      </c>
      <c r="C1383" s="155" t="s">
        <v>150</v>
      </c>
      <c r="D1383" s="155" t="s">
        <v>91</v>
      </c>
      <c r="E1383" s="155">
        <v>240</v>
      </c>
      <c r="F1383" s="155" t="s">
        <v>541</v>
      </c>
      <c r="G1383" s="153">
        <v>15.93</v>
      </c>
      <c r="H1383" s="153" t="s">
        <v>92</v>
      </c>
      <c r="I1383" s="156" t="s">
        <v>66</v>
      </c>
      <c r="J1383" s="184"/>
    </row>
    <row r="1384" spans="1:10" s="99" customFormat="1" ht="14.25" customHeight="1">
      <c r="A1384" s="154">
        <v>50</v>
      </c>
      <c r="B1384" s="155">
        <v>1326</v>
      </c>
      <c r="C1384" s="155" t="s">
        <v>150</v>
      </c>
      <c r="D1384" s="155" t="s">
        <v>91</v>
      </c>
      <c r="E1384" s="155">
        <v>240</v>
      </c>
      <c r="F1384" s="155" t="s">
        <v>574</v>
      </c>
      <c r="G1384" s="153">
        <v>15.93</v>
      </c>
      <c r="H1384" s="153" t="s">
        <v>92</v>
      </c>
      <c r="I1384" s="156" t="s">
        <v>66</v>
      </c>
      <c r="J1384" s="184"/>
    </row>
    <row r="1385" spans="1:10" s="99" customFormat="1" ht="14.25" customHeight="1">
      <c r="A1385" s="154">
        <v>50</v>
      </c>
      <c r="B1385" s="155">
        <v>1327</v>
      </c>
      <c r="C1385" s="155" t="s">
        <v>150</v>
      </c>
      <c r="D1385" s="155" t="s">
        <v>91</v>
      </c>
      <c r="E1385" s="155">
        <v>240</v>
      </c>
      <c r="F1385" s="155" t="s">
        <v>575</v>
      </c>
      <c r="G1385" s="153">
        <v>15.93</v>
      </c>
      <c r="H1385" s="153" t="s">
        <v>92</v>
      </c>
      <c r="I1385" s="156" t="s">
        <v>66</v>
      </c>
      <c r="J1385" s="184"/>
    </row>
    <row r="1386" spans="1:10" s="99" customFormat="1" ht="14.25" customHeight="1">
      <c r="A1386" s="154">
        <v>50</v>
      </c>
      <c r="B1386" s="155">
        <v>1328</v>
      </c>
      <c r="C1386" s="155" t="s">
        <v>150</v>
      </c>
      <c r="D1386" s="155" t="s">
        <v>91</v>
      </c>
      <c r="E1386" s="155">
        <v>240</v>
      </c>
      <c r="F1386" s="155" t="s">
        <v>573</v>
      </c>
      <c r="G1386" s="153">
        <v>15.93</v>
      </c>
      <c r="H1386" s="153" t="s">
        <v>92</v>
      </c>
      <c r="I1386" s="156" t="s">
        <v>66</v>
      </c>
      <c r="J1386" s="184"/>
    </row>
    <row r="1387" spans="1:10" s="99" customFormat="1" ht="14.25" customHeight="1">
      <c r="A1387" s="154">
        <v>50</v>
      </c>
      <c r="B1387" s="155">
        <v>1329</v>
      </c>
      <c r="C1387" s="155" t="s">
        <v>150</v>
      </c>
      <c r="D1387" s="155" t="s">
        <v>91</v>
      </c>
      <c r="E1387" s="155">
        <v>240</v>
      </c>
      <c r="F1387" s="155" t="s">
        <v>567</v>
      </c>
      <c r="G1387" s="153">
        <v>15.93</v>
      </c>
      <c r="H1387" s="153" t="s">
        <v>92</v>
      </c>
      <c r="I1387" s="156" t="s">
        <v>66</v>
      </c>
      <c r="J1387" s="184"/>
    </row>
    <row r="1388" spans="1:10" s="99" customFormat="1" ht="14.25" customHeight="1">
      <c r="A1388" s="154">
        <v>50</v>
      </c>
      <c r="B1388" s="155">
        <v>1330</v>
      </c>
      <c r="C1388" s="155" t="s">
        <v>150</v>
      </c>
      <c r="D1388" s="155" t="s">
        <v>91</v>
      </c>
      <c r="E1388" s="155">
        <v>240</v>
      </c>
      <c r="F1388" s="155" t="s">
        <v>567</v>
      </c>
      <c r="G1388" s="153">
        <v>15.93</v>
      </c>
      <c r="H1388" s="153" t="s">
        <v>92</v>
      </c>
      <c r="I1388" s="156" t="s">
        <v>66</v>
      </c>
      <c r="J1388" s="184"/>
    </row>
    <row r="1389" spans="1:10" s="99" customFormat="1" ht="14.25" customHeight="1">
      <c r="A1389" s="154">
        <v>50</v>
      </c>
      <c r="B1389" s="155">
        <v>1331</v>
      </c>
      <c r="C1389" s="155" t="s">
        <v>150</v>
      </c>
      <c r="D1389" s="155" t="s">
        <v>91</v>
      </c>
      <c r="E1389" s="155">
        <v>240</v>
      </c>
      <c r="F1389" s="155" t="s">
        <v>573</v>
      </c>
      <c r="G1389" s="153">
        <v>15.93</v>
      </c>
      <c r="H1389" s="153" t="s">
        <v>92</v>
      </c>
      <c r="I1389" s="156" t="s">
        <v>66</v>
      </c>
      <c r="J1389" s="184"/>
    </row>
    <row r="1390" spans="1:10" s="99" customFormat="1" ht="14.25" customHeight="1">
      <c r="A1390" s="154">
        <v>50</v>
      </c>
      <c r="B1390" s="155">
        <v>1332</v>
      </c>
      <c r="C1390" s="155" t="s">
        <v>150</v>
      </c>
      <c r="D1390" s="155" t="s">
        <v>91</v>
      </c>
      <c r="E1390" s="155">
        <v>240</v>
      </c>
      <c r="F1390" s="155" t="s">
        <v>572</v>
      </c>
      <c r="G1390" s="153">
        <v>15.93</v>
      </c>
      <c r="H1390" s="153" t="s">
        <v>92</v>
      </c>
      <c r="I1390" s="156" t="s">
        <v>66</v>
      </c>
      <c r="J1390" s="184"/>
    </row>
    <row r="1391" spans="1:10" s="99" customFormat="1" ht="14.25" customHeight="1">
      <c r="A1391" s="154">
        <v>50</v>
      </c>
      <c r="B1391" s="155">
        <v>1333</v>
      </c>
      <c r="C1391" s="155" t="s">
        <v>150</v>
      </c>
      <c r="D1391" s="155" t="s">
        <v>91</v>
      </c>
      <c r="E1391" s="155">
        <v>240</v>
      </c>
      <c r="F1391" s="155" t="s">
        <v>571</v>
      </c>
      <c r="G1391" s="153">
        <v>15.93</v>
      </c>
      <c r="H1391" s="153" t="s">
        <v>92</v>
      </c>
      <c r="I1391" s="156" t="s">
        <v>66</v>
      </c>
      <c r="J1391" s="184"/>
    </row>
    <row r="1392" spans="1:10" s="99" customFormat="1" ht="14.25" customHeight="1">
      <c r="A1392" s="154">
        <v>50</v>
      </c>
      <c r="B1392" s="155">
        <v>1334</v>
      </c>
      <c r="C1392" s="155" t="s">
        <v>150</v>
      </c>
      <c r="D1392" s="155" t="s">
        <v>91</v>
      </c>
      <c r="E1392" s="155">
        <v>240</v>
      </c>
      <c r="F1392" s="155" t="s">
        <v>567</v>
      </c>
      <c r="G1392" s="153">
        <v>15.93</v>
      </c>
      <c r="H1392" s="153" t="s">
        <v>92</v>
      </c>
      <c r="I1392" s="156" t="s">
        <v>66</v>
      </c>
      <c r="J1392" s="184"/>
    </row>
    <row r="1393" spans="1:10" s="99" customFormat="1" ht="14.25" customHeight="1">
      <c r="A1393" s="154">
        <v>50</v>
      </c>
      <c r="B1393" s="155">
        <v>1335</v>
      </c>
      <c r="C1393" s="155" t="s">
        <v>150</v>
      </c>
      <c r="D1393" s="155" t="s">
        <v>91</v>
      </c>
      <c r="E1393" s="155">
        <v>240</v>
      </c>
      <c r="F1393" s="155" t="s">
        <v>573</v>
      </c>
      <c r="G1393" s="153">
        <v>15.93</v>
      </c>
      <c r="H1393" s="153" t="s">
        <v>92</v>
      </c>
      <c r="I1393" s="156" t="s">
        <v>66</v>
      </c>
      <c r="J1393" s="184"/>
    </row>
    <row r="1394" spans="1:10" s="99" customFormat="1" ht="14.25" customHeight="1">
      <c r="A1394" s="154">
        <v>50</v>
      </c>
      <c r="B1394" s="155">
        <v>1336</v>
      </c>
      <c r="C1394" s="155" t="s">
        <v>150</v>
      </c>
      <c r="D1394" s="155" t="s">
        <v>91</v>
      </c>
      <c r="E1394" s="155">
        <v>240</v>
      </c>
      <c r="F1394" s="155" t="s">
        <v>567</v>
      </c>
      <c r="G1394" s="153">
        <v>15.93</v>
      </c>
      <c r="H1394" s="153" t="s">
        <v>92</v>
      </c>
      <c r="I1394" s="156" t="s">
        <v>66</v>
      </c>
      <c r="J1394" s="184"/>
    </row>
    <row r="1395" spans="1:10" s="99" customFormat="1" ht="14.25" customHeight="1">
      <c r="A1395" s="154">
        <v>50</v>
      </c>
      <c r="B1395" s="155">
        <v>1337</v>
      </c>
      <c r="C1395" s="155" t="s">
        <v>150</v>
      </c>
      <c r="D1395" s="155" t="s">
        <v>91</v>
      </c>
      <c r="E1395" s="155">
        <v>240</v>
      </c>
      <c r="F1395" s="155" t="s">
        <v>567</v>
      </c>
      <c r="G1395" s="153">
        <v>15.93</v>
      </c>
      <c r="H1395" s="153" t="s">
        <v>92</v>
      </c>
      <c r="I1395" s="156" t="s">
        <v>66</v>
      </c>
      <c r="J1395" s="184"/>
    </row>
    <row r="1396" spans="1:10" s="99" customFormat="1" ht="14.25" customHeight="1">
      <c r="A1396" s="154">
        <v>50</v>
      </c>
      <c r="B1396" s="155">
        <v>1338</v>
      </c>
      <c r="C1396" s="155" t="s">
        <v>150</v>
      </c>
      <c r="D1396" s="155" t="s">
        <v>91</v>
      </c>
      <c r="E1396" s="155">
        <v>240</v>
      </c>
      <c r="F1396" s="155" t="s">
        <v>571</v>
      </c>
      <c r="G1396" s="153">
        <v>15.93</v>
      </c>
      <c r="H1396" s="153" t="s">
        <v>92</v>
      </c>
      <c r="I1396" s="156" t="s">
        <v>66</v>
      </c>
      <c r="J1396" s="184"/>
    </row>
    <row r="1397" spans="1:10" s="99" customFormat="1" ht="14.25" customHeight="1">
      <c r="A1397" s="154">
        <v>50</v>
      </c>
      <c r="B1397" s="155">
        <v>1339</v>
      </c>
      <c r="C1397" s="155" t="s">
        <v>150</v>
      </c>
      <c r="D1397" s="155" t="s">
        <v>91</v>
      </c>
      <c r="E1397" s="155">
        <v>240</v>
      </c>
      <c r="F1397" s="155" t="s">
        <v>573</v>
      </c>
      <c r="G1397" s="153">
        <v>15.93</v>
      </c>
      <c r="H1397" s="153" t="s">
        <v>92</v>
      </c>
      <c r="I1397" s="156" t="s">
        <v>66</v>
      </c>
      <c r="J1397" s="184"/>
    </row>
    <row r="1398" spans="1:10" s="99" customFormat="1" ht="14.25" customHeight="1">
      <c r="A1398" s="154">
        <v>50</v>
      </c>
      <c r="B1398" s="155">
        <v>1340</v>
      </c>
      <c r="C1398" s="155" t="s">
        <v>150</v>
      </c>
      <c r="D1398" s="155" t="s">
        <v>91</v>
      </c>
      <c r="E1398" s="155">
        <v>240</v>
      </c>
      <c r="F1398" s="155" t="s">
        <v>573</v>
      </c>
      <c r="G1398" s="153">
        <v>15.93</v>
      </c>
      <c r="H1398" s="153" t="s">
        <v>92</v>
      </c>
      <c r="I1398" s="156" t="s">
        <v>66</v>
      </c>
      <c r="J1398" s="184"/>
    </row>
    <row r="1399" spans="1:10" s="99" customFormat="1" ht="14.25" customHeight="1">
      <c r="A1399" s="154">
        <v>50</v>
      </c>
      <c r="B1399" s="155">
        <v>1341</v>
      </c>
      <c r="C1399" s="155" t="s">
        <v>150</v>
      </c>
      <c r="D1399" s="155" t="s">
        <v>91</v>
      </c>
      <c r="E1399" s="155">
        <v>240</v>
      </c>
      <c r="F1399" s="155" t="s">
        <v>567</v>
      </c>
      <c r="G1399" s="153">
        <v>15.93</v>
      </c>
      <c r="H1399" s="153" t="s">
        <v>92</v>
      </c>
      <c r="I1399" s="156" t="s">
        <v>66</v>
      </c>
      <c r="J1399" s="184"/>
    </row>
    <row r="1400" spans="1:10" s="99" customFormat="1" ht="14.25" customHeight="1">
      <c r="A1400" s="154">
        <v>50</v>
      </c>
      <c r="B1400" s="155">
        <v>1342</v>
      </c>
      <c r="C1400" s="155" t="s">
        <v>150</v>
      </c>
      <c r="D1400" s="155" t="s">
        <v>91</v>
      </c>
      <c r="E1400" s="155">
        <v>240</v>
      </c>
      <c r="F1400" s="155" t="s">
        <v>565</v>
      </c>
      <c r="G1400" s="153">
        <v>15.93</v>
      </c>
      <c r="H1400" s="153" t="s">
        <v>92</v>
      </c>
      <c r="I1400" s="156" t="s">
        <v>66</v>
      </c>
      <c r="J1400" s="184"/>
    </row>
    <row r="1401" spans="1:10" s="99" customFormat="1" ht="14.25" customHeight="1">
      <c r="A1401" s="154">
        <v>50</v>
      </c>
      <c r="B1401" s="155">
        <v>1343</v>
      </c>
      <c r="C1401" s="155" t="s">
        <v>150</v>
      </c>
      <c r="D1401" s="155" t="s">
        <v>91</v>
      </c>
      <c r="E1401" s="155">
        <v>240</v>
      </c>
      <c r="F1401" s="155" t="s">
        <v>557</v>
      </c>
      <c r="G1401" s="153">
        <v>15.93</v>
      </c>
      <c r="H1401" s="153" t="s">
        <v>92</v>
      </c>
      <c r="I1401" s="156" t="s">
        <v>66</v>
      </c>
      <c r="J1401" s="184"/>
    </row>
    <row r="1402" spans="1:10" s="99" customFormat="1" ht="14.25" customHeight="1">
      <c r="A1402" s="154" t="s">
        <v>36</v>
      </c>
      <c r="B1402" s="155" t="s">
        <v>45</v>
      </c>
      <c r="C1402" s="155" t="s">
        <v>86</v>
      </c>
      <c r="D1402" s="155" t="s">
        <v>87</v>
      </c>
      <c r="E1402" s="155" t="s">
        <v>88</v>
      </c>
      <c r="F1402" s="155" t="s">
        <v>89</v>
      </c>
      <c r="G1402" s="153">
        <v>288</v>
      </c>
      <c r="H1402" s="153">
        <v>310.10000000000002</v>
      </c>
      <c r="I1402" s="156" t="s">
        <v>90</v>
      </c>
      <c r="J1402" s="184"/>
    </row>
    <row r="1403" spans="1:10" s="99" customFormat="1" ht="14.25" customHeight="1">
      <c r="A1403" s="154">
        <v>51</v>
      </c>
      <c r="B1403" s="155">
        <v>1344</v>
      </c>
      <c r="C1403" s="155" t="s">
        <v>576</v>
      </c>
      <c r="D1403" s="155" t="s">
        <v>93</v>
      </c>
      <c r="E1403" s="155">
        <v>120</v>
      </c>
      <c r="F1403" s="155" t="s">
        <v>567</v>
      </c>
      <c r="G1403" s="153">
        <v>9.6</v>
      </c>
      <c r="H1403" s="153" t="s">
        <v>92</v>
      </c>
      <c r="I1403" s="156" t="s">
        <v>66</v>
      </c>
      <c r="J1403" s="184"/>
    </row>
    <row r="1404" spans="1:10" s="99" customFormat="1" ht="14.25" customHeight="1">
      <c r="A1404" s="154">
        <v>51</v>
      </c>
      <c r="B1404" s="155">
        <v>1345</v>
      </c>
      <c r="C1404" s="155" t="s">
        <v>576</v>
      </c>
      <c r="D1404" s="155" t="s">
        <v>93</v>
      </c>
      <c r="E1404" s="155">
        <v>120</v>
      </c>
      <c r="F1404" s="155" t="s">
        <v>572</v>
      </c>
      <c r="G1404" s="153">
        <v>9.6</v>
      </c>
      <c r="H1404" s="153" t="s">
        <v>92</v>
      </c>
      <c r="I1404" s="156" t="s">
        <v>66</v>
      </c>
      <c r="J1404" s="184"/>
    </row>
    <row r="1405" spans="1:10" s="99" customFormat="1" ht="14.25" customHeight="1">
      <c r="A1405" s="154">
        <v>51</v>
      </c>
      <c r="B1405" s="155">
        <v>1346</v>
      </c>
      <c r="C1405" s="155" t="s">
        <v>576</v>
      </c>
      <c r="D1405" s="155" t="s">
        <v>93</v>
      </c>
      <c r="E1405" s="155">
        <v>120</v>
      </c>
      <c r="F1405" s="155" t="s">
        <v>572</v>
      </c>
      <c r="G1405" s="153">
        <v>9.6</v>
      </c>
      <c r="H1405" s="153" t="s">
        <v>92</v>
      </c>
      <c r="I1405" s="156" t="s">
        <v>66</v>
      </c>
      <c r="J1405" s="184"/>
    </row>
    <row r="1406" spans="1:10" s="99" customFormat="1" ht="14.25" customHeight="1">
      <c r="A1406" s="154">
        <v>51</v>
      </c>
      <c r="B1406" s="155">
        <v>1347</v>
      </c>
      <c r="C1406" s="155" t="s">
        <v>576</v>
      </c>
      <c r="D1406" s="155" t="s">
        <v>93</v>
      </c>
      <c r="E1406" s="155">
        <v>120</v>
      </c>
      <c r="F1406" s="155" t="s">
        <v>572</v>
      </c>
      <c r="G1406" s="153">
        <v>9.6</v>
      </c>
      <c r="H1406" s="153" t="s">
        <v>92</v>
      </c>
      <c r="I1406" s="156" t="s">
        <v>66</v>
      </c>
      <c r="J1406" s="184"/>
    </row>
    <row r="1407" spans="1:10" s="99" customFormat="1" ht="14.25" customHeight="1">
      <c r="A1407" s="154">
        <v>51</v>
      </c>
      <c r="B1407" s="155">
        <v>1348</v>
      </c>
      <c r="C1407" s="155" t="s">
        <v>576</v>
      </c>
      <c r="D1407" s="155" t="s">
        <v>93</v>
      </c>
      <c r="E1407" s="155">
        <v>120</v>
      </c>
      <c r="F1407" s="155" t="s">
        <v>567</v>
      </c>
      <c r="G1407" s="153">
        <v>9.6</v>
      </c>
      <c r="H1407" s="153" t="s">
        <v>92</v>
      </c>
      <c r="I1407" s="156" t="s">
        <v>66</v>
      </c>
      <c r="J1407" s="184"/>
    </row>
    <row r="1408" spans="1:10" s="99" customFormat="1" ht="14.25" customHeight="1">
      <c r="A1408" s="154">
        <v>51</v>
      </c>
      <c r="B1408" s="155">
        <v>1349</v>
      </c>
      <c r="C1408" s="155" t="s">
        <v>576</v>
      </c>
      <c r="D1408" s="155" t="s">
        <v>93</v>
      </c>
      <c r="E1408" s="155">
        <v>120</v>
      </c>
      <c r="F1408" s="155" t="s">
        <v>567</v>
      </c>
      <c r="G1408" s="153">
        <v>9.6</v>
      </c>
      <c r="H1408" s="153" t="s">
        <v>92</v>
      </c>
      <c r="I1408" s="156" t="s">
        <v>66</v>
      </c>
      <c r="J1408" s="184"/>
    </row>
    <row r="1409" spans="1:10" s="99" customFormat="1" ht="14.25" customHeight="1">
      <c r="A1409" s="154">
        <v>51</v>
      </c>
      <c r="B1409" s="155">
        <v>1350</v>
      </c>
      <c r="C1409" s="155" t="s">
        <v>576</v>
      </c>
      <c r="D1409" s="155" t="s">
        <v>93</v>
      </c>
      <c r="E1409" s="155">
        <v>120</v>
      </c>
      <c r="F1409" s="155" t="s">
        <v>567</v>
      </c>
      <c r="G1409" s="153">
        <v>9.6</v>
      </c>
      <c r="H1409" s="153" t="s">
        <v>92</v>
      </c>
      <c r="I1409" s="156" t="s">
        <v>66</v>
      </c>
      <c r="J1409" s="184"/>
    </row>
    <row r="1410" spans="1:10" s="99" customFormat="1" ht="14.25" customHeight="1">
      <c r="A1410" s="154">
        <v>51</v>
      </c>
      <c r="B1410" s="155">
        <v>1351</v>
      </c>
      <c r="C1410" s="155" t="s">
        <v>576</v>
      </c>
      <c r="D1410" s="155" t="s">
        <v>93</v>
      </c>
      <c r="E1410" s="155">
        <v>120</v>
      </c>
      <c r="F1410" s="155" t="s">
        <v>567</v>
      </c>
      <c r="G1410" s="153">
        <v>9.6</v>
      </c>
      <c r="H1410" s="153" t="s">
        <v>92</v>
      </c>
      <c r="I1410" s="156" t="s">
        <v>66</v>
      </c>
      <c r="J1410" s="184"/>
    </row>
    <row r="1411" spans="1:10" s="99" customFormat="1" ht="14.25" customHeight="1">
      <c r="A1411" s="154">
        <v>51</v>
      </c>
      <c r="B1411" s="155">
        <v>1352</v>
      </c>
      <c r="C1411" s="155" t="s">
        <v>576</v>
      </c>
      <c r="D1411" s="155" t="s">
        <v>93</v>
      </c>
      <c r="E1411" s="155">
        <v>120</v>
      </c>
      <c r="F1411" s="155" t="s">
        <v>567</v>
      </c>
      <c r="G1411" s="153">
        <v>9.6</v>
      </c>
      <c r="H1411" s="153" t="s">
        <v>92</v>
      </c>
      <c r="I1411" s="156" t="s">
        <v>66</v>
      </c>
      <c r="J1411" s="184"/>
    </row>
    <row r="1412" spans="1:10" s="99" customFormat="1" ht="14.25" customHeight="1">
      <c r="A1412" s="154">
        <v>51</v>
      </c>
      <c r="B1412" s="155">
        <v>1353</v>
      </c>
      <c r="C1412" s="155" t="s">
        <v>576</v>
      </c>
      <c r="D1412" s="155" t="s">
        <v>93</v>
      </c>
      <c r="E1412" s="155">
        <v>120</v>
      </c>
      <c r="F1412" s="155" t="s">
        <v>572</v>
      </c>
      <c r="G1412" s="153">
        <v>9.6</v>
      </c>
      <c r="H1412" s="153" t="s">
        <v>92</v>
      </c>
      <c r="I1412" s="156" t="s">
        <v>66</v>
      </c>
      <c r="J1412" s="184"/>
    </row>
    <row r="1413" spans="1:10" s="99" customFormat="1" ht="14.25" customHeight="1">
      <c r="A1413" s="154">
        <v>51</v>
      </c>
      <c r="B1413" s="155">
        <v>1354</v>
      </c>
      <c r="C1413" s="46" t="s">
        <v>576</v>
      </c>
      <c r="D1413" s="155" t="s">
        <v>93</v>
      </c>
      <c r="E1413" s="155">
        <v>120</v>
      </c>
      <c r="F1413" s="155" t="s">
        <v>567</v>
      </c>
      <c r="G1413" s="153">
        <v>9.6</v>
      </c>
      <c r="H1413" s="153" t="s">
        <v>92</v>
      </c>
      <c r="I1413" s="156" t="s">
        <v>66</v>
      </c>
      <c r="J1413" s="184"/>
    </row>
    <row r="1414" spans="1:10" s="99" customFormat="1" ht="14.25" customHeight="1">
      <c r="A1414" s="154">
        <v>51</v>
      </c>
      <c r="B1414" s="155">
        <v>1355</v>
      </c>
      <c r="C1414" s="155" t="s">
        <v>576</v>
      </c>
      <c r="D1414" s="155" t="s">
        <v>93</v>
      </c>
      <c r="E1414" s="155">
        <v>120</v>
      </c>
      <c r="F1414" s="155" t="s">
        <v>572</v>
      </c>
      <c r="G1414" s="153">
        <v>9.6</v>
      </c>
      <c r="H1414" s="153" t="s">
        <v>92</v>
      </c>
      <c r="I1414" s="156" t="s">
        <v>66</v>
      </c>
      <c r="J1414" s="184"/>
    </row>
    <row r="1415" spans="1:10" s="99" customFormat="1" ht="14.25" customHeight="1">
      <c r="A1415" s="154">
        <v>51</v>
      </c>
      <c r="B1415" s="155">
        <v>1356</v>
      </c>
      <c r="C1415" s="155" t="s">
        <v>576</v>
      </c>
      <c r="D1415" s="155" t="s">
        <v>93</v>
      </c>
      <c r="E1415" s="155">
        <v>120</v>
      </c>
      <c r="F1415" s="155" t="s">
        <v>567</v>
      </c>
      <c r="G1415" s="153">
        <v>9.6</v>
      </c>
      <c r="H1415" s="153" t="s">
        <v>92</v>
      </c>
      <c r="I1415" s="156" t="s">
        <v>66</v>
      </c>
      <c r="J1415" s="184"/>
    </row>
    <row r="1416" spans="1:10" s="99" customFormat="1" ht="14.25" customHeight="1">
      <c r="A1416" s="154">
        <v>51</v>
      </c>
      <c r="B1416" s="155">
        <v>1357</v>
      </c>
      <c r="C1416" s="155" t="s">
        <v>576</v>
      </c>
      <c r="D1416" s="155" t="s">
        <v>93</v>
      </c>
      <c r="E1416" s="155">
        <v>120</v>
      </c>
      <c r="F1416" s="155" t="s">
        <v>567</v>
      </c>
      <c r="G1416" s="153">
        <v>9.6</v>
      </c>
      <c r="H1416" s="153" t="s">
        <v>92</v>
      </c>
      <c r="I1416" s="156" t="s">
        <v>66</v>
      </c>
      <c r="J1416" s="184"/>
    </row>
    <row r="1417" spans="1:10" s="99" customFormat="1" ht="14.25" customHeight="1">
      <c r="A1417" s="154">
        <v>51</v>
      </c>
      <c r="B1417" s="155">
        <v>1358</v>
      </c>
      <c r="C1417" s="155" t="s">
        <v>576</v>
      </c>
      <c r="D1417" s="155" t="s">
        <v>93</v>
      </c>
      <c r="E1417" s="155">
        <v>120</v>
      </c>
      <c r="F1417" s="155" t="s">
        <v>567</v>
      </c>
      <c r="G1417" s="153">
        <v>9.6</v>
      </c>
      <c r="H1417" s="153" t="s">
        <v>92</v>
      </c>
      <c r="I1417" s="156" t="s">
        <v>66</v>
      </c>
      <c r="J1417" s="184"/>
    </row>
    <row r="1418" spans="1:10" s="99" customFormat="1" ht="14.25" customHeight="1">
      <c r="A1418" s="154">
        <v>51</v>
      </c>
      <c r="B1418" s="155">
        <v>1359</v>
      </c>
      <c r="C1418" s="155" t="s">
        <v>576</v>
      </c>
      <c r="D1418" s="155" t="s">
        <v>93</v>
      </c>
      <c r="E1418" s="155">
        <v>120</v>
      </c>
      <c r="F1418" s="155" t="s">
        <v>572</v>
      </c>
      <c r="G1418" s="153">
        <v>9.6</v>
      </c>
      <c r="H1418" s="153" t="s">
        <v>92</v>
      </c>
      <c r="I1418" s="156" t="s">
        <v>66</v>
      </c>
      <c r="J1418" s="184"/>
    </row>
    <row r="1419" spans="1:10" s="99" customFormat="1" ht="14.25" customHeight="1">
      <c r="A1419" s="154">
        <v>51</v>
      </c>
      <c r="B1419" s="155">
        <v>1360</v>
      </c>
      <c r="C1419" s="155" t="s">
        <v>576</v>
      </c>
      <c r="D1419" s="155" t="s">
        <v>93</v>
      </c>
      <c r="E1419" s="155">
        <v>120</v>
      </c>
      <c r="F1419" s="155" t="s">
        <v>572</v>
      </c>
      <c r="G1419" s="153">
        <v>9.6</v>
      </c>
      <c r="H1419" s="153" t="s">
        <v>92</v>
      </c>
      <c r="I1419" s="156" t="s">
        <v>66</v>
      </c>
      <c r="J1419" s="184"/>
    </row>
    <row r="1420" spans="1:10" s="99" customFormat="1" ht="14.25" customHeight="1">
      <c r="A1420" s="154">
        <v>51</v>
      </c>
      <c r="B1420" s="155">
        <v>1361</v>
      </c>
      <c r="C1420" s="155" t="s">
        <v>576</v>
      </c>
      <c r="D1420" s="155" t="s">
        <v>93</v>
      </c>
      <c r="E1420" s="155">
        <v>120</v>
      </c>
      <c r="F1420" s="155" t="s">
        <v>572</v>
      </c>
      <c r="G1420" s="153">
        <v>9.6</v>
      </c>
      <c r="H1420" s="153" t="s">
        <v>92</v>
      </c>
      <c r="I1420" s="156" t="s">
        <v>66</v>
      </c>
      <c r="J1420" s="184"/>
    </row>
    <row r="1421" spans="1:10" s="99" customFormat="1" ht="14.25" customHeight="1">
      <c r="A1421" s="154">
        <v>51</v>
      </c>
      <c r="B1421" s="155">
        <v>1362</v>
      </c>
      <c r="C1421" s="155" t="s">
        <v>576</v>
      </c>
      <c r="D1421" s="155" t="s">
        <v>93</v>
      </c>
      <c r="E1421" s="155">
        <v>120</v>
      </c>
      <c r="F1421" s="155" t="s">
        <v>567</v>
      </c>
      <c r="G1421" s="153">
        <v>9.6</v>
      </c>
      <c r="H1421" s="153" t="s">
        <v>92</v>
      </c>
      <c r="I1421" s="156" t="s">
        <v>66</v>
      </c>
      <c r="J1421" s="184"/>
    </row>
    <row r="1422" spans="1:10" s="99" customFormat="1" ht="14.25" customHeight="1">
      <c r="A1422" s="154">
        <v>51</v>
      </c>
      <c r="B1422" s="155">
        <v>1363</v>
      </c>
      <c r="C1422" s="155" t="s">
        <v>576</v>
      </c>
      <c r="D1422" s="155" t="s">
        <v>93</v>
      </c>
      <c r="E1422" s="155">
        <v>120</v>
      </c>
      <c r="F1422" s="155" t="s">
        <v>567</v>
      </c>
      <c r="G1422" s="153">
        <v>9.6</v>
      </c>
      <c r="H1422" s="153" t="s">
        <v>92</v>
      </c>
      <c r="I1422" s="156" t="s">
        <v>66</v>
      </c>
      <c r="J1422" s="184"/>
    </row>
    <row r="1423" spans="1:10" s="99" customFormat="1" ht="14.25" customHeight="1">
      <c r="A1423" s="154">
        <v>51</v>
      </c>
      <c r="B1423" s="155">
        <v>1364</v>
      </c>
      <c r="C1423" s="155" t="s">
        <v>576</v>
      </c>
      <c r="D1423" s="155" t="s">
        <v>93</v>
      </c>
      <c r="E1423" s="155">
        <v>120</v>
      </c>
      <c r="F1423" s="155" t="s">
        <v>567</v>
      </c>
      <c r="G1423" s="153">
        <v>9.6</v>
      </c>
      <c r="H1423" s="153" t="s">
        <v>92</v>
      </c>
      <c r="I1423" s="156" t="s">
        <v>66</v>
      </c>
      <c r="J1423" s="184"/>
    </row>
    <row r="1424" spans="1:10" s="99" customFormat="1" ht="14.25" customHeight="1">
      <c r="A1424" s="154">
        <v>51</v>
      </c>
      <c r="B1424" s="155">
        <v>1365</v>
      </c>
      <c r="C1424" s="155" t="s">
        <v>576</v>
      </c>
      <c r="D1424" s="155" t="s">
        <v>93</v>
      </c>
      <c r="E1424" s="155">
        <v>120</v>
      </c>
      <c r="F1424" s="155" t="s">
        <v>572</v>
      </c>
      <c r="G1424" s="153">
        <v>9.6</v>
      </c>
      <c r="H1424" s="153" t="s">
        <v>92</v>
      </c>
      <c r="I1424" s="156" t="s">
        <v>66</v>
      </c>
      <c r="J1424" s="184"/>
    </row>
    <row r="1425" spans="1:10" s="99" customFormat="1" ht="14.25" customHeight="1">
      <c r="A1425" s="154">
        <v>51</v>
      </c>
      <c r="B1425" s="155">
        <v>1366</v>
      </c>
      <c r="C1425" s="155" t="s">
        <v>576</v>
      </c>
      <c r="D1425" s="155" t="s">
        <v>93</v>
      </c>
      <c r="E1425" s="155">
        <v>120</v>
      </c>
      <c r="F1425" s="155" t="s">
        <v>572</v>
      </c>
      <c r="G1425" s="153">
        <v>9.6</v>
      </c>
      <c r="H1425" s="153" t="s">
        <v>92</v>
      </c>
      <c r="I1425" s="156" t="s">
        <v>66</v>
      </c>
      <c r="J1425" s="184"/>
    </row>
    <row r="1426" spans="1:10" s="99" customFormat="1" ht="14.25" customHeight="1">
      <c r="A1426" s="154">
        <v>51</v>
      </c>
      <c r="B1426" s="155">
        <v>1367</v>
      </c>
      <c r="C1426" s="155" t="s">
        <v>576</v>
      </c>
      <c r="D1426" s="155" t="s">
        <v>93</v>
      </c>
      <c r="E1426" s="155">
        <v>120</v>
      </c>
      <c r="F1426" s="155" t="s">
        <v>572</v>
      </c>
      <c r="G1426" s="153">
        <v>9.6</v>
      </c>
      <c r="H1426" s="153" t="s">
        <v>92</v>
      </c>
      <c r="I1426" s="156" t="s">
        <v>66</v>
      </c>
      <c r="J1426" s="184"/>
    </row>
    <row r="1427" spans="1:10" s="99" customFormat="1" ht="14.25" customHeight="1">
      <c r="A1427" s="154">
        <v>51</v>
      </c>
      <c r="B1427" s="155">
        <v>1368</v>
      </c>
      <c r="C1427" s="155" t="s">
        <v>576</v>
      </c>
      <c r="D1427" s="155" t="s">
        <v>93</v>
      </c>
      <c r="E1427" s="155">
        <v>120</v>
      </c>
      <c r="F1427" s="155" t="s">
        <v>572</v>
      </c>
      <c r="G1427" s="153">
        <v>9.6</v>
      </c>
      <c r="H1427" s="153" t="s">
        <v>92</v>
      </c>
      <c r="I1427" s="156" t="s">
        <v>66</v>
      </c>
      <c r="J1427" s="184"/>
    </row>
    <row r="1428" spans="1:10" s="99" customFormat="1" ht="14.25" customHeight="1">
      <c r="A1428" s="154">
        <v>51</v>
      </c>
      <c r="B1428" s="155">
        <v>1369</v>
      </c>
      <c r="C1428" s="155" t="s">
        <v>576</v>
      </c>
      <c r="D1428" s="155" t="s">
        <v>93</v>
      </c>
      <c r="E1428" s="155">
        <v>120</v>
      </c>
      <c r="F1428" s="155" t="s">
        <v>572</v>
      </c>
      <c r="G1428" s="153">
        <v>9.6</v>
      </c>
      <c r="H1428" s="153" t="s">
        <v>92</v>
      </c>
      <c r="I1428" s="156" t="s">
        <v>66</v>
      </c>
      <c r="J1428" s="184"/>
    </row>
    <row r="1429" spans="1:10" s="99" customFormat="1" ht="14.25" customHeight="1">
      <c r="A1429" s="154">
        <v>51</v>
      </c>
      <c r="B1429" s="155">
        <v>1370</v>
      </c>
      <c r="C1429" s="155" t="s">
        <v>576</v>
      </c>
      <c r="D1429" s="155" t="s">
        <v>93</v>
      </c>
      <c r="E1429" s="155">
        <v>120</v>
      </c>
      <c r="F1429" s="155" t="s">
        <v>572</v>
      </c>
      <c r="G1429" s="153">
        <v>9.6</v>
      </c>
      <c r="H1429" s="153" t="s">
        <v>92</v>
      </c>
      <c r="I1429" s="156" t="s">
        <v>66</v>
      </c>
      <c r="J1429" s="184"/>
    </row>
    <row r="1430" spans="1:10" s="99" customFormat="1" ht="14.25" customHeight="1">
      <c r="A1430" s="154">
        <v>51</v>
      </c>
      <c r="B1430" s="155">
        <v>1371</v>
      </c>
      <c r="C1430" s="155" t="s">
        <v>576</v>
      </c>
      <c r="D1430" s="155" t="s">
        <v>93</v>
      </c>
      <c r="E1430" s="155">
        <v>120</v>
      </c>
      <c r="F1430" s="155" t="s">
        <v>572</v>
      </c>
      <c r="G1430" s="153">
        <v>9.6</v>
      </c>
      <c r="H1430" s="153" t="s">
        <v>92</v>
      </c>
      <c r="I1430" s="156" t="s">
        <v>66</v>
      </c>
      <c r="J1430" s="184"/>
    </row>
    <row r="1431" spans="1:10" s="99" customFormat="1" ht="14.25" customHeight="1">
      <c r="A1431" s="154">
        <v>51</v>
      </c>
      <c r="B1431" s="155">
        <v>1372</v>
      </c>
      <c r="C1431" s="155" t="s">
        <v>576</v>
      </c>
      <c r="D1431" s="155" t="s">
        <v>93</v>
      </c>
      <c r="E1431" s="155">
        <v>120</v>
      </c>
      <c r="F1431" s="155" t="s">
        <v>567</v>
      </c>
      <c r="G1431" s="153">
        <v>9.6</v>
      </c>
      <c r="H1431" s="153" t="s">
        <v>92</v>
      </c>
      <c r="I1431" s="156" t="s">
        <v>66</v>
      </c>
      <c r="J1431" s="184"/>
    </row>
    <row r="1432" spans="1:10" s="99" customFormat="1" ht="14.25" customHeight="1">
      <c r="A1432" s="154">
        <v>51</v>
      </c>
      <c r="B1432" s="155">
        <v>1373</v>
      </c>
      <c r="C1432" s="155" t="s">
        <v>576</v>
      </c>
      <c r="D1432" s="155" t="s">
        <v>93</v>
      </c>
      <c r="E1432" s="155">
        <v>120</v>
      </c>
      <c r="F1432" s="155" t="s">
        <v>567</v>
      </c>
      <c r="G1432" s="153">
        <v>9.6</v>
      </c>
      <c r="H1432" s="153" t="s">
        <v>92</v>
      </c>
      <c r="I1432" s="156" t="s">
        <v>66</v>
      </c>
      <c r="J1432" s="184"/>
    </row>
    <row r="1433" spans="1:10" s="99" customFormat="1" ht="14.25" customHeight="1">
      <c r="A1433" s="154" t="s">
        <v>36</v>
      </c>
      <c r="B1433" s="155" t="s">
        <v>45</v>
      </c>
      <c r="C1433" s="155" t="s">
        <v>86</v>
      </c>
      <c r="D1433" s="155" t="s">
        <v>87</v>
      </c>
      <c r="E1433" s="155" t="s">
        <v>88</v>
      </c>
      <c r="F1433" s="155" t="s">
        <v>89</v>
      </c>
      <c r="G1433" s="153">
        <v>251.1</v>
      </c>
      <c r="H1433" s="153">
        <v>273.2</v>
      </c>
      <c r="I1433" s="156" t="s">
        <v>90</v>
      </c>
      <c r="J1433" s="184"/>
    </row>
    <row r="1434" spans="1:10" s="99" customFormat="1" ht="14.25" customHeight="1">
      <c r="A1434" s="154">
        <v>52</v>
      </c>
      <c r="B1434" s="155">
        <v>1374</v>
      </c>
      <c r="C1434" s="155" t="s">
        <v>577</v>
      </c>
      <c r="D1434" s="155" t="s">
        <v>93</v>
      </c>
      <c r="E1434" s="155">
        <v>45</v>
      </c>
      <c r="F1434" s="155" t="s">
        <v>578</v>
      </c>
      <c r="G1434" s="153">
        <v>8.1</v>
      </c>
      <c r="H1434" s="153" t="s">
        <v>92</v>
      </c>
      <c r="I1434" s="156" t="s">
        <v>66</v>
      </c>
      <c r="J1434" s="184"/>
    </row>
    <row r="1435" spans="1:10" s="99" customFormat="1" ht="14.25" customHeight="1">
      <c r="A1435" s="154">
        <v>52</v>
      </c>
      <c r="B1435" s="155">
        <v>1375</v>
      </c>
      <c r="C1435" s="155" t="s">
        <v>577</v>
      </c>
      <c r="D1435" s="155" t="s">
        <v>93</v>
      </c>
      <c r="E1435" s="155">
        <v>45</v>
      </c>
      <c r="F1435" s="155" t="s">
        <v>579</v>
      </c>
      <c r="G1435" s="153">
        <v>8.1</v>
      </c>
      <c r="H1435" s="153" t="s">
        <v>92</v>
      </c>
      <c r="I1435" s="156" t="s">
        <v>66</v>
      </c>
      <c r="J1435" s="184"/>
    </row>
    <row r="1436" spans="1:10" s="99" customFormat="1" ht="14.25" customHeight="1">
      <c r="A1436" s="154">
        <v>52</v>
      </c>
      <c r="B1436" s="155">
        <v>1376</v>
      </c>
      <c r="C1436" s="155" t="s">
        <v>577</v>
      </c>
      <c r="D1436" s="155" t="s">
        <v>93</v>
      </c>
      <c r="E1436" s="155">
        <v>45</v>
      </c>
      <c r="F1436" s="155" t="s">
        <v>579</v>
      </c>
      <c r="G1436" s="153">
        <v>8.1</v>
      </c>
      <c r="H1436" s="153" t="s">
        <v>92</v>
      </c>
      <c r="I1436" s="156" t="s">
        <v>66</v>
      </c>
      <c r="J1436" s="184"/>
    </row>
    <row r="1437" spans="1:10" s="99" customFormat="1" ht="14.25" customHeight="1">
      <c r="A1437" s="154">
        <v>52</v>
      </c>
      <c r="B1437" s="155">
        <v>1377</v>
      </c>
      <c r="C1437" s="155" t="s">
        <v>577</v>
      </c>
      <c r="D1437" s="155" t="s">
        <v>93</v>
      </c>
      <c r="E1437" s="155">
        <v>45</v>
      </c>
      <c r="F1437" s="155" t="s">
        <v>579</v>
      </c>
      <c r="G1437" s="153">
        <v>8.1</v>
      </c>
      <c r="H1437" s="153" t="s">
        <v>92</v>
      </c>
      <c r="I1437" s="156" t="s">
        <v>66</v>
      </c>
      <c r="J1437" s="184"/>
    </row>
    <row r="1438" spans="1:10" s="99" customFormat="1" ht="14.25" customHeight="1">
      <c r="A1438" s="154">
        <v>52</v>
      </c>
      <c r="B1438" s="155">
        <v>1378</v>
      </c>
      <c r="C1438" s="46" t="s">
        <v>577</v>
      </c>
      <c r="D1438" s="155" t="s">
        <v>93</v>
      </c>
      <c r="E1438" s="155">
        <v>45</v>
      </c>
      <c r="F1438" s="155" t="s">
        <v>578</v>
      </c>
      <c r="G1438" s="153">
        <v>8.1</v>
      </c>
      <c r="H1438" s="153" t="s">
        <v>92</v>
      </c>
      <c r="I1438" s="156" t="s">
        <v>66</v>
      </c>
      <c r="J1438" s="184"/>
    </row>
    <row r="1439" spans="1:10" s="99" customFormat="1" ht="14.25" customHeight="1">
      <c r="A1439" s="154">
        <v>52</v>
      </c>
      <c r="B1439" s="155">
        <v>1379</v>
      </c>
      <c r="C1439" s="155" t="s">
        <v>577</v>
      </c>
      <c r="D1439" s="155" t="s">
        <v>93</v>
      </c>
      <c r="E1439" s="155">
        <v>45</v>
      </c>
      <c r="F1439" s="155" t="s">
        <v>579</v>
      </c>
      <c r="G1439" s="153">
        <v>8.1</v>
      </c>
      <c r="H1439" s="153" t="s">
        <v>92</v>
      </c>
      <c r="I1439" s="156" t="s">
        <v>66</v>
      </c>
      <c r="J1439" s="184"/>
    </row>
    <row r="1440" spans="1:10" s="99" customFormat="1" ht="14.25" customHeight="1">
      <c r="A1440" s="154">
        <v>52</v>
      </c>
      <c r="B1440" s="155">
        <v>1380</v>
      </c>
      <c r="C1440" s="155" t="s">
        <v>577</v>
      </c>
      <c r="D1440" s="155" t="s">
        <v>93</v>
      </c>
      <c r="E1440" s="155">
        <v>45</v>
      </c>
      <c r="F1440" s="155" t="s">
        <v>579</v>
      </c>
      <c r="G1440" s="153">
        <v>8.1</v>
      </c>
      <c r="H1440" s="153" t="s">
        <v>92</v>
      </c>
      <c r="I1440" s="156" t="s">
        <v>66</v>
      </c>
      <c r="J1440" s="184"/>
    </row>
    <row r="1441" spans="1:10" s="99" customFormat="1" ht="14.25" customHeight="1">
      <c r="A1441" s="154">
        <v>52</v>
      </c>
      <c r="B1441" s="155">
        <v>1381</v>
      </c>
      <c r="C1441" s="155" t="s">
        <v>577</v>
      </c>
      <c r="D1441" s="155" t="s">
        <v>93</v>
      </c>
      <c r="E1441" s="155">
        <v>45</v>
      </c>
      <c r="F1441" s="155" t="s">
        <v>578</v>
      </c>
      <c r="G1441" s="153">
        <v>8.1</v>
      </c>
      <c r="H1441" s="153" t="s">
        <v>92</v>
      </c>
      <c r="I1441" s="156" t="s">
        <v>66</v>
      </c>
      <c r="J1441" s="184"/>
    </row>
    <row r="1442" spans="1:10" s="99" customFormat="1" ht="14.25" customHeight="1">
      <c r="A1442" s="154">
        <v>52</v>
      </c>
      <c r="B1442" s="155">
        <v>1382</v>
      </c>
      <c r="C1442" s="155" t="s">
        <v>577</v>
      </c>
      <c r="D1442" s="155" t="s">
        <v>93</v>
      </c>
      <c r="E1442" s="155">
        <v>45</v>
      </c>
      <c r="F1442" s="155" t="s">
        <v>578</v>
      </c>
      <c r="G1442" s="153">
        <v>8.1</v>
      </c>
      <c r="H1442" s="153" t="s">
        <v>92</v>
      </c>
      <c r="I1442" s="156" t="s">
        <v>66</v>
      </c>
      <c r="J1442" s="184"/>
    </row>
    <row r="1443" spans="1:10" s="99" customFormat="1" ht="14.25" customHeight="1">
      <c r="A1443" s="154">
        <v>52</v>
      </c>
      <c r="B1443" s="155">
        <v>1383</v>
      </c>
      <c r="C1443" s="155" t="s">
        <v>577</v>
      </c>
      <c r="D1443" s="155" t="s">
        <v>93</v>
      </c>
      <c r="E1443" s="155">
        <v>45</v>
      </c>
      <c r="F1443" s="155" t="s">
        <v>579</v>
      </c>
      <c r="G1443" s="153">
        <v>8.1</v>
      </c>
      <c r="H1443" s="153" t="s">
        <v>92</v>
      </c>
      <c r="I1443" s="156" t="s">
        <v>66</v>
      </c>
      <c r="J1443" s="184"/>
    </row>
    <row r="1444" spans="1:10" s="99" customFormat="1" ht="14.25" customHeight="1">
      <c r="A1444" s="154">
        <v>52</v>
      </c>
      <c r="B1444" s="155">
        <v>1384</v>
      </c>
      <c r="C1444" s="155" t="s">
        <v>577</v>
      </c>
      <c r="D1444" s="155" t="s">
        <v>93</v>
      </c>
      <c r="E1444" s="155">
        <v>45</v>
      </c>
      <c r="F1444" s="155" t="s">
        <v>579</v>
      </c>
      <c r="G1444" s="153">
        <v>8.1</v>
      </c>
      <c r="H1444" s="153" t="s">
        <v>92</v>
      </c>
      <c r="I1444" s="156" t="s">
        <v>66</v>
      </c>
      <c r="J1444" s="184"/>
    </row>
    <row r="1445" spans="1:10" s="99" customFormat="1" ht="14.25" customHeight="1">
      <c r="A1445" s="154">
        <v>52</v>
      </c>
      <c r="B1445" s="155">
        <v>1385</v>
      </c>
      <c r="C1445" s="155" t="s">
        <v>577</v>
      </c>
      <c r="D1445" s="155" t="s">
        <v>93</v>
      </c>
      <c r="E1445" s="155">
        <v>45</v>
      </c>
      <c r="F1445" s="155" t="s">
        <v>578</v>
      </c>
      <c r="G1445" s="153">
        <v>8.1</v>
      </c>
      <c r="H1445" s="153" t="s">
        <v>92</v>
      </c>
      <c r="I1445" s="156" t="s">
        <v>66</v>
      </c>
      <c r="J1445" s="184"/>
    </row>
    <row r="1446" spans="1:10" s="99" customFormat="1" ht="14.25" customHeight="1">
      <c r="A1446" s="154">
        <v>52</v>
      </c>
      <c r="B1446" s="155">
        <v>1386</v>
      </c>
      <c r="C1446" s="155" t="s">
        <v>577</v>
      </c>
      <c r="D1446" s="155" t="s">
        <v>93</v>
      </c>
      <c r="E1446" s="155">
        <v>45</v>
      </c>
      <c r="F1446" s="155" t="s">
        <v>578</v>
      </c>
      <c r="G1446" s="153">
        <v>8.1</v>
      </c>
      <c r="H1446" s="153" t="s">
        <v>92</v>
      </c>
      <c r="I1446" s="156" t="s">
        <v>66</v>
      </c>
      <c r="J1446" s="184"/>
    </row>
    <row r="1447" spans="1:10" s="99" customFormat="1" ht="14.25" customHeight="1">
      <c r="A1447" s="154">
        <v>52</v>
      </c>
      <c r="B1447" s="155">
        <v>1387</v>
      </c>
      <c r="C1447" s="155" t="s">
        <v>577</v>
      </c>
      <c r="D1447" s="155" t="s">
        <v>93</v>
      </c>
      <c r="E1447" s="155">
        <v>45</v>
      </c>
      <c r="F1447" s="155" t="s">
        <v>579</v>
      </c>
      <c r="G1447" s="153">
        <v>8.1</v>
      </c>
      <c r="H1447" s="153" t="s">
        <v>92</v>
      </c>
      <c r="I1447" s="156" t="s">
        <v>66</v>
      </c>
      <c r="J1447" s="184"/>
    </row>
    <row r="1448" spans="1:10" s="99" customFormat="1" ht="14.25" customHeight="1">
      <c r="A1448" s="154">
        <v>52</v>
      </c>
      <c r="B1448" s="155">
        <v>1388</v>
      </c>
      <c r="C1448" s="155" t="s">
        <v>577</v>
      </c>
      <c r="D1448" s="155" t="s">
        <v>93</v>
      </c>
      <c r="E1448" s="155">
        <v>45</v>
      </c>
      <c r="F1448" s="155" t="s">
        <v>579</v>
      </c>
      <c r="G1448" s="153">
        <v>8.1</v>
      </c>
      <c r="H1448" s="153" t="s">
        <v>92</v>
      </c>
      <c r="I1448" s="156" t="s">
        <v>66</v>
      </c>
      <c r="J1448" s="184"/>
    </row>
    <row r="1449" spans="1:10" s="99" customFormat="1" ht="14.25" customHeight="1">
      <c r="A1449" s="154">
        <v>52</v>
      </c>
      <c r="B1449" s="155">
        <v>1389</v>
      </c>
      <c r="C1449" s="155" t="s">
        <v>577</v>
      </c>
      <c r="D1449" s="155" t="s">
        <v>93</v>
      </c>
      <c r="E1449" s="155">
        <v>45</v>
      </c>
      <c r="F1449" s="155" t="s">
        <v>578</v>
      </c>
      <c r="G1449" s="153">
        <v>8.1</v>
      </c>
      <c r="H1449" s="153" t="s">
        <v>92</v>
      </c>
      <c r="I1449" s="156" t="s">
        <v>66</v>
      </c>
      <c r="J1449" s="184"/>
    </row>
    <row r="1450" spans="1:10" s="99" customFormat="1" ht="14.25" customHeight="1">
      <c r="A1450" s="154">
        <v>52</v>
      </c>
      <c r="B1450" s="155">
        <v>1390</v>
      </c>
      <c r="C1450" s="155" t="s">
        <v>577</v>
      </c>
      <c r="D1450" s="155" t="s">
        <v>93</v>
      </c>
      <c r="E1450" s="155">
        <v>45</v>
      </c>
      <c r="F1450" s="155" t="s">
        <v>579</v>
      </c>
      <c r="G1450" s="153">
        <v>8.1</v>
      </c>
      <c r="H1450" s="153" t="s">
        <v>92</v>
      </c>
      <c r="I1450" s="156" t="s">
        <v>66</v>
      </c>
      <c r="J1450" s="184"/>
    </row>
    <row r="1451" spans="1:10" s="99" customFormat="1" ht="14.25" customHeight="1">
      <c r="A1451" s="154">
        <v>52</v>
      </c>
      <c r="B1451" s="155">
        <v>1391</v>
      </c>
      <c r="C1451" s="155" t="s">
        <v>577</v>
      </c>
      <c r="D1451" s="155" t="s">
        <v>93</v>
      </c>
      <c r="E1451" s="155">
        <v>45</v>
      </c>
      <c r="F1451" s="155" t="s">
        <v>579</v>
      </c>
      <c r="G1451" s="153">
        <v>8.1</v>
      </c>
      <c r="H1451" s="153" t="s">
        <v>92</v>
      </c>
      <c r="I1451" s="156" t="s">
        <v>66</v>
      </c>
      <c r="J1451" s="184"/>
    </row>
    <row r="1452" spans="1:10" s="99" customFormat="1" ht="14.25" customHeight="1">
      <c r="A1452" s="154">
        <v>52</v>
      </c>
      <c r="B1452" s="155">
        <v>1392</v>
      </c>
      <c r="C1452" s="155" t="s">
        <v>577</v>
      </c>
      <c r="D1452" s="155" t="s">
        <v>93</v>
      </c>
      <c r="E1452" s="155">
        <v>45</v>
      </c>
      <c r="F1452" s="155" t="s">
        <v>579</v>
      </c>
      <c r="G1452" s="153">
        <v>8.1</v>
      </c>
      <c r="H1452" s="153" t="s">
        <v>92</v>
      </c>
      <c r="I1452" s="156" t="s">
        <v>66</v>
      </c>
      <c r="J1452" s="184"/>
    </row>
    <row r="1453" spans="1:10" s="99" customFormat="1" ht="14.25" customHeight="1">
      <c r="A1453" s="154">
        <v>52</v>
      </c>
      <c r="B1453" s="155">
        <v>1393</v>
      </c>
      <c r="C1453" s="155" t="s">
        <v>577</v>
      </c>
      <c r="D1453" s="155" t="s">
        <v>93</v>
      </c>
      <c r="E1453" s="155">
        <v>45</v>
      </c>
      <c r="F1453" s="155" t="s">
        <v>578</v>
      </c>
      <c r="G1453" s="153">
        <v>8.1</v>
      </c>
      <c r="H1453" s="153" t="s">
        <v>92</v>
      </c>
      <c r="I1453" s="156" t="s">
        <v>66</v>
      </c>
      <c r="J1453" s="184"/>
    </row>
    <row r="1454" spans="1:10" s="99" customFormat="1" ht="14.25" customHeight="1">
      <c r="A1454" s="154">
        <v>52</v>
      </c>
      <c r="B1454" s="155">
        <v>1394</v>
      </c>
      <c r="C1454" s="155" t="s">
        <v>577</v>
      </c>
      <c r="D1454" s="155" t="s">
        <v>93</v>
      </c>
      <c r="E1454" s="155">
        <v>45</v>
      </c>
      <c r="F1454" s="155" t="s">
        <v>579</v>
      </c>
      <c r="G1454" s="153">
        <v>8.1</v>
      </c>
      <c r="H1454" s="153" t="s">
        <v>92</v>
      </c>
      <c r="I1454" s="156" t="s">
        <v>66</v>
      </c>
      <c r="J1454" s="184"/>
    </row>
    <row r="1455" spans="1:10" s="99" customFormat="1" ht="14.25" customHeight="1">
      <c r="A1455" s="154">
        <v>52</v>
      </c>
      <c r="B1455" s="155">
        <v>1395</v>
      </c>
      <c r="C1455" s="155" t="s">
        <v>577</v>
      </c>
      <c r="D1455" s="155" t="s">
        <v>93</v>
      </c>
      <c r="E1455" s="155">
        <v>45</v>
      </c>
      <c r="F1455" s="155" t="s">
        <v>579</v>
      </c>
      <c r="G1455" s="153">
        <v>8.1</v>
      </c>
      <c r="H1455" s="153" t="s">
        <v>92</v>
      </c>
      <c r="I1455" s="156" t="s">
        <v>66</v>
      </c>
      <c r="J1455" s="184"/>
    </row>
    <row r="1456" spans="1:10" s="99" customFormat="1" ht="14.25" customHeight="1">
      <c r="A1456" s="154">
        <v>52</v>
      </c>
      <c r="B1456" s="155">
        <v>1396</v>
      </c>
      <c r="C1456" s="155" t="s">
        <v>577</v>
      </c>
      <c r="D1456" s="155" t="s">
        <v>93</v>
      </c>
      <c r="E1456" s="155">
        <v>45</v>
      </c>
      <c r="F1456" s="155" t="s">
        <v>579</v>
      </c>
      <c r="G1456" s="153">
        <v>8.1</v>
      </c>
      <c r="H1456" s="153" t="s">
        <v>92</v>
      </c>
      <c r="I1456" s="156" t="s">
        <v>66</v>
      </c>
      <c r="J1456" s="184"/>
    </row>
    <row r="1457" spans="1:10" s="99" customFormat="1" ht="14.25" customHeight="1">
      <c r="A1457" s="154">
        <v>52</v>
      </c>
      <c r="B1457" s="155">
        <v>1397</v>
      </c>
      <c r="C1457" s="155" t="s">
        <v>577</v>
      </c>
      <c r="D1457" s="155" t="s">
        <v>93</v>
      </c>
      <c r="E1457" s="155">
        <v>45</v>
      </c>
      <c r="F1457" s="155" t="s">
        <v>578</v>
      </c>
      <c r="G1457" s="153">
        <v>8.1</v>
      </c>
      <c r="H1457" s="153" t="s">
        <v>92</v>
      </c>
      <c r="I1457" s="156" t="s">
        <v>66</v>
      </c>
      <c r="J1457" s="184"/>
    </row>
    <row r="1458" spans="1:10" s="99" customFormat="1" ht="14.25" customHeight="1">
      <c r="A1458" s="154">
        <v>52</v>
      </c>
      <c r="B1458" s="155">
        <v>1398</v>
      </c>
      <c r="C1458" s="155" t="s">
        <v>577</v>
      </c>
      <c r="D1458" s="155" t="s">
        <v>93</v>
      </c>
      <c r="E1458" s="155">
        <v>45</v>
      </c>
      <c r="F1458" s="155" t="s">
        <v>578</v>
      </c>
      <c r="G1458" s="153">
        <v>8.1</v>
      </c>
      <c r="H1458" s="153" t="s">
        <v>92</v>
      </c>
      <c r="I1458" s="156" t="s">
        <v>66</v>
      </c>
      <c r="J1458" s="184"/>
    </row>
    <row r="1459" spans="1:10" s="99" customFormat="1" ht="14.25" customHeight="1">
      <c r="A1459" s="154">
        <v>52</v>
      </c>
      <c r="B1459" s="155">
        <v>1399</v>
      </c>
      <c r="C1459" s="155" t="s">
        <v>577</v>
      </c>
      <c r="D1459" s="155" t="s">
        <v>93</v>
      </c>
      <c r="E1459" s="155">
        <v>45</v>
      </c>
      <c r="F1459" s="155" t="s">
        <v>579</v>
      </c>
      <c r="G1459" s="153">
        <v>8.1</v>
      </c>
      <c r="H1459" s="153" t="s">
        <v>92</v>
      </c>
      <c r="I1459" s="156" t="s">
        <v>66</v>
      </c>
      <c r="J1459" s="184"/>
    </row>
    <row r="1460" spans="1:10" s="99" customFormat="1" ht="14.25" customHeight="1">
      <c r="A1460" s="154">
        <v>52</v>
      </c>
      <c r="B1460" s="155">
        <v>1400</v>
      </c>
      <c r="C1460" s="155" t="s">
        <v>577</v>
      </c>
      <c r="D1460" s="155" t="s">
        <v>93</v>
      </c>
      <c r="E1460" s="155">
        <v>45</v>
      </c>
      <c r="F1460" s="155" t="s">
        <v>579</v>
      </c>
      <c r="G1460" s="153">
        <v>8.1</v>
      </c>
      <c r="H1460" s="153" t="s">
        <v>92</v>
      </c>
      <c r="I1460" s="156" t="s">
        <v>66</v>
      </c>
      <c r="J1460" s="184"/>
    </row>
    <row r="1461" spans="1:10" s="99" customFormat="1" ht="14.25" customHeight="1">
      <c r="A1461" s="154">
        <v>52</v>
      </c>
      <c r="B1461" s="155">
        <v>1401</v>
      </c>
      <c r="C1461" s="155" t="s">
        <v>577</v>
      </c>
      <c r="D1461" s="155" t="s">
        <v>93</v>
      </c>
      <c r="E1461" s="155">
        <v>45</v>
      </c>
      <c r="F1461" s="155" t="s">
        <v>579</v>
      </c>
      <c r="G1461" s="153">
        <v>8.1</v>
      </c>
      <c r="H1461" s="153" t="s">
        <v>92</v>
      </c>
      <c r="I1461" s="156" t="s">
        <v>66</v>
      </c>
      <c r="J1461" s="184"/>
    </row>
    <row r="1462" spans="1:10" s="99" customFormat="1" ht="14.25" customHeight="1">
      <c r="A1462" s="154">
        <v>52</v>
      </c>
      <c r="B1462" s="155">
        <v>1402</v>
      </c>
      <c r="C1462" s="155" t="s">
        <v>577</v>
      </c>
      <c r="D1462" s="155" t="s">
        <v>93</v>
      </c>
      <c r="E1462" s="155">
        <v>45</v>
      </c>
      <c r="F1462" s="155" t="s">
        <v>578</v>
      </c>
      <c r="G1462" s="153">
        <v>8.1</v>
      </c>
      <c r="H1462" s="153" t="s">
        <v>92</v>
      </c>
      <c r="I1462" s="156" t="s">
        <v>66</v>
      </c>
      <c r="J1462" s="184"/>
    </row>
    <row r="1463" spans="1:10" s="99" customFormat="1" ht="14.25" customHeight="1">
      <c r="A1463" s="154">
        <v>52</v>
      </c>
      <c r="B1463" s="155">
        <v>1403</v>
      </c>
      <c r="C1463" s="155" t="s">
        <v>577</v>
      </c>
      <c r="D1463" s="155" t="s">
        <v>93</v>
      </c>
      <c r="E1463" s="155">
        <v>45</v>
      </c>
      <c r="F1463" s="155" t="s">
        <v>579</v>
      </c>
      <c r="G1463" s="153">
        <v>8.1</v>
      </c>
      <c r="H1463" s="153" t="s">
        <v>92</v>
      </c>
      <c r="I1463" s="156" t="s">
        <v>66</v>
      </c>
      <c r="J1463" s="184"/>
    </row>
    <row r="1464" spans="1:10" s="99" customFormat="1" ht="14.25" customHeight="1">
      <c r="A1464" s="154">
        <v>52</v>
      </c>
      <c r="B1464" s="155">
        <v>1404</v>
      </c>
      <c r="C1464" s="155" t="s">
        <v>577</v>
      </c>
      <c r="D1464" s="155" t="s">
        <v>93</v>
      </c>
      <c r="E1464" s="155">
        <v>45</v>
      </c>
      <c r="F1464" s="155" t="s">
        <v>579</v>
      </c>
      <c r="G1464" s="153">
        <v>8.1</v>
      </c>
      <c r="H1464" s="153" t="s">
        <v>92</v>
      </c>
      <c r="I1464" s="156" t="s">
        <v>66</v>
      </c>
      <c r="J1464" s="184"/>
    </row>
    <row r="1465" spans="1:10" s="99" customFormat="1" ht="14.25" customHeight="1">
      <c r="A1465" s="154" t="s">
        <v>36</v>
      </c>
      <c r="B1465" s="155" t="s">
        <v>45</v>
      </c>
      <c r="C1465" s="155" t="s">
        <v>86</v>
      </c>
      <c r="D1465" s="155" t="s">
        <v>87</v>
      </c>
      <c r="E1465" s="155" t="s">
        <v>88</v>
      </c>
      <c r="F1465" s="155" t="s">
        <v>89</v>
      </c>
      <c r="G1465" s="153">
        <v>190.9</v>
      </c>
      <c r="H1465" s="153">
        <v>213</v>
      </c>
      <c r="I1465" s="156" t="s">
        <v>90</v>
      </c>
      <c r="J1465" s="184"/>
    </row>
    <row r="1466" spans="1:10" s="99" customFormat="1" ht="14.25" customHeight="1">
      <c r="A1466" s="154">
        <v>53</v>
      </c>
      <c r="B1466" s="155">
        <v>1405</v>
      </c>
      <c r="C1466" s="155" t="s">
        <v>556</v>
      </c>
      <c r="D1466" s="155" t="s">
        <v>151</v>
      </c>
      <c r="E1466" s="155">
        <v>90</v>
      </c>
      <c r="F1466" s="155" t="s">
        <v>567</v>
      </c>
      <c r="G1466" s="153">
        <v>7.1</v>
      </c>
      <c r="H1466" s="153" t="s">
        <v>92</v>
      </c>
      <c r="I1466" s="156" t="s">
        <v>66</v>
      </c>
      <c r="J1466" s="184"/>
    </row>
    <row r="1467" spans="1:10" s="99" customFormat="1" ht="14.25" customHeight="1">
      <c r="A1467" s="154">
        <v>53</v>
      </c>
      <c r="B1467" s="155">
        <v>1406</v>
      </c>
      <c r="C1467" s="155" t="s">
        <v>556</v>
      </c>
      <c r="D1467" s="155" t="s">
        <v>151</v>
      </c>
      <c r="E1467" s="155">
        <v>90</v>
      </c>
      <c r="F1467" s="155" t="s">
        <v>567</v>
      </c>
      <c r="G1467" s="153">
        <v>7.1</v>
      </c>
      <c r="H1467" s="153" t="s">
        <v>92</v>
      </c>
      <c r="I1467" s="156" t="s">
        <v>66</v>
      </c>
      <c r="J1467" s="184"/>
    </row>
    <row r="1468" spans="1:10" s="99" customFormat="1" ht="14.25" customHeight="1">
      <c r="A1468" s="154">
        <v>53</v>
      </c>
      <c r="B1468" s="155">
        <v>1407</v>
      </c>
      <c r="C1468" s="155" t="s">
        <v>556</v>
      </c>
      <c r="D1468" s="155" t="s">
        <v>151</v>
      </c>
      <c r="E1468" s="155">
        <v>90</v>
      </c>
      <c r="F1468" s="155" t="s">
        <v>567</v>
      </c>
      <c r="G1468" s="153">
        <v>7.1</v>
      </c>
      <c r="H1468" s="153" t="s">
        <v>92</v>
      </c>
      <c r="I1468" s="156" t="s">
        <v>66</v>
      </c>
      <c r="J1468" s="184"/>
    </row>
    <row r="1469" spans="1:10" s="99" customFormat="1" ht="14.25" customHeight="1">
      <c r="A1469" s="154">
        <v>53</v>
      </c>
      <c r="B1469" s="155">
        <v>1408</v>
      </c>
      <c r="C1469" s="155" t="s">
        <v>556</v>
      </c>
      <c r="D1469" s="155" t="s">
        <v>151</v>
      </c>
      <c r="E1469" s="155">
        <v>90</v>
      </c>
      <c r="F1469" s="155" t="s">
        <v>567</v>
      </c>
      <c r="G1469" s="153">
        <v>7.1</v>
      </c>
      <c r="H1469" s="153" t="s">
        <v>92</v>
      </c>
      <c r="I1469" s="156" t="s">
        <v>66</v>
      </c>
      <c r="J1469" s="184"/>
    </row>
    <row r="1470" spans="1:10" s="99" customFormat="1" ht="14.25" customHeight="1">
      <c r="A1470" s="154">
        <v>53</v>
      </c>
      <c r="B1470" s="155">
        <v>1409</v>
      </c>
      <c r="C1470" s="155" t="s">
        <v>556</v>
      </c>
      <c r="D1470" s="155" t="s">
        <v>151</v>
      </c>
      <c r="E1470" s="155">
        <v>90</v>
      </c>
      <c r="F1470" s="155" t="s">
        <v>567</v>
      </c>
      <c r="G1470" s="153">
        <v>7.1</v>
      </c>
      <c r="H1470" s="153" t="s">
        <v>92</v>
      </c>
      <c r="I1470" s="156" t="s">
        <v>66</v>
      </c>
      <c r="J1470" s="184"/>
    </row>
    <row r="1471" spans="1:10" s="99" customFormat="1" ht="14.25" customHeight="1">
      <c r="A1471" s="154">
        <v>53</v>
      </c>
      <c r="B1471" s="155">
        <v>1410</v>
      </c>
      <c r="C1471" s="155" t="s">
        <v>556</v>
      </c>
      <c r="D1471" s="155" t="s">
        <v>151</v>
      </c>
      <c r="E1471" s="155">
        <v>90</v>
      </c>
      <c r="F1471" s="155" t="s">
        <v>567</v>
      </c>
      <c r="G1471" s="153">
        <v>7.1</v>
      </c>
      <c r="H1471" s="153" t="s">
        <v>92</v>
      </c>
      <c r="I1471" s="156" t="s">
        <v>66</v>
      </c>
      <c r="J1471" s="184"/>
    </row>
    <row r="1472" spans="1:10" s="99" customFormat="1" ht="14.25" customHeight="1">
      <c r="A1472" s="154">
        <v>53</v>
      </c>
      <c r="B1472" s="155">
        <v>1411</v>
      </c>
      <c r="C1472" s="155" t="s">
        <v>556</v>
      </c>
      <c r="D1472" s="155" t="s">
        <v>151</v>
      </c>
      <c r="E1472" s="155">
        <v>90</v>
      </c>
      <c r="F1472" s="155" t="s">
        <v>567</v>
      </c>
      <c r="G1472" s="153">
        <v>7.1</v>
      </c>
      <c r="H1472" s="153" t="s">
        <v>92</v>
      </c>
      <c r="I1472" s="156" t="s">
        <v>66</v>
      </c>
      <c r="J1472" s="184"/>
    </row>
    <row r="1473" spans="1:10" s="99" customFormat="1" ht="14.25" customHeight="1">
      <c r="A1473" s="154">
        <v>53</v>
      </c>
      <c r="B1473" s="155">
        <v>1412</v>
      </c>
      <c r="C1473" s="155" t="s">
        <v>556</v>
      </c>
      <c r="D1473" s="155" t="s">
        <v>151</v>
      </c>
      <c r="E1473" s="155">
        <v>90</v>
      </c>
      <c r="F1473" s="155" t="s">
        <v>567</v>
      </c>
      <c r="G1473" s="153">
        <v>7.1</v>
      </c>
      <c r="H1473" s="153" t="s">
        <v>92</v>
      </c>
      <c r="I1473" s="156" t="s">
        <v>66</v>
      </c>
      <c r="J1473" s="184"/>
    </row>
    <row r="1474" spans="1:10" s="99" customFormat="1" ht="14.25" customHeight="1">
      <c r="A1474" s="154">
        <v>53</v>
      </c>
      <c r="B1474" s="155">
        <v>1413</v>
      </c>
      <c r="C1474" s="155" t="s">
        <v>556</v>
      </c>
      <c r="D1474" s="155" t="s">
        <v>151</v>
      </c>
      <c r="E1474" s="155">
        <v>90</v>
      </c>
      <c r="F1474" s="155" t="s">
        <v>557</v>
      </c>
      <c r="G1474" s="153">
        <v>7.1</v>
      </c>
      <c r="H1474" s="153" t="s">
        <v>92</v>
      </c>
      <c r="I1474" s="156" t="s">
        <v>66</v>
      </c>
      <c r="J1474" s="184"/>
    </row>
    <row r="1475" spans="1:10" s="99" customFormat="1" ht="14.25" customHeight="1">
      <c r="A1475" s="154">
        <v>53</v>
      </c>
      <c r="B1475" s="155">
        <v>1414</v>
      </c>
      <c r="C1475" s="155" t="s">
        <v>556</v>
      </c>
      <c r="D1475" s="155" t="s">
        <v>151</v>
      </c>
      <c r="E1475" s="155">
        <v>90</v>
      </c>
      <c r="F1475" s="155" t="s">
        <v>557</v>
      </c>
      <c r="G1475" s="153">
        <v>7.1</v>
      </c>
      <c r="H1475" s="153" t="s">
        <v>92</v>
      </c>
      <c r="I1475" s="156" t="s">
        <v>66</v>
      </c>
      <c r="J1475" s="184"/>
    </row>
    <row r="1476" spans="1:10" s="99" customFormat="1" ht="14.25" customHeight="1">
      <c r="A1476" s="154">
        <v>53</v>
      </c>
      <c r="B1476" s="155">
        <v>1415</v>
      </c>
      <c r="C1476" s="155" t="s">
        <v>556</v>
      </c>
      <c r="D1476" s="155" t="s">
        <v>151</v>
      </c>
      <c r="E1476" s="155">
        <v>90</v>
      </c>
      <c r="F1476" s="155" t="s">
        <v>572</v>
      </c>
      <c r="G1476" s="153">
        <v>7.1</v>
      </c>
      <c r="H1476" s="153" t="s">
        <v>92</v>
      </c>
      <c r="I1476" s="156" t="s">
        <v>66</v>
      </c>
      <c r="J1476" s="184"/>
    </row>
    <row r="1477" spans="1:10" s="99" customFormat="1" ht="14.25" customHeight="1">
      <c r="A1477" s="154">
        <v>53</v>
      </c>
      <c r="B1477" s="155">
        <v>1416</v>
      </c>
      <c r="C1477" s="155" t="s">
        <v>556</v>
      </c>
      <c r="D1477" s="155" t="s">
        <v>151</v>
      </c>
      <c r="E1477" s="155">
        <v>90</v>
      </c>
      <c r="F1477" s="155" t="s">
        <v>572</v>
      </c>
      <c r="G1477" s="153">
        <v>7.1</v>
      </c>
      <c r="H1477" s="153" t="s">
        <v>92</v>
      </c>
      <c r="I1477" s="156" t="s">
        <v>66</v>
      </c>
      <c r="J1477" s="184"/>
    </row>
    <row r="1478" spans="1:10" s="99" customFormat="1" ht="14.25" customHeight="1">
      <c r="A1478" s="154">
        <v>53</v>
      </c>
      <c r="B1478" s="155">
        <v>1417</v>
      </c>
      <c r="C1478" s="155" t="s">
        <v>556</v>
      </c>
      <c r="D1478" s="155" t="s">
        <v>151</v>
      </c>
      <c r="E1478" s="155">
        <v>90</v>
      </c>
      <c r="F1478" s="155" t="s">
        <v>541</v>
      </c>
      <c r="G1478" s="153">
        <v>7.1</v>
      </c>
      <c r="H1478" s="153" t="s">
        <v>92</v>
      </c>
      <c r="I1478" s="156" t="s">
        <v>66</v>
      </c>
      <c r="J1478" s="184"/>
    </row>
    <row r="1479" spans="1:10" s="99" customFormat="1" ht="14.25" customHeight="1">
      <c r="A1479" s="154">
        <v>53</v>
      </c>
      <c r="B1479" s="155">
        <v>1418</v>
      </c>
      <c r="C1479" s="155" t="s">
        <v>556</v>
      </c>
      <c r="D1479" s="155" t="s">
        <v>151</v>
      </c>
      <c r="E1479" s="155">
        <v>90</v>
      </c>
      <c r="F1479" s="155" t="s">
        <v>541</v>
      </c>
      <c r="G1479" s="153">
        <v>7.1</v>
      </c>
      <c r="H1479" s="153" t="s">
        <v>92</v>
      </c>
      <c r="I1479" s="156" t="s">
        <v>66</v>
      </c>
      <c r="J1479" s="184"/>
    </row>
    <row r="1480" spans="1:10" s="99" customFormat="1" ht="14.25" customHeight="1">
      <c r="A1480" s="154">
        <v>53</v>
      </c>
      <c r="B1480" s="155">
        <v>1419</v>
      </c>
      <c r="C1480" s="155" t="s">
        <v>556</v>
      </c>
      <c r="D1480" s="155" t="s">
        <v>151</v>
      </c>
      <c r="E1480" s="155">
        <v>90</v>
      </c>
      <c r="F1480" s="155" t="s">
        <v>572</v>
      </c>
      <c r="G1480" s="153">
        <v>7.1</v>
      </c>
      <c r="H1480" s="153" t="s">
        <v>92</v>
      </c>
      <c r="I1480" s="156" t="s">
        <v>66</v>
      </c>
      <c r="J1480" s="184"/>
    </row>
    <row r="1481" spans="1:10" s="99" customFormat="1" ht="14.25" customHeight="1">
      <c r="A1481" s="154">
        <v>53</v>
      </c>
      <c r="B1481" s="155">
        <v>1420</v>
      </c>
      <c r="C1481" s="155" t="s">
        <v>556</v>
      </c>
      <c r="D1481" s="155" t="s">
        <v>151</v>
      </c>
      <c r="E1481" s="155">
        <v>90</v>
      </c>
      <c r="F1481" s="155" t="s">
        <v>572</v>
      </c>
      <c r="G1481" s="153">
        <v>7.1</v>
      </c>
      <c r="H1481" s="153" t="s">
        <v>92</v>
      </c>
      <c r="I1481" s="156" t="s">
        <v>66</v>
      </c>
      <c r="J1481" s="184"/>
    </row>
    <row r="1482" spans="1:10" s="99" customFormat="1" ht="14.25" customHeight="1">
      <c r="A1482" s="154">
        <v>53</v>
      </c>
      <c r="B1482" s="155">
        <v>1421</v>
      </c>
      <c r="C1482" s="155" t="s">
        <v>556</v>
      </c>
      <c r="D1482" s="155" t="s">
        <v>151</v>
      </c>
      <c r="E1482" s="155">
        <v>90</v>
      </c>
      <c r="F1482" s="155" t="s">
        <v>567</v>
      </c>
      <c r="G1482" s="153">
        <v>7.1</v>
      </c>
      <c r="H1482" s="153" t="s">
        <v>92</v>
      </c>
      <c r="I1482" s="156" t="s">
        <v>66</v>
      </c>
      <c r="J1482" s="184"/>
    </row>
    <row r="1483" spans="1:10" s="99" customFormat="1" ht="14.25" customHeight="1">
      <c r="A1483" s="154">
        <v>53</v>
      </c>
      <c r="B1483" s="155">
        <v>1422</v>
      </c>
      <c r="C1483" s="155" t="s">
        <v>556</v>
      </c>
      <c r="D1483" s="155" t="s">
        <v>151</v>
      </c>
      <c r="E1483" s="155">
        <v>90</v>
      </c>
      <c r="F1483" s="155" t="s">
        <v>567</v>
      </c>
      <c r="G1483" s="153">
        <v>7.1</v>
      </c>
      <c r="H1483" s="153" t="s">
        <v>92</v>
      </c>
      <c r="I1483" s="156" t="s">
        <v>66</v>
      </c>
      <c r="J1483" s="184"/>
    </row>
    <row r="1484" spans="1:10" s="99" customFormat="1" ht="14.25" customHeight="1">
      <c r="A1484" s="154">
        <v>53</v>
      </c>
      <c r="B1484" s="155">
        <v>1423</v>
      </c>
      <c r="C1484" s="155" t="s">
        <v>556</v>
      </c>
      <c r="D1484" s="155" t="s">
        <v>151</v>
      </c>
      <c r="E1484" s="155">
        <v>90</v>
      </c>
      <c r="F1484" s="155" t="s">
        <v>557</v>
      </c>
      <c r="G1484" s="153">
        <v>7.1</v>
      </c>
      <c r="H1484" s="153" t="s">
        <v>92</v>
      </c>
      <c r="I1484" s="156" t="s">
        <v>66</v>
      </c>
      <c r="J1484" s="184"/>
    </row>
    <row r="1485" spans="1:10" s="99" customFormat="1" ht="14.25" customHeight="1">
      <c r="A1485" s="154">
        <v>53</v>
      </c>
      <c r="B1485" s="155">
        <v>1424</v>
      </c>
      <c r="C1485" s="155" t="s">
        <v>253</v>
      </c>
      <c r="D1485" s="155" t="s">
        <v>151</v>
      </c>
      <c r="E1485" s="155">
        <v>90</v>
      </c>
      <c r="F1485" s="155" t="s">
        <v>358</v>
      </c>
      <c r="G1485" s="153">
        <v>7</v>
      </c>
      <c r="H1485" s="153" t="s">
        <v>92</v>
      </c>
      <c r="I1485" s="156" t="s">
        <v>66</v>
      </c>
      <c r="J1485" s="184"/>
    </row>
    <row r="1486" spans="1:10" s="99" customFormat="1" ht="14.25" customHeight="1">
      <c r="A1486" s="154">
        <v>53</v>
      </c>
      <c r="B1486" s="155">
        <v>1425</v>
      </c>
      <c r="C1486" s="155" t="s">
        <v>253</v>
      </c>
      <c r="D1486" s="155" t="s">
        <v>151</v>
      </c>
      <c r="E1486" s="155">
        <v>90</v>
      </c>
      <c r="F1486" s="155" t="s">
        <v>358</v>
      </c>
      <c r="G1486" s="153">
        <v>7</v>
      </c>
      <c r="H1486" s="153" t="s">
        <v>92</v>
      </c>
      <c r="I1486" s="156" t="s">
        <v>66</v>
      </c>
      <c r="J1486" s="184"/>
    </row>
    <row r="1487" spans="1:10" s="99" customFormat="1" ht="14.25" customHeight="1">
      <c r="A1487" s="154">
        <v>53</v>
      </c>
      <c r="B1487" s="155">
        <v>1426</v>
      </c>
      <c r="C1487" s="155" t="s">
        <v>253</v>
      </c>
      <c r="D1487" s="155" t="s">
        <v>151</v>
      </c>
      <c r="E1487" s="155">
        <v>90</v>
      </c>
      <c r="F1487" s="155" t="s">
        <v>358</v>
      </c>
      <c r="G1487" s="153">
        <v>7</v>
      </c>
      <c r="H1487" s="153" t="s">
        <v>92</v>
      </c>
      <c r="I1487" s="156" t="s">
        <v>66</v>
      </c>
      <c r="J1487" s="184"/>
    </row>
    <row r="1488" spans="1:10" s="99" customFormat="1" ht="14.25" customHeight="1">
      <c r="A1488" s="154">
        <v>53</v>
      </c>
      <c r="B1488" s="155">
        <v>1427</v>
      </c>
      <c r="C1488" s="155" t="s">
        <v>253</v>
      </c>
      <c r="D1488" s="155" t="s">
        <v>151</v>
      </c>
      <c r="E1488" s="155">
        <v>90</v>
      </c>
      <c r="F1488" s="155" t="s">
        <v>358</v>
      </c>
      <c r="G1488" s="153">
        <v>7</v>
      </c>
      <c r="H1488" s="153" t="s">
        <v>92</v>
      </c>
      <c r="I1488" s="156" t="s">
        <v>66</v>
      </c>
      <c r="J1488" s="184"/>
    </row>
    <row r="1489" spans="1:10" s="99" customFormat="1" ht="14.25" customHeight="1">
      <c r="A1489" s="154">
        <v>53</v>
      </c>
      <c r="B1489" s="155">
        <v>1428</v>
      </c>
      <c r="C1489" s="155" t="s">
        <v>253</v>
      </c>
      <c r="D1489" s="155" t="s">
        <v>151</v>
      </c>
      <c r="E1489" s="155">
        <v>90</v>
      </c>
      <c r="F1489" s="155" t="s">
        <v>358</v>
      </c>
      <c r="G1489" s="153">
        <v>7</v>
      </c>
      <c r="H1489" s="153" t="s">
        <v>92</v>
      </c>
      <c r="I1489" s="156" t="s">
        <v>66</v>
      </c>
      <c r="J1489" s="184"/>
    </row>
    <row r="1490" spans="1:10" s="99" customFormat="1" ht="14.25" customHeight="1">
      <c r="A1490" s="154">
        <v>53</v>
      </c>
      <c r="B1490" s="155">
        <v>1429</v>
      </c>
      <c r="C1490" s="155" t="s">
        <v>253</v>
      </c>
      <c r="D1490" s="155" t="s">
        <v>151</v>
      </c>
      <c r="E1490" s="155">
        <v>90</v>
      </c>
      <c r="F1490" s="155" t="s">
        <v>348</v>
      </c>
      <c r="G1490" s="153">
        <v>7</v>
      </c>
      <c r="H1490" s="153" t="s">
        <v>92</v>
      </c>
      <c r="I1490" s="156" t="s">
        <v>66</v>
      </c>
      <c r="J1490" s="184"/>
    </row>
    <row r="1491" spans="1:10" s="99" customFormat="1" ht="14.25" customHeight="1">
      <c r="A1491" s="154">
        <v>53</v>
      </c>
      <c r="B1491" s="155">
        <v>1430</v>
      </c>
      <c r="C1491" s="155" t="s">
        <v>253</v>
      </c>
      <c r="D1491" s="155" t="s">
        <v>151</v>
      </c>
      <c r="E1491" s="155">
        <v>90</v>
      </c>
      <c r="F1491" s="155" t="s">
        <v>358</v>
      </c>
      <c r="G1491" s="153">
        <v>7</v>
      </c>
      <c r="H1491" s="153" t="s">
        <v>92</v>
      </c>
      <c r="I1491" s="156" t="s">
        <v>66</v>
      </c>
      <c r="J1491" s="184"/>
    </row>
    <row r="1492" spans="1:10" s="99" customFormat="1" ht="14.25" customHeight="1">
      <c r="A1492" s="154">
        <v>53</v>
      </c>
      <c r="B1492" s="155">
        <v>1431</v>
      </c>
      <c r="C1492" s="155" t="s">
        <v>253</v>
      </c>
      <c r="D1492" s="155" t="s">
        <v>151</v>
      </c>
      <c r="E1492" s="155">
        <v>90</v>
      </c>
      <c r="F1492" s="155" t="s">
        <v>358</v>
      </c>
      <c r="G1492" s="153">
        <v>7</v>
      </c>
      <c r="H1492" s="153" t="s">
        <v>92</v>
      </c>
      <c r="I1492" s="156" t="s">
        <v>66</v>
      </c>
      <c r="J1492" s="184"/>
    </row>
    <row r="1493" spans="1:10" s="99" customFormat="1" ht="14.25" customHeight="1">
      <c r="A1493" s="154" t="s">
        <v>36</v>
      </c>
      <c r="B1493" s="155" t="s">
        <v>45</v>
      </c>
      <c r="C1493" s="155" t="s">
        <v>86</v>
      </c>
      <c r="D1493" s="155" t="s">
        <v>87</v>
      </c>
      <c r="E1493" s="155" t="s">
        <v>88</v>
      </c>
      <c r="F1493" s="155" t="s">
        <v>89</v>
      </c>
      <c r="G1493" s="153">
        <v>361.29</v>
      </c>
      <c r="H1493" s="153">
        <v>383.39</v>
      </c>
      <c r="I1493" s="156" t="s">
        <v>145</v>
      </c>
      <c r="J1493" s="184"/>
    </row>
    <row r="1494" spans="1:10" s="99" customFormat="1" ht="14.25" customHeight="1">
      <c r="A1494" s="154">
        <v>54</v>
      </c>
      <c r="B1494" s="155">
        <v>1432</v>
      </c>
      <c r="C1494" s="155" t="s">
        <v>181</v>
      </c>
      <c r="D1494" s="155" t="s">
        <v>96</v>
      </c>
      <c r="E1494" s="155">
        <v>200</v>
      </c>
      <c r="F1494" s="155" t="s">
        <v>567</v>
      </c>
      <c r="G1494" s="153">
        <v>13.1</v>
      </c>
      <c r="H1494" s="153" t="s">
        <v>92</v>
      </c>
      <c r="I1494" s="156" t="s">
        <v>66</v>
      </c>
      <c r="J1494" s="184"/>
    </row>
    <row r="1495" spans="1:10" s="99" customFormat="1" ht="14.25" customHeight="1">
      <c r="A1495" s="154">
        <v>54</v>
      </c>
      <c r="B1495" s="155">
        <v>1433</v>
      </c>
      <c r="C1495" s="155" t="s">
        <v>181</v>
      </c>
      <c r="D1495" s="155" t="s">
        <v>96</v>
      </c>
      <c r="E1495" s="155">
        <v>200</v>
      </c>
      <c r="F1495" s="155" t="s">
        <v>567</v>
      </c>
      <c r="G1495" s="153">
        <v>13.1</v>
      </c>
      <c r="H1495" s="153" t="s">
        <v>92</v>
      </c>
      <c r="I1495" s="156" t="s">
        <v>66</v>
      </c>
      <c r="J1495" s="184"/>
    </row>
    <row r="1496" spans="1:10" s="99" customFormat="1" ht="14.25" customHeight="1">
      <c r="A1496" s="154">
        <v>54</v>
      </c>
      <c r="B1496" s="155">
        <v>1434</v>
      </c>
      <c r="C1496" s="46" t="s">
        <v>181</v>
      </c>
      <c r="D1496" s="155" t="s">
        <v>96</v>
      </c>
      <c r="E1496" s="155">
        <v>200</v>
      </c>
      <c r="F1496" s="155" t="s">
        <v>567</v>
      </c>
      <c r="G1496" s="153">
        <v>13.1</v>
      </c>
      <c r="H1496" s="153" t="s">
        <v>92</v>
      </c>
      <c r="I1496" s="156" t="s">
        <v>66</v>
      </c>
      <c r="J1496" s="184"/>
    </row>
    <row r="1497" spans="1:10" s="99" customFormat="1" ht="14.25" customHeight="1">
      <c r="A1497" s="154">
        <v>54</v>
      </c>
      <c r="B1497" s="155">
        <v>1435</v>
      </c>
      <c r="C1497" s="155" t="s">
        <v>181</v>
      </c>
      <c r="D1497" s="155" t="s">
        <v>96</v>
      </c>
      <c r="E1497" s="155">
        <v>200</v>
      </c>
      <c r="F1497" s="155" t="s">
        <v>567</v>
      </c>
      <c r="G1497" s="153">
        <v>13.1</v>
      </c>
      <c r="H1497" s="153" t="s">
        <v>92</v>
      </c>
      <c r="I1497" s="156" t="s">
        <v>66</v>
      </c>
      <c r="J1497" s="184"/>
    </row>
    <row r="1498" spans="1:10" s="99" customFormat="1" ht="14.25" customHeight="1">
      <c r="A1498" s="154">
        <v>54</v>
      </c>
      <c r="B1498" s="155">
        <v>1436</v>
      </c>
      <c r="C1498" s="155" t="s">
        <v>181</v>
      </c>
      <c r="D1498" s="155" t="s">
        <v>96</v>
      </c>
      <c r="E1498" s="155">
        <v>200</v>
      </c>
      <c r="F1498" s="155" t="s">
        <v>567</v>
      </c>
      <c r="G1498" s="153">
        <v>13.1</v>
      </c>
      <c r="H1498" s="153" t="s">
        <v>92</v>
      </c>
      <c r="I1498" s="156" t="s">
        <v>66</v>
      </c>
      <c r="J1498" s="184"/>
    </row>
    <row r="1499" spans="1:10" s="99" customFormat="1" ht="14.25" customHeight="1">
      <c r="A1499" s="154">
        <v>54</v>
      </c>
      <c r="B1499" s="155">
        <v>1437</v>
      </c>
      <c r="C1499" s="155" t="s">
        <v>181</v>
      </c>
      <c r="D1499" s="155" t="s">
        <v>96</v>
      </c>
      <c r="E1499" s="155">
        <v>200</v>
      </c>
      <c r="F1499" s="155" t="s">
        <v>567</v>
      </c>
      <c r="G1499" s="153">
        <v>13.1</v>
      </c>
      <c r="H1499" s="153" t="s">
        <v>92</v>
      </c>
      <c r="I1499" s="156" t="s">
        <v>66</v>
      </c>
      <c r="J1499" s="184"/>
    </row>
    <row r="1500" spans="1:10" s="99" customFormat="1" ht="14.25" customHeight="1">
      <c r="A1500" s="154">
        <v>54</v>
      </c>
      <c r="B1500" s="155">
        <v>1438</v>
      </c>
      <c r="C1500" s="155" t="s">
        <v>181</v>
      </c>
      <c r="D1500" s="155" t="s">
        <v>96</v>
      </c>
      <c r="E1500" s="155">
        <v>200</v>
      </c>
      <c r="F1500" s="155" t="s">
        <v>557</v>
      </c>
      <c r="G1500" s="153">
        <v>13.1</v>
      </c>
      <c r="H1500" s="153" t="s">
        <v>92</v>
      </c>
      <c r="I1500" s="156" t="s">
        <v>66</v>
      </c>
      <c r="J1500" s="184"/>
    </row>
    <row r="1501" spans="1:10" s="99" customFormat="1" ht="14.25" customHeight="1">
      <c r="A1501" s="154">
        <v>54</v>
      </c>
      <c r="B1501" s="155">
        <v>1439</v>
      </c>
      <c r="C1501" s="155" t="s">
        <v>181</v>
      </c>
      <c r="D1501" s="155" t="s">
        <v>96</v>
      </c>
      <c r="E1501" s="155">
        <v>200</v>
      </c>
      <c r="F1501" s="155" t="s">
        <v>572</v>
      </c>
      <c r="G1501" s="153">
        <v>13.1</v>
      </c>
      <c r="H1501" s="153" t="s">
        <v>92</v>
      </c>
      <c r="I1501" s="156" t="s">
        <v>66</v>
      </c>
      <c r="J1501" s="184"/>
    </row>
    <row r="1502" spans="1:10" s="99" customFormat="1" ht="14.25" customHeight="1">
      <c r="A1502" s="154">
        <v>54</v>
      </c>
      <c r="B1502" s="155">
        <v>1440</v>
      </c>
      <c r="C1502" s="155" t="s">
        <v>181</v>
      </c>
      <c r="D1502" s="155" t="s">
        <v>96</v>
      </c>
      <c r="E1502" s="155">
        <v>200</v>
      </c>
      <c r="F1502" s="155" t="s">
        <v>572</v>
      </c>
      <c r="G1502" s="153">
        <v>13.1</v>
      </c>
      <c r="H1502" s="153" t="s">
        <v>92</v>
      </c>
      <c r="I1502" s="156" t="s">
        <v>66</v>
      </c>
      <c r="J1502" s="184"/>
    </row>
    <row r="1503" spans="1:10" s="99" customFormat="1" ht="14.25" customHeight="1">
      <c r="A1503" s="154">
        <v>54</v>
      </c>
      <c r="B1503" s="155">
        <v>1441</v>
      </c>
      <c r="C1503" s="155" t="s">
        <v>181</v>
      </c>
      <c r="D1503" s="155" t="s">
        <v>96</v>
      </c>
      <c r="E1503" s="155">
        <v>200</v>
      </c>
      <c r="F1503" s="155" t="s">
        <v>572</v>
      </c>
      <c r="G1503" s="153">
        <v>13.1</v>
      </c>
      <c r="H1503" s="153" t="s">
        <v>92</v>
      </c>
      <c r="I1503" s="156" t="s">
        <v>66</v>
      </c>
      <c r="J1503" s="184"/>
    </row>
    <row r="1504" spans="1:10" s="99" customFormat="1" ht="14.25" customHeight="1">
      <c r="A1504" s="154">
        <v>54</v>
      </c>
      <c r="B1504" s="155">
        <v>1442</v>
      </c>
      <c r="C1504" s="155" t="s">
        <v>181</v>
      </c>
      <c r="D1504" s="155" t="s">
        <v>96</v>
      </c>
      <c r="E1504" s="155">
        <v>200</v>
      </c>
      <c r="F1504" s="155" t="s">
        <v>567</v>
      </c>
      <c r="G1504" s="153">
        <v>13.1</v>
      </c>
      <c r="H1504" s="153" t="s">
        <v>92</v>
      </c>
      <c r="I1504" s="156" t="s">
        <v>66</v>
      </c>
      <c r="J1504" s="184"/>
    </row>
    <row r="1505" spans="1:10" s="99" customFormat="1" ht="14.25" customHeight="1">
      <c r="A1505" s="154">
        <v>54</v>
      </c>
      <c r="B1505" s="155">
        <v>1443</v>
      </c>
      <c r="C1505" s="155" t="s">
        <v>181</v>
      </c>
      <c r="D1505" s="155" t="s">
        <v>96</v>
      </c>
      <c r="E1505" s="155">
        <v>200</v>
      </c>
      <c r="F1505" s="155" t="s">
        <v>572</v>
      </c>
      <c r="G1505" s="153">
        <v>13.1</v>
      </c>
      <c r="H1505" s="153" t="s">
        <v>92</v>
      </c>
      <c r="I1505" s="156" t="s">
        <v>66</v>
      </c>
      <c r="J1505" s="184"/>
    </row>
    <row r="1506" spans="1:10" s="99" customFormat="1" ht="14.25" customHeight="1">
      <c r="A1506" s="154">
        <v>54</v>
      </c>
      <c r="B1506" s="155">
        <v>1444</v>
      </c>
      <c r="C1506" s="155" t="s">
        <v>181</v>
      </c>
      <c r="D1506" s="155" t="s">
        <v>96</v>
      </c>
      <c r="E1506" s="155">
        <v>200</v>
      </c>
      <c r="F1506" s="155" t="s">
        <v>572</v>
      </c>
      <c r="G1506" s="153">
        <v>13.1</v>
      </c>
      <c r="H1506" s="153" t="s">
        <v>92</v>
      </c>
      <c r="I1506" s="156" t="s">
        <v>66</v>
      </c>
      <c r="J1506" s="184"/>
    </row>
    <row r="1507" spans="1:10" s="99" customFormat="1" ht="14.25" customHeight="1">
      <c r="A1507" s="154">
        <v>54</v>
      </c>
      <c r="B1507" s="155">
        <v>1445</v>
      </c>
      <c r="C1507" s="155" t="s">
        <v>181</v>
      </c>
      <c r="D1507" s="155" t="s">
        <v>96</v>
      </c>
      <c r="E1507" s="155">
        <v>200</v>
      </c>
      <c r="F1507" s="155" t="s">
        <v>572</v>
      </c>
      <c r="G1507" s="153">
        <v>13.1</v>
      </c>
      <c r="H1507" s="153" t="s">
        <v>92</v>
      </c>
      <c r="I1507" s="156" t="s">
        <v>66</v>
      </c>
      <c r="J1507" s="184"/>
    </row>
    <row r="1508" spans="1:10" s="99" customFormat="1" ht="14.25" customHeight="1">
      <c r="A1508" s="154">
        <v>54</v>
      </c>
      <c r="B1508" s="155">
        <v>1446</v>
      </c>
      <c r="C1508" s="155" t="s">
        <v>181</v>
      </c>
      <c r="D1508" s="155" t="s">
        <v>96</v>
      </c>
      <c r="E1508" s="155">
        <v>200</v>
      </c>
      <c r="F1508" s="155" t="s">
        <v>567</v>
      </c>
      <c r="G1508" s="153">
        <v>13.1</v>
      </c>
      <c r="H1508" s="153" t="s">
        <v>92</v>
      </c>
      <c r="I1508" s="156" t="s">
        <v>66</v>
      </c>
      <c r="J1508" s="184"/>
    </row>
    <row r="1509" spans="1:10" s="99" customFormat="1" ht="14.25" customHeight="1">
      <c r="A1509" s="154">
        <v>54</v>
      </c>
      <c r="B1509" s="155">
        <v>1447</v>
      </c>
      <c r="C1509" s="155" t="s">
        <v>181</v>
      </c>
      <c r="D1509" s="155" t="s">
        <v>96</v>
      </c>
      <c r="E1509" s="155">
        <v>200</v>
      </c>
      <c r="F1509" s="155" t="s">
        <v>572</v>
      </c>
      <c r="G1509" s="153">
        <v>13.1</v>
      </c>
      <c r="H1509" s="153" t="s">
        <v>92</v>
      </c>
      <c r="I1509" s="156" t="s">
        <v>66</v>
      </c>
      <c r="J1509" s="184"/>
    </row>
    <row r="1510" spans="1:10" s="99" customFormat="1" ht="14.25" customHeight="1">
      <c r="A1510" s="154">
        <v>54</v>
      </c>
      <c r="B1510" s="155">
        <v>1448</v>
      </c>
      <c r="C1510" s="155" t="s">
        <v>181</v>
      </c>
      <c r="D1510" s="155" t="s">
        <v>96</v>
      </c>
      <c r="E1510" s="155">
        <v>200</v>
      </c>
      <c r="F1510" s="155" t="s">
        <v>567</v>
      </c>
      <c r="G1510" s="153">
        <v>13.1</v>
      </c>
      <c r="H1510" s="153" t="s">
        <v>92</v>
      </c>
      <c r="I1510" s="156" t="s">
        <v>66</v>
      </c>
      <c r="J1510" s="184"/>
    </row>
    <row r="1511" spans="1:10" s="99" customFormat="1" ht="14.25" customHeight="1">
      <c r="A1511" s="154">
        <v>54</v>
      </c>
      <c r="B1511" s="155">
        <v>1449</v>
      </c>
      <c r="C1511" s="155" t="s">
        <v>181</v>
      </c>
      <c r="D1511" s="155" t="s">
        <v>96</v>
      </c>
      <c r="E1511" s="155">
        <v>200</v>
      </c>
      <c r="F1511" s="155" t="s">
        <v>572</v>
      </c>
      <c r="G1511" s="153">
        <v>13.1</v>
      </c>
      <c r="H1511" s="153" t="s">
        <v>92</v>
      </c>
      <c r="I1511" s="156" t="s">
        <v>66</v>
      </c>
      <c r="J1511" s="184"/>
    </row>
    <row r="1512" spans="1:10" s="99" customFormat="1" ht="14.25" customHeight="1">
      <c r="A1512" s="154">
        <v>54</v>
      </c>
      <c r="B1512" s="155">
        <v>1450</v>
      </c>
      <c r="C1512" s="155" t="s">
        <v>181</v>
      </c>
      <c r="D1512" s="155" t="s">
        <v>96</v>
      </c>
      <c r="E1512" s="155">
        <v>200</v>
      </c>
      <c r="F1512" s="155" t="s">
        <v>572</v>
      </c>
      <c r="G1512" s="153">
        <v>13.1</v>
      </c>
      <c r="H1512" s="153" t="s">
        <v>92</v>
      </c>
      <c r="I1512" s="156" t="s">
        <v>66</v>
      </c>
      <c r="J1512" s="184"/>
    </row>
    <row r="1513" spans="1:10" s="99" customFormat="1" ht="14.25" customHeight="1">
      <c r="A1513" s="154">
        <v>54</v>
      </c>
      <c r="B1513" s="155">
        <v>1451</v>
      </c>
      <c r="C1513" s="155" t="s">
        <v>181</v>
      </c>
      <c r="D1513" s="155" t="s">
        <v>96</v>
      </c>
      <c r="E1513" s="155">
        <v>200</v>
      </c>
      <c r="F1513" s="155" t="s">
        <v>572</v>
      </c>
      <c r="G1513" s="153">
        <v>13.1</v>
      </c>
      <c r="H1513" s="153" t="s">
        <v>92</v>
      </c>
      <c r="I1513" s="156" t="s">
        <v>66</v>
      </c>
      <c r="J1513" s="184"/>
    </row>
    <row r="1514" spans="1:10" s="99" customFormat="1" ht="14.25" customHeight="1">
      <c r="A1514" s="154">
        <v>54</v>
      </c>
      <c r="B1514" s="155">
        <v>1452</v>
      </c>
      <c r="C1514" s="155" t="s">
        <v>181</v>
      </c>
      <c r="D1514" s="155" t="s">
        <v>96</v>
      </c>
      <c r="E1514" s="155">
        <v>200</v>
      </c>
      <c r="F1514" s="155" t="s">
        <v>572</v>
      </c>
      <c r="G1514" s="153">
        <v>13.1</v>
      </c>
      <c r="H1514" s="153" t="s">
        <v>92</v>
      </c>
      <c r="I1514" s="156" t="s">
        <v>66</v>
      </c>
      <c r="J1514" s="184"/>
    </row>
    <row r="1515" spans="1:10" s="99" customFormat="1" ht="14.25" customHeight="1">
      <c r="A1515" s="154">
        <v>54</v>
      </c>
      <c r="B1515" s="155">
        <v>1453</v>
      </c>
      <c r="C1515" s="155" t="s">
        <v>181</v>
      </c>
      <c r="D1515" s="155" t="s">
        <v>96</v>
      </c>
      <c r="E1515" s="155">
        <v>200</v>
      </c>
      <c r="F1515" s="155" t="s">
        <v>567</v>
      </c>
      <c r="G1515" s="153">
        <v>13.1</v>
      </c>
      <c r="H1515" s="153" t="s">
        <v>92</v>
      </c>
      <c r="I1515" s="156" t="s">
        <v>66</v>
      </c>
      <c r="J1515" s="184"/>
    </row>
    <row r="1516" spans="1:10" s="99" customFormat="1" ht="14.25" customHeight="1">
      <c r="A1516" s="154">
        <v>54</v>
      </c>
      <c r="B1516" s="155">
        <v>1454</v>
      </c>
      <c r="C1516" s="155" t="s">
        <v>181</v>
      </c>
      <c r="D1516" s="155" t="s">
        <v>96</v>
      </c>
      <c r="E1516" s="155">
        <v>200</v>
      </c>
      <c r="F1516" s="155" t="s">
        <v>567</v>
      </c>
      <c r="G1516" s="153">
        <v>13.1</v>
      </c>
      <c r="H1516" s="153" t="s">
        <v>92</v>
      </c>
      <c r="I1516" s="156" t="s">
        <v>66</v>
      </c>
      <c r="J1516" s="184"/>
    </row>
    <row r="1517" spans="1:10" s="99" customFormat="1" ht="14.25" customHeight="1">
      <c r="A1517" s="154">
        <v>54</v>
      </c>
      <c r="B1517" s="155">
        <v>1455</v>
      </c>
      <c r="C1517" s="155" t="s">
        <v>580</v>
      </c>
      <c r="D1517" s="155" t="s">
        <v>178</v>
      </c>
      <c r="E1517" s="155">
        <v>4000</v>
      </c>
      <c r="F1517" s="155" t="s">
        <v>521</v>
      </c>
      <c r="G1517" s="153">
        <v>8.08</v>
      </c>
      <c r="H1517" s="153" t="s">
        <v>92</v>
      </c>
      <c r="I1517" s="156" t="s">
        <v>66</v>
      </c>
      <c r="J1517" s="184"/>
    </row>
    <row r="1518" spans="1:10" s="99" customFormat="1" ht="14.25" customHeight="1">
      <c r="A1518" s="154">
        <v>54</v>
      </c>
      <c r="B1518" s="155">
        <v>1456</v>
      </c>
      <c r="C1518" s="155" t="s">
        <v>581</v>
      </c>
      <c r="D1518" s="155" t="s">
        <v>96</v>
      </c>
      <c r="E1518" s="155">
        <v>800</v>
      </c>
      <c r="F1518" s="155" t="s">
        <v>567</v>
      </c>
      <c r="G1518" s="153">
        <v>6.56</v>
      </c>
      <c r="H1518" s="153" t="s">
        <v>92</v>
      </c>
      <c r="I1518" s="156" t="s">
        <v>66</v>
      </c>
      <c r="J1518" s="184"/>
    </row>
    <row r="1519" spans="1:10" s="99" customFormat="1" ht="14.25" customHeight="1">
      <c r="A1519" s="154">
        <v>54</v>
      </c>
      <c r="B1519" s="155">
        <v>1457</v>
      </c>
      <c r="C1519" s="155" t="s">
        <v>581</v>
      </c>
      <c r="D1519" s="155" t="s">
        <v>96</v>
      </c>
      <c r="E1519" s="155">
        <v>800</v>
      </c>
      <c r="F1519" s="155" t="s">
        <v>567</v>
      </c>
      <c r="G1519" s="153">
        <v>6.56</v>
      </c>
      <c r="H1519" s="153" t="s">
        <v>92</v>
      </c>
      <c r="I1519" s="156" t="s">
        <v>66</v>
      </c>
      <c r="J1519" s="184"/>
    </row>
    <row r="1520" spans="1:10" s="99" customFormat="1" ht="14.25" customHeight="1">
      <c r="A1520" s="154">
        <v>54</v>
      </c>
      <c r="B1520" s="155">
        <v>1458</v>
      </c>
      <c r="C1520" s="155" t="s">
        <v>581</v>
      </c>
      <c r="D1520" s="155" t="s">
        <v>96</v>
      </c>
      <c r="E1520" s="155">
        <v>800</v>
      </c>
      <c r="F1520" s="155" t="s">
        <v>541</v>
      </c>
      <c r="G1520" s="153">
        <v>6.56</v>
      </c>
      <c r="H1520" s="153" t="s">
        <v>92</v>
      </c>
      <c r="I1520" s="156" t="s">
        <v>66</v>
      </c>
      <c r="J1520" s="184"/>
    </row>
    <row r="1521" spans="1:10" s="99" customFormat="1" ht="14.25" customHeight="1">
      <c r="A1521" s="154">
        <v>54</v>
      </c>
      <c r="B1521" s="155">
        <v>1459</v>
      </c>
      <c r="C1521" s="46" t="s">
        <v>581</v>
      </c>
      <c r="D1521" s="155" t="s">
        <v>96</v>
      </c>
      <c r="E1521" s="155">
        <v>600</v>
      </c>
      <c r="F1521" s="155" t="s">
        <v>541</v>
      </c>
      <c r="G1521" s="153">
        <v>4.92</v>
      </c>
      <c r="H1521" s="153" t="s">
        <v>92</v>
      </c>
      <c r="I1521" s="156" t="s">
        <v>66</v>
      </c>
      <c r="J1521" s="184"/>
    </row>
    <row r="1522" spans="1:10" s="99" customFormat="1" ht="14.25" customHeight="1">
      <c r="A1522" s="154">
        <v>54</v>
      </c>
      <c r="B1522" s="155">
        <v>1460</v>
      </c>
      <c r="C1522" s="155" t="s">
        <v>581</v>
      </c>
      <c r="D1522" s="155" t="s">
        <v>96</v>
      </c>
      <c r="E1522" s="155">
        <v>200</v>
      </c>
      <c r="F1522" s="155" t="s">
        <v>541</v>
      </c>
      <c r="G1522" s="153">
        <v>1.64</v>
      </c>
      <c r="H1522" s="153" t="s">
        <v>92</v>
      </c>
      <c r="I1522" s="156" t="s">
        <v>66</v>
      </c>
      <c r="J1522" s="184"/>
    </row>
    <row r="1523" spans="1:10" s="99" customFormat="1" ht="14.25" customHeight="1">
      <c r="A1523" s="154">
        <v>54</v>
      </c>
      <c r="B1523" s="155">
        <v>1461</v>
      </c>
      <c r="C1523" s="155" t="s">
        <v>530</v>
      </c>
      <c r="D1523" s="155" t="s">
        <v>94</v>
      </c>
      <c r="E1523" s="155">
        <v>500</v>
      </c>
      <c r="F1523" s="155" t="s">
        <v>521</v>
      </c>
      <c r="G1523" s="153">
        <v>3.67</v>
      </c>
      <c r="H1523" s="153" t="s">
        <v>92</v>
      </c>
      <c r="I1523" s="156" t="s">
        <v>66</v>
      </c>
      <c r="J1523" s="184"/>
    </row>
    <row r="1524" spans="1:10" s="99" customFormat="1" ht="14.25" customHeight="1">
      <c r="A1524" s="154">
        <v>54</v>
      </c>
      <c r="B1524" s="155">
        <v>1462</v>
      </c>
      <c r="C1524" s="155" t="s">
        <v>279</v>
      </c>
      <c r="D1524" s="155" t="s">
        <v>96</v>
      </c>
      <c r="E1524" s="155">
        <v>300</v>
      </c>
      <c r="F1524" s="155" t="s">
        <v>582</v>
      </c>
      <c r="G1524" s="153">
        <v>7.1</v>
      </c>
      <c r="H1524" s="153" t="s">
        <v>92</v>
      </c>
      <c r="I1524" s="156" t="s">
        <v>66</v>
      </c>
      <c r="J1524" s="184"/>
    </row>
    <row r="1525" spans="1:10" s="99" customFormat="1" ht="14.25" customHeight="1">
      <c r="A1525" s="154">
        <v>54</v>
      </c>
      <c r="B1525" s="155">
        <v>1463</v>
      </c>
      <c r="C1525" s="155" t="s">
        <v>279</v>
      </c>
      <c r="D1525" s="155" t="s">
        <v>96</v>
      </c>
      <c r="E1525" s="155">
        <v>300</v>
      </c>
      <c r="F1525" s="155" t="s">
        <v>582</v>
      </c>
      <c r="G1525" s="153">
        <v>7.1</v>
      </c>
      <c r="H1525" s="153" t="s">
        <v>92</v>
      </c>
      <c r="I1525" s="156" t="s">
        <v>66</v>
      </c>
      <c r="J1525" s="184"/>
    </row>
    <row r="1526" spans="1:10" s="99" customFormat="1" ht="14.25" customHeight="1">
      <c r="A1526" s="154">
        <v>54</v>
      </c>
      <c r="B1526" s="155">
        <v>1464</v>
      </c>
      <c r="C1526" s="155" t="s">
        <v>309</v>
      </c>
      <c r="D1526" s="155" t="s">
        <v>310</v>
      </c>
      <c r="E1526" s="155">
        <v>4000</v>
      </c>
      <c r="F1526" s="155" t="s">
        <v>541</v>
      </c>
      <c r="G1526" s="153">
        <v>7.8</v>
      </c>
      <c r="H1526" s="153" t="s">
        <v>92</v>
      </c>
      <c r="I1526" s="156" t="s">
        <v>66</v>
      </c>
      <c r="J1526" s="184"/>
    </row>
    <row r="1527" spans="1:10" s="99" customFormat="1" ht="14.25" customHeight="1">
      <c r="A1527" s="154" t="s">
        <v>36</v>
      </c>
      <c r="B1527" s="155" t="s">
        <v>45</v>
      </c>
      <c r="C1527" s="155" t="s">
        <v>86</v>
      </c>
      <c r="D1527" s="155" t="s">
        <v>87</v>
      </c>
      <c r="E1527" s="155" t="s">
        <v>88</v>
      </c>
      <c r="F1527" s="155" t="s">
        <v>89</v>
      </c>
      <c r="G1527" s="153">
        <v>361.1</v>
      </c>
      <c r="H1527" s="153">
        <v>383.2</v>
      </c>
      <c r="I1527" s="156" t="s">
        <v>90</v>
      </c>
      <c r="J1527" s="184"/>
    </row>
    <row r="1528" spans="1:10" s="99" customFormat="1" ht="14.25" customHeight="1">
      <c r="A1528" s="154">
        <v>55</v>
      </c>
      <c r="B1528" s="155">
        <v>1465</v>
      </c>
      <c r="C1528" s="155" t="s">
        <v>487</v>
      </c>
      <c r="D1528" s="155" t="s">
        <v>93</v>
      </c>
      <c r="E1528" s="155">
        <v>220</v>
      </c>
      <c r="F1528" s="155" t="s">
        <v>557</v>
      </c>
      <c r="G1528" s="153">
        <v>15.7</v>
      </c>
      <c r="H1528" s="153" t="s">
        <v>92</v>
      </c>
      <c r="I1528" s="156" t="s">
        <v>66</v>
      </c>
      <c r="J1528" s="184"/>
    </row>
    <row r="1529" spans="1:10" s="99" customFormat="1" ht="14.25" customHeight="1">
      <c r="A1529" s="154">
        <v>55</v>
      </c>
      <c r="B1529" s="155">
        <v>1466</v>
      </c>
      <c r="C1529" s="155" t="s">
        <v>487</v>
      </c>
      <c r="D1529" s="155" t="s">
        <v>93</v>
      </c>
      <c r="E1529" s="155">
        <v>220</v>
      </c>
      <c r="F1529" s="155" t="s">
        <v>557</v>
      </c>
      <c r="G1529" s="153">
        <v>15.7</v>
      </c>
      <c r="H1529" s="153" t="s">
        <v>92</v>
      </c>
      <c r="I1529" s="156" t="s">
        <v>66</v>
      </c>
      <c r="J1529" s="184"/>
    </row>
    <row r="1530" spans="1:10" s="99" customFormat="1" ht="14.25" customHeight="1">
      <c r="A1530" s="154">
        <v>55</v>
      </c>
      <c r="B1530" s="155">
        <v>1467</v>
      </c>
      <c r="C1530" s="155" t="s">
        <v>487</v>
      </c>
      <c r="D1530" s="155" t="s">
        <v>93</v>
      </c>
      <c r="E1530" s="155">
        <v>220</v>
      </c>
      <c r="F1530" s="155" t="s">
        <v>527</v>
      </c>
      <c r="G1530" s="153">
        <v>15.7</v>
      </c>
      <c r="H1530" s="153" t="s">
        <v>92</v>
      </c>
      <c r="I1530" s="156" t="s">
        <v>66</v>
      </c>
      <c r="J1530" s="184"/>
    </row>
    <row r="1531" spans="1:10" s="99" customFormat="1" ht="14.25" customHeight="1">
      <c r="A1531" s="154">
        <v>55</v>
      </c>
      <c r="B1531" s="155">
        <v>1468</v>
      </c>
      <c r="C1531" s="155" t="s">
        <v>487</v>
      </c>
      <c r="D1531" s="155" t="s">
        <v>93</v>
      </c>
      <c r="E1531" s="155">
        <v>220</v>
      </c>
      <c r="F1531" s="155" t="s">
        <v>541</v>
      </c>
      <c r="G1531" s="153">
        <v>15.7</v>
      </c>
      <c r="H1531" s="153" t="s">
        <v>92</v>
      </c>
      <c r="I1531" s="156" t="s">
        <v>66</v>
      </c>
      <c r="J1531" s="184"/>
    </row>
    <row r="1532" spans="1:10" s="99" customFormat="1" ht="14.25" customHeight="1">
      <c r="A1532" s="154">
        <v>55</v>
      </c>
      <c r="B1532" s="155">
        <v>1469</v>
      </c>
      <c r="C1532" s="155" t="s">
        <v>487</v>
      </c>
      <c r="D1532" s="155" t="s">
        <v>93</v>
      </c>
      <c r="E1532" s="155">
        <v>220</v>
      </c>
      <c r="F1532" s="155" t="s">
        <v>541</v>
      </c>
      <c r="G1532" s="153">
        <v>15.7</v>
      </c>
      <c r="H1532" s="153" t="s">
        <v>92</v>
      </c>
      <c r="I1532" s="156" t="s">
        <v>66</v>
      </c>
      <c r="J1532" s="184"/>
    </row>
    <row r="1533" spans="1:10" s="99" customFormat="1" ht="14.25" customHeight="1">
      <c r="A1533" s="154">
        <v>55</v>
      </c>
      <c r="B1533" s="155">
        <v>1470</v>
      </c>
      <c r="C1533" s="155" t="s">
        <v>487</v>
      </c>
      <c r="D1533" s="155" t="s">
        <v>93</v>
      </c>
      <c r="E1533" s="155">
        <v>220</v>
      </c>
      <c r="F1533" s="155" t="s">
        <v>541</v>
      </c>
      <c r="G1533" s="153">
        <v>15.7</v>
      </c>
      <c r="H1533" s="153" t="s">
        <v>92</v>
      </c>
      <c r="I1533" s="156" t="s">
        <v>66</v>
      </c>
      <c r="J1533" s="184"/>
    </row>
    <row r="1534" spans="1:10" s="99" customFormat="1" ht="14.25" customHeight="1">
      <c r="A1534" s="154">
        <v>55</v>
      </c>
      <c r="B1534" s="155">
        <v>1471</v>
      </c>
      <c r="C1534" s="155" t="s">
        <v>487</v>
      </c>
      <c r="D1534" s="155" t="s">
        <v>93</v>
      </c>
      <c r="E1534" s="155">
        <v>220</v>
      </c>
      <c r="F1534" s="155" t="s">
        <v>527</v>
      </c>
      <c r="G1534" s="153">
        <v>15.7</v>
      </c>
      <c r="H1534" s="153" t="s">
        <v>92</v>
      </c>
      <c r="I1534" s="156" t="s">
        <v>66</v>
      </c>
      <c r="J1534" s="184"/>
    </row>
    <row r="1535" spans="1:10" s="99" customFormat="1" ht="14.25" customHeight="1">
      <c r="A1535" s="154">
        <v>55</v>
      </c>
      <c r="B1535" s="155">
        <v>1472</v>
      </c>
      <c r="C1535" s="155" t="s">
        <v>487</v>
      </c>
      <c r="D1535" s="155" t="s">
        <v>93</v>
      </c>
      <c r="E1535" s="155">
        <v>220</v>
      </c>
      <c r="F1535" s="155" t="s">
        <v>541</v>
      </c>
      <c r="G1535" s="153">
        <v>15.7</v>
      </c>
      <c r="H1535" s="153" t="s">
        <v>92</v>
      </c>
      <c r="I1535" s="156" t="s">
        <v>66</v>
      </c>
      <c r="J1535" s="184"/>
    </row>
    <row r="1536" spans="1:10" s="99" customFormat="1" ht="14.25" customHeight="1">
      <c r="A1536" s="154">
        <v>55</v>
      </c>
      <c r="B1536" s="155">
        <v>1473</v>
      </c>
      <c r="C1536" s="155" t="s">
        <v>487</v>
      </c>
      <c r="D1536" s="155" t="s">
        <v>93</v>
      </c>
      <c r="E1536" s="155">
        <v>220</v>
      </c>
      <c r="F1536" s="155" t="s">
        <v>541</v>
      </c>
      <c r="G1536" s="153">
        <v>15.7</v>
      </c>
      <c r="H1536" s="153" t="s">
        <v>92</v>
      </c>
      <c r="I1536" s="156" t="s">
        <v>66</v>
      </c>
      <c r="J1536" s="184"/>
    </row>
    <row r="1537" spans="1:10" s="99" customFormat="1" ht="14.25" customHeight="1">
      <c r="A1537" s="154">
        <v>55</v>
      </c>
      <c r="B1537" s="155">
        <v>1474</v>
      </c>
      <c r="C1537" s="155" t="s">
        <v>487</v>
      </c>
      <c r="D1537" s="155" t="s">
        <v>93</v>
      </c>
      <c r="E1537" s="155">
        <v>220</v>
      </c>
      <c r="F1537" s="155" t="s">
        <v>557</v>
      </c>
      <c r="G1537" s="153">
        <v>15.7</v>
      </c>
      <c r="H1537" s="153" t="s">
        <v>92</v>
      </c>
      <c r="I1537" s="156" t="s">
        <v>66</v>
      </c>
      <c r="J1537" s="184"/>
    </row>
    <row r="1538" spans="1:10" s="99" customFormat="1" ht="14.25" customHeight="1">
      <c r="A1538" s="154">
        <v>55</v>
      </c>
      <c r="B1538" s="155">
        <v>1475</v>
      </c>
      <c r="C1538" s="155" t="s">
        <v>487</v>
      </c>
      <c r="D1538" s="155" t="s">
        <v>93</v>
      </c>
      <c r="E1538" s="155">
        <v>220</v>
      </c>
      <c r="F1538" s="155" t="s">
        <v>541</v>
      </c>
      <c r="G1538" s="153">
        <v>15.7</v>
      </c>
      <c r="H1538" s="153" t="s">
        <v>92</v>
      </c>
      <c r="I1538" s="156" t="s">
        <v>66</v>
      </c>
      <c r="J1538" s="184"/>
    </row>
    <row r="1539" spans="1:10" s="99" customFormat="1" ht="14.25" customHeight="1">
      <c r="A1539" s="154">
        <v>55</v>
      </c>
      <c r="B1539" s="155">
        <v>1476</v>
      </c>
      <c r="C1539" s="155" t="s">
        <v>487</v>
      </c>
      <c r="D1539" s="155" t="s">
        <v>93</v>
      </c>
      <c r="E1539" s="155">
        <v>220</v>
      </c>
      <c r="F1539" s="155" t="s">
        <v>527</v>
      </c>
      <c r="G1539" s="153">
        <v>15.7</v>
      </c>
      <c r="H1539" s="153" t="s">
        <v>92</v>
      </c>
      <c r="I1539" s="156" t="s">
        <v>66</v>
      </c>
      <c r="J1539" s="184"/>
    </row>
    <row r="1540" spans="1:10" s="99" customFormat="1" ht="14.25" customHeight="1">
      <c r="A1540" s="154">
        <v>55</v>
      </c>
      <c r="B1540" s="155">
        <v>1477</v>
      </c>
      <c r="C1540" s="155" t="s">
        <v>487</v>
      </c>
      <c r="D1540" s="155" t="s">
        <v>93</v>
      </c>
      <c r="E1540" s="155">
        <v>220</v>
      </c>
      <c r="F1540" s="155" t="s">
        <v>557</v>
      </c>
      <c r="G1540" s="153">
        <v>15.7</v>
      </c>
      <c r="H1540" s="153" t="s">
        <v>92</v>
      </c>
      <c r="I1540" s="156" t="s">
        <v>66</v>
      </c>
      <c r="J1540" s="184"/>
    </row>
    <row r="1541" spans="1:10" s="99" customFormat="1" ht="14.25" customHeight="1">
      <c r="A1541" s="154">
        <v>55</v>
      </c>
      <c r="B1541" s="155">
        <v>1478</v>
      </c>
      <c r="C1541" s="155" t="s">
        <v>487</v>
      </c>
      <c r="D1541" s="155" t="s">
        <v>93</v>
      </c>
      <c r="E1541" s="155">
        <v>220</v>
      </c>
      <c r="F1541" s="155" t="s">
        <v>557</v>
      </c>
      <c r="G1541" s="153">
        <v>15.7</v>
      </c>
      <c r="H1541" s="153" t="s">
        <v>92</v>
      </c>
      <c r="I1541" s="156" t="s">
        <v>66</v>
      </c>
      <c r="J1541" s="184"/>
    </row>
    <row r="1542" spans="1:10" s="99" customFormat="1" ht="14.25" customHeight="1">
      <c r="A1542" s="154">
        <v>55</v>
      </c>
      <c r="B1542" s="155">
        <v>1479</v>
      </c>
      <c r="C1542" s="155" t="s">
        <v>487</v>
      </c>
      <c r="D1542" s="155" t="s">
        <v>93</v>
      </c>
      <c r="E1542" s="155">
        <v>220</v>
      </c>
      <c r="F1542" s="155" t="s">
        <v>557</v>
      </c>
      <c r="G1542" s="153">
        <v>15.7</v>
      </c>
      <c r="H1542" s="153" t="s">
        <v>92</v>
      </c>
      <c r="I1542" s="156" t="s">
        <v>66</v>
      </c>
      <c r="J1542" s="184"/>
    </row>
    <row r="1543" spans="1:10" s="99" customFormat="1" ht="14.25" customHeight="1">
      <c r="A1543" s="154">
        <v>55</v>
      </c>
      <c r="B1543" s="155">
        <v>1480</v>
      </c>
      <c r="C1543" s="155" t="s">
        <v>487</v>
      </c>
      <c r="D1543" s="155" t="s">
        <v>93</v>
      </c>
      <c r="E1543" s="155">
        <v>220</v>
      </c>
      <c r="F1543" s="155" t="s">
        <v>541</v>
      </c>
      <c r="G1543" s="153">
        <v>15.7</v>
      </c>
      <c r="H1543" s="153" t="s">
        <v>92</v>
      </c>
      <c r="I1543" s="156" t="s">
        <v>66</v>
      </c>
      <c r="J1543" s="184"/>
    </row>
    <row r="1544" spans="1:10" s="99" customFormat="1" ht="14.25" customHeight="1">
      <c r="A1544" s="154">
        <v>55</v>
      </c>
      <c r="B1544" s="155">
        <v>1481</v>
      </c>
      <c r="C1544" s="155" t="s">
        <v>487</v>
      </c>
      <c r="D1544" s="155" t="s">
        <v>93</v>
      </c>
      <c r="E1544" s="155">
        <v>220</v>
      </c>
      <c r="F1544" s="155" t="s">
        <v>541</v>
      </c>
      <c r="G1544" s="153">
        <v>15.7</v>
      </c>
      <c r="H1544" s="153" t="s">
        <v>92</v>
      </c>
      <c r="I1544" s="156" t="s">
        <v>66</v>
      </c>
      <c r="J1544" s="184"/>
    </row>
    <row r="1545" spans="1:10" s="99" customFormat="1" ht="14.25" customHeight="1">
      <c r="A1545" s="154">
        <v>55</v>
      </c>
      <c r="B1545" s="155">
        <v>1482</v>
      </c>
      <c r="C1545" s="155" t="s">
        <v>487</v>
      </c>
      <c r="D1545" s="155" t="s">
        <v>93</v>
      </c>
      <c r="E1545" s="155">
        <v>220</v>
      </c>
      <c r="F1545" s="155" t="s">
        <v>557</v>
      </c>
      <c r="G1545" s="153">
        <v>15.7</v>
      </c>
      <c r="H1545" s="153" t="s">
        <v>92</v>
      </c>
      <c r="I1545" s="156" t="s">
        <v>66</v>
      </c>
      <c r="J1545" s="184"/>
    </row>
    <row r="1546" spans="1:10" s="99" customFormat="1" ht="14.25" customHeight="1">
      <c r="A1546" s="154">
        <v>55</v>
      </c>
      <c r="B1546" s="155">
        <v>1483</v>
      </c>
      <c r="C1546" s="155" t="s">
        <v>487</v>
      </c>
      <c r="D1546" s="155" t="s">
        <v>93</v>
      </c>
      <c r="E1546" s="155">
        <v>220</v>
      </c>
      <c r="F1546" s="155" t="s">
        <v>557</v>
      </c>
      <c r="G1546" s="153">
        <v>15.7</v>
      </c>
      <c r="H1546" s="153" t="s">
        <v>92</v>
      </c>
      <c r="I1546" s="156" t="s">
        <v>66</v>
      </c>
      <c r="J1546" s="184"/>
    </row>
    <row r="1547" spans="1:10" s="99" customFormat="1" ht="14.25" customHeight="1">
      <c r="A1547" s="154">
        <v>55</v>
      </c>
      <c r="B1547" s="155">
        <v>1484</v>
      </c>
      <c r="C1547" s="155" t="s">
        <v>487</v>
      </c>
      <c r="D1547" s="155" t="s">
        <v>93</v>
      </c>
      <c r="E1547" s="155">
        <v>220</v>
      </c>
      <c r="F1547" s="155" t="s">
        <v>557</v>
      </c>
      <c r="G1547" s="153">
        <v>15.7</v>
      </c>
      <c r="H1547" s="153" t="s">
        <v>92</v>
      </c>
      <c r="I1547" s="156" t="s">
        <v>66</v>
      </c>
      <c r="J1547" s="184"/>
    </row>
    <row r="1548" spans="1:10" s="99" customFormat="1" ht="14.25" customHeight="1">
      <c r="A1548" s="154">
        <v>55</v>
      </c>
      <c r="B1548" s="155">
        <v>1485</v>
      </c>
      <c r="C1548" s="155" t="s">
        <v>487</v>
      </c>
      <c r="D1548" s="155" t="s">
        <v>93</v>
      </c>
      <c r="E1548" s="155">
        <v>220</v>
      </c>
      <c r="F1548" s="155" t="s">
        <v>541</v>
      </c>
      <c r="G1548" s="153">
        <v>15.7</v>
      </c>
      <c r="H1548" s="153" t="s">
        <v>92</v>
      </c>
      <c r="I1548" s="156" t="s">
        <v>66</v>
      </c>
      <c r="J1548" s="184"/>
    </row>
    <row r="1549" spans="1:10" s="99" customFormat="1" ht="14.25" customHeight="1">
      <c r="A1549" s="154">
        <v>55</v>
      </c>
      <c r="B1549" s="155">
        <v>1486</v>
      </c>
      <c r="C1549" s="155" t="s">
        <v>487</v>
      </c>
      <c r="D1549" s="155" t="s">
        <v>93</v>
      </c>
      <c r="E1549" s="155">
        <v>220</v>
      </c>
      <c r="F1549" s="155" t="s">
        <v>527</v>
      </c>
      <c r="G1549" s="153">
        <v>15.7</v>
      </c>
      <c r="H1549" s="153" t="s">
        <v>92</v>
      </c>
      <c r="I1549" s="156" t="s">
        <v>66</v>
      </c>
      <c r="J1549" s="184"/>
    </row>
    <row r="1550" spans="1:10" s="99" customFormat="1" ht="14.25" customHeight="1">
      <c r="A1550" s="154">
        <v>55</v>
      </c>
      <c r="B1550" s="155">
        <v>1487</v>
      </c>
      <c r="C1550" s="155" t="s">
        <v>487</v>
      </c>
      <c r="D1550" s="155" t="s">
        <v>93</v>
      </c>
      <c r="E1550" s="155">
        <v>220</v>
      </c>
      <c r="F1550" s="155" t="s">
        <v>521</v>
      </c>
      <c r="G1550" s="153">
        <v>15.7</v>
      </c>
      <c r="H1550" s="153" t="s">
        <v>92</v>
      </c>
      <c r="I1550" s="156" t="s">
        <v>66</v>
      </c>
      <c r="J1550" s="184"/>
    </row>
    <row r="1551" spans="1:10" s="99" customFormat="1" ht="14.25" customHeight="1">
      <c r="A1551" s="154" t="s">
        <v>36</v>
      </c>
      <c r="B1551" s="155" t="s">
        <v>45</v>
      </c>
      <c r="C1551" s="155" t="s">
        <v>86</v>
      </c>
      <c r="D1551" s="155" t="s">
        <v>87</v>
      </c>
      <c r="E1551" s="155" t="s">
        <v>88</v>
      </c>
      <c r="F1551" s="155" t="s">
        <v>89</v>
      </c>
      <c r="G1551" s="153">
        <v>324</v>
      </c>
      <c r="H1551" s="153">
        <v>346.1</v>
      </c>
      <c r="I1551" s="156" t="s">
        <v>90</v>
      </c>
      <c r="J1551" s="184"/>
    </row>
    <row r="1552" spans="1:10" s="99" customFormat="1" ht="14.25" customHeight="1">
      <c r="A1552" s="154">
        <v>56</v>
      </c>
      <c r="B1552" s="155">
        <v>1488</v>
      </c>
      <c r="C1552" s="155" t="s">
        <v>299</v>
      </c>
      <c r="D1552" s="155" t="s">
        <v>91</v>
      </c>
      <c r="E1552" s="155">
        <v>140</v>
      </c>
      <c r="F1552" s="155" t="s">
        <v>567</v>
      </c>
      <c r="G1552" s="153">
        <v>13.5</v>
      </c>
      <c r="H1552" s="153" t="s">
        <v>92</v>
      </c>
      <c r="I1552" s="156" t="s">
        <v>66</v>
      </c>
      <c r="J1552" s="184"/>
    </row>
    <row r="1553" spans="1:10" s="99" customFormat="1" ht="14.25" customHeight="1">
      <c r="A1553" s="154">
        <v>56</v>
      </c>
      <c r="B1553" s="155">
        <v>1489</v>
      </c>
      <c r="C1553" s="155" t="s">
        <v>299</v>
      </c>
      <c r="D1553" s="155" t="s">
        <v>91</v>
      </c>
      <c r="E1553" s="155">
        <v>140</v>
      </c>
      <c r="F1553" s="155" t="s">
        <v>572</v>
      </c>
      <c r="G1553" s="153">
        <v>13.5</v>
      </c>
      <c r="H1553" s="153" t="s">
        <v>92</v>
      </c>
      <c r="I1553" s="156" t="s">
        <v>66</v>
      </c>
      <c r="J1553" s="184"/>
    </row>
    <row r="1554" spans="1:10" s="99" customFormat="1" ht="14.25" customHeight="1">
      <c r="A1554" s="154">
        <v>56</v>
      </c>
      <c r="B1554" s="155">
        <v>1490</v>
      </c>
      <c r="C1554" s="155" t="s">
        <v>299</v>
      </c>
      <c r="D1554" s="155" t="s">
        <v>91</v>
      </c>
      <c r="E1554" s="155">
        <v>140</v>
      </c>
      <c r="F1554" s="155" t="s">
        <v>567</v>
      </c>
      <c r="G1554" s="153">
        <v>13.5</v>
      </c>
      <c r="H1554" s="153" t="s">
        <v>92</v>
      </c>
      <c r="I1554" s="156" t="s">
        <v>66</v>
      </c>
      <c r="J1554" s="184"/>
    </row>
    <row r="1555" spans="1:10" s="99" customFormat="1" ht="14.25" customHeight="1">
      <c r="A1555" s="154">
        <v>56</v>
      </c>
      <c r="B1555" s="155">
        <v>1491</v>
      </c>
      <c r="C1555" s="155" t="s">
        <v>299</v>
      </c>
      <c r="D1555" s="155" t="s">
        <v>91</v>
      </c>
      <c r="E1555" s="155">
        <v>140</v>
      </c>
      <c r="F1555" s="155" t="s">
        <v>567</v>
      </c>
      <c r="G1555" s="153">
        <v>13.5</v>
      </c>
      <c r="H1555" s="153" t="s">
        <v>92</v>
      </c>
      <c r="I1555" s="156" t="s">
        <v>66</v>
      </c>
      <c r="J1555" s="184"/>
    </row>
    <row r="1556" spans="1:10" s="99" customFormat="1" ht="14.25" customHeight="1">
      <c r="A1556" s="154">
        <v>56</v>
      </c>
      <c r="B1556" s="155">
        <v>1492</v>
      </c>
      <c r="C1556" s="155" t="s">
        <v>299</v>
      </c>
      <c r="D1556" s="155" t="s">
        <v>91</v>
      </c>
      <c r="E1556" s="155">
        <v>140</v>
      </c>
      <c r="F1556" s="155" t="s">
        <v>567</v>
      </c>
      <c r="G1556" s="153">
        <v>13.5</v>
      </c>
      <c r="H1556" s="153" t="s">
        <v>92</v>
      </c>
      <c r="I1556" s="156" t="s">
        <v>66</v>
      </c>
      <c r="J1556" s="184"/>
    </row>
    <row r="1557" spans="1:10" s="99" customFormat="1" ht="14.25" customHeight="1">
      <c r="A1557" s="154">
        <v>56</v>
      </c>
      <c r="B1557" s="155">
        <v>1493</v>
      </c>
      <c r="C1557" s="155" t="s">
        <v>299</v>
      </c>
      <c r="D1557" s="155" t="s">
        <v>91</v>
      </c>
      <c r="E1557" s="155">
        <v>140</v>
      </c>
      <c r="F1557" s="155" t="s">
        <v>567</v>
      </c>
      <c r="G1557" s="153">
        <v>13.5</v>
      </c>
      <c r="H1557" s="153" t="s">
        <v>92</v>
      </c>
      <c r="I1557" s="156" t="s">
        <v>66</v>
      </c>
      <c r="J1557" s="184"/>
    </row>
    <row r="1558" spans="1:10" s="99" customFormat="1" ht="14.25" customHeight="1">
      <c r="A1558" s="154">
        <v>56</v>
      </c>
      <c r="B1558" s="155">
        <v>1494</v>
      </c>
      <c r="C1558" s="155" t="s">
        <v>299</v>
      </c>
      <c r="D1558" s="155" t="s">
        <v>91</v>
      </c>
      <c r="E1558" s="155">
        <v>140</v>
      </c>
      <c r="F1558" s="155" t="s">
        <v>572</v>
      </c>
      <c r="G1558" s="153">
        <v>13.5</v>
      </c>
      <c r="H1558" s="153" t="s">
        <v>92</v>
      </c>
      <c r="I1558" s="156" t="s">
        <v>66</v>
      </c>
      <c r="J1558" s="184"/>
    </row>
    <row r="1559" spans="1:10" s="99" customFormat="1" ht="14.25" customHeight="1">
      <c r="A1559" s="154">
        <v>56</v>
      </c>
      <c r="B1559" s="155">
        <v>1495</v>
      </c>
      <c r="C1559" s="155" t="s">
        <v>299</v>
      </c>
      <c r="D1559" s="155" t="s">
        <v>91</v>
      </c>
      <c r="E1559" s="155">
        <v>140</v>
      </c>
      <c r="F1559" s="155" t="s">
        <v>572</v>
      </c>
      <c r="G1559" s="153">
        <v>13.5</v>
      </c>
      <c r="H1559" s="153" t="s">
        <v>92</v>
      </c>
      <c r="I1559" s="156" t="s">
        <v>66</v>
      </c>
      <c r="J1559" s="184"/>
    </row>
    <row r="1560" spans="1:10" s="99" customFormat="1" ht="14.25" customHeight="1">
      <c r="A1560" s="154">
        <v>56</v>
      </c>
      <c r="B1560" s="155">
        <v>1496</v>
      </c>
      <c r="C1560" s="155" t="s">
        <v>299</v>
      </c>
      <c r="D1560" s="155" t="s">
        <v>91</v>
      </c>
      <c r="E1560" s="155">
        <v>140</v>
      </c>
      <c r="F1560" s="155" t="s">
        <v>567</v>
      </c>
      <c r="G1560" s="153">
        <v>13.5</v>
      </c>
      <c r="H1560" s="153" t="s">
        <v>92</v>
      </c>
      <c r="I1560" s="156" t="s">
        <v>66</v>
      </c>
      <c r="J1560" s="184"/>
    </row>
    <row r="1561" spans="1:10" s="99" customFormat="1" ht="14.25" customHeight="1">
      <c r="A1561" s="154">
        <v>56</v>
      </c>
      <c r="B1561" s="155">
        <v>1497</v>
      </c>
      <c r="C1561" s="155" t="s">
        <v>299</v>
      </c>
      <c r="D1561" s="155" t="s">
        <v>91</v>
      </c>
      <c r="E1561" s="155">
        <v>140</v>
      </c>
      <c r="F1561" s="155" t="s">
        <v>567</v>
      </c>
      <c r="G1561" s="153">
        <v>13.5</v>
      </c>
      <c r="H1561" s="153" t="s">
        <v>92</v>
      </c>
      <c r="I1561" s="156" t="s">
        <v>66</v>
      </c>
      <c r="J1561" s="184"/>
    </row>
    <row r="1562" spans="1:10" s="99" customFormat="1" ht="14.25" customHeight="1">
      <c r="A1562" s="154">
        <v>56</v>
      </c>
      <c r="B1562" s="155">
        <v>1498</v>
      </c>
      <c r="C1562" s="155" t="s">
        <v>299</v>
      </c>
      <c r="D1562" s="155" t="s">
        <v>91</v>
      </c>
      <c r="E1562" s="155">
        <v>140</v>
      </c>
      <c r="F1562" s="155" t="s">
        <v>567</v>
      </c>
      <c r="G1562" s="153">
        <v>13.5</v>
      </c>
      <c r="H1562" s="153" t="s">
        <v>92</v>
      </c>
      <c r="I1562" s="156" t="s">
        <v>66</v>
      </c>
      <c r="J1562" s="184"/>
    </row>
    <row r="1563" spans="1:10" s="99" customFormat="1" ht="14.25" customHeight="1">
      <c r="A1563" s="154">
        <v>56</v>
      </c>
      <c r="B1563" s="155">
        <v>1499</v>
      </c>
      <c r="C1563" s="155" t="s">
        <v>299</v>
      </c>
      <c r="D1563" s="155" t="s">
        <v>91</v>
      </c>
      <c r="E1563" s="155">
        <v>140</v>
      </c>
      <c r="F1563" s="155" t="s">
        <v>557</v>
      </c>
      <c r="G1563" s="153">
        <v>13.5</v>
      </c>
      <c r="H1563" s="153" t="s">
        <v>92</v>
      </c>
      <c r="I1563" s="156" t="s">
        <v>66</v>
      </c>
      <c r="J1563" s="184"/>
    </row>
    <row r="1564" spans="1:10" s="99" customFormat="1" ht="14.25" customHeight="1">
      <c r="A1564" s="154">
        <v>56</v>
      </c>
      <c r="B1564" s="155">
        <v>1500</v>
      </c>
      <c r="C1564" s="155" t="s">
        <v>299</v>
      </c>
      <c r="D1564" s="155" t="s">
        <v>91</v>
      </c>
      <c r="E1564" s="155">
        <v>140</v>
      </c>
      <c r="F1564" s="155" t="s">
        <v>572</v>
      </c>
      <c r="G1564" s="153">
        <v>13.5</v>
      </c>
      <c r="H1564" s="153" t="s">
        <v>92</v>
      </c>
      <c r="I1564" s="156" t="s">
        <v>66</v>
      </c>
      <c r="J1564" s="184"/>
    </row>
    <row r="1565" spans="1:10" s="99" customFormat="1" ht="14.25" customHeight="1">
      <c r="A1565" s="154">
        <v>56</v>
      </c>
      <c r="B1565" s="155">
        <v>1501</v>
      </c>
      <c r="C1565" s="155" t="s">
        <v>299</v>
      </c>
      <c r="D1565" s="155" t="s">
        <v>91</v>
      </c>
      <c r="E1565" s="155">
        <v>140</v>
      </c>
      <c r="F1565" s="155" t="s">
        <v>572</v>
      </c>
      <c r="G1565" s="153">
        <v>13.5</v>
      </c>
      <c r="H1565" s="153" t="s">
        <v>92</v>
      </c>
      <c r="I1565" s="156" t="s">
        <v>66</v>
      </c>
      <c r="J1565" s="184"/>
    </row>
    <row r="1566" spans="1:10" s="99" customFormat="1" ht="14.25" customHeight="1">
      <c r="A1566" s="154">
        <v>56</v>
      </c>
      <c r="B1566" s="155">
        <v>1502</v>
      </c>
      <c r="C1566" s="155" t="s">
        <v>299</v>
      </c>
      <c r="D1566" s="155" t="s">
        <v>91</v>
      </c>
      <c r="E1566" s="155">
        <v>140</v>
      </c>
      <c r="F1566" s="155" t="s">
        <v>572</v>
      </c>
      <c r="G1566" s="153">
        <v>13.5</v>
      </c>
      <c r="H1566" s="153" t="s">
        <v>92</v>
      </c>
      <c r="I1566" s="156" t="s">
        <v>66</v>
      </c>
      <c r="J1566" s="184"/>
    </row>
    <row r="1567" spans="1:10" s="99" customFormat="1" ht="14.25" customHeight="1">
      <c r="A1567" s="154">
        <v>56</v>
      </c>
      <c r="B1567" s="155">
        <v>1503</v>
      </c>
      <c r="C1567" s="155" t="s">
        <v>299</v>
      </c>
      <c r="D1567" s="155" t="s">
        <v>91</v>
      </c>
      <c r="E1567" s="155">
        <v>140</v>
      </c>
      <c r="F1567" s="155" t="s">
        <v>572</v>
      </c>
      <c r="G1567" s="153">
        <v>13.5</v>
      </c>
      <c r="H1567" s="153" t="s">
        <v>92</v>
      </c>
      <c r="I1567" s="156" t="s">
        <v>66</v>
      </c>
      <c r="J1567" s="184"/>
    </row>
    <row r="1568" spans="1:10" s="99" customFormat="1" ht="14.25" customHeight="1">
      <c r="A1568" s="154">
        <v>56</v>
      </c>
      <c r="B1568" s="155">
        <v>1504</v>
      </c>
      <c r="C1568" s="155" t="s">
        <v>299</v>
      </c>
      <c r="D1568" s="155" t="s">
        <v>91</v>
      </c>
      <c r="E1568" s="155">
        <v>140</v>
      </c>
      <c r="F1568" s="155" t="s">
        <v>567</v>
      </c>
      <c r="G1568" s="153">
        <v>13.5</v>
      </c>
      <c r="H1568" s="153" t="s">
        <v>92</v>
      </c>
      <c r="I1568" s="156" t="s">
        <v>66</v>
      </c>
      <c r="J1568" s="184"/>
    </row>
    <row r="1569" spans="1:10" s="99" customFormat="1" ht="14.25" customHeight="1">
      <c r="A1569" s="154">
        <v>56</v>
      </c>
      <c r="B1569" s="155">
        <v>1505</v>
      </c>
      <c r="C1569" s="155" t="s">
        <v>299</v>
      </c>
      <c r="D1569" s="155" t="s">
        <v>91</v>
      </c>
      <c r="E1569" s="155">
        <v>140</v>
      </c>
      <c r="F1569" s="155" t="s">
        <v>567</v>
      </c>
      <c r="G1569" s="153">
        <v>13.5</v>
      </c>
      <c r="H1569" s="153" t="s">
        <v>92</v>
      </c>
      <c r="I1569" s="156" t="s">
        <v>66</v>
      </c>
      <c r="J1569" s="184"/>
    </row>
    <row r="1570" spans="1:10" s="99" customFormat="1" ht="14.25" customHeight="1">
      <c r="A1570" s="154">
        <v>56</v>
      </c>
      <c r="B1570" s="155">
        <v>1506</v>
      </c>
      <c r="C1570" s="155" t="s">
        <v>299</v>
      </c>
      <c r="D1570" s="155" t="s">
        <v>91</v>
      </c>
      <c r="E1570" s="155">
        <v>140</v>
      </c>
      <c r="F1570" s="155" t="s">
        <v>567</v>
      </c>
      <c r="G1570" s="153">
        <v>13.5</v>
      </c>
      <c r="H1570" s="153" t="s">
        <v>92</v>
      </c>
      <c r="I1570" s="156" t="s">
        <v>66</v>
      </c>
      <c r="J1570" s="184"/>
    </row>
    <row r="1571" spans="1:10" s="99" customFormat="1" ht="14.25" customHeight="1">
      <c r="A1571" s="154">
        <v>56</v>
      </c>
      <c r="B1571" s="155">
        <v>1507</v>
      </c>
      <c r="C1571" s="155" t="s">
        <v>299</v>
      </c>
      <c r="D1571" s="155" t="s">
        <v>91</v>
      </c>
      <c r="E1571" s="155">
        <v>140</v>
      </c>
      <c r="F1571" s="155" t="s">
        <v>572</v>
      </c>
      <c r="G1571" s="153">
        <v>13.5</v>
      </c>
      <c r="H1571" s="153" t="s">
        <v>92</v>
      </c>
      <c r="I1571" s="156" t="s">
        <v>66</v>
      </c>
      <c r="J1571" s="184"/>
    </row>
    <row r="1572" spans="1:10" s="99" customFormat="1" ht="14.25" customHeight="1">
      <c r="A1572" s="154">
        <v>56</v>
      </c>
      <c r="B1572" s="155">
        <v>1508</v>
      </c>
      <c r="C1572" s="155" t="s">
        <v>299</v>
      </c>
      <c r="D1572" s="155" t="s">
        <v>91</v>
      </c>
      <c r="E1572" s="155">
        <v>140</v>
      </c>
      <c r="F1572" s="155" t="s">
        <v>567</v>
      </c>
      <c r="G1572" s="153">
        <v>13.5</v>
      </c>
      <c r="H1572" s="153" t="s">
        <v>92</v>
      </c>
      <c r="I1572" s="156" t="s">
        <v>66</v>
      </c>
      <c r="J1572" s="184"/>
    </row>
    <row r="1573" spans="1:10" s="99" customFormat="1" ht="14.25" customHeight="1">
      <c r="A1573" s="154">
        <v>56</v>
      </c>
      <c r="B1573" s="155">
        <v>1509</v>
      </c>
      <c r="C1573" s="155" t="s">
        <v>299</v>
      </c>
      <c r="D1573" s="155" t="s">
        <v>91</v>
      </c>
      <c r="E1573" s="155">
        <v>140</v>
      </c>
      <c r="F1573" s="155" t="s">
        <v>567</v>
      </c>
      <c r="G1573" s="153">
        <v>13.5</v>
      </c>
      <c r="H1573" s="153" t="s">
        <v>92</v>
      </c>
      <c r="I1573" s="156" t="s">
        <v>66</v>
      </c>
      <c r="J1573" s="184"/>
    </row>
    <row r="1574" spans="1:10" s="99" customFormat="1" ht="14.25" customHeight="1">
      <c r="A1574" s="154">
        <v>56</v>
      </c>
      <c r="B1574" s="155">
        <v>1510</v>
      </c>
      <c r="C1574" s="155" t="s">
        <v>299</v>
      </c>
      <c r="D1574" s="155" t="s">
        <v>91</v>
      </c>
      <c r="E1574" s="155">
        <v>140</v>
      </c>
      <c r="F1574" s="155" t="s">
        <v>567</v>
      </c>
      <c r="G1574" s="153">
        <v>13.5</v>
      </c>
      <c r="H1574" s="153" t="s">
        <v>92</v>
      </c>
      <c r="I1574" s="156" t="s">
        <v>66</v>
      </c>
      <c r="J1574" s="184"/>
    </row>
    <row r="1575" spans="1:10" s="99" customFormat="1" ht="14.25" customHeight="1">
      <c r="A1575" s="154">
        <v>56</v>
      </c>
      <c r="B1575" s="155">
        <v>1511</v>
      </c>
      <c r="C1575" s="155" t="s">
        <v>299</v>
      </c>
      <c r="D1575" s="155" t="s">
        <v>91</v>
      </c>
      <c r="E1575" s="155">
        <v>140</v>
      </c>
      <c r="F1575" s="155" t="s">
        <v>567</v>
      </c>
      <c r="G1575" s="153">
        <v>13.5</v>
      </c>
      <c r="H1575" s="153" t="s">
        <v>92</v>
      </c>
      <c r="I1575" s="156" t="s">
        <v>66</v>
      </c>
      <c r="J1575" s="184"/>
    </row>
    <row r="1576" spans="1:10" s="99" customFormat="1" ht="14.25" customHeight="1">
      <c r="A1576" s="154" t="s">
        <v>36</v>
      </c>
      <c r="B1576" s="155" t="s">
        <v>45</v>
      </c>
      <c r="C1576" s="155" t="s">
        <v>86</v>
      </c>
      <c r="D1576" s="155" t="s">
        <v>87</v>
      </c>
      <c r="E1576" s="155" t="s">
        <v>88</v>
      </c>
      <c r="F1576" s="155" t="s">
        <v>89</v>
      </c>
      <c r="G1576" s="153">
        <v>382.32</v>
      </c>
      <c r="H1576" s="153">
        <v>404.42</v>
      </c>
      <c r="I1576" s="156" t="s">
        <v>90</v>
      </c>
      <c r="J1576" s="184"/>
    </row>
    <row r="1577" spans="1:10" s="99" customFormat="1" ht="14.25" customHeight="1">
      <c r="A1577" s="154">
        <v>57</v>
      </c>
      <c r="B1577" s="155">
        <v>1512</v>
      </c>
      <c r="C1577" s="155" t="s">
        <v>150</v>
      </c>
      <c r="D1577" s="155" t="s">
        <v>91</v>
      </c>
      <c r="E1577" s="155">
        <v>240</v>
      </c>
      <c r="F1577" s="155" t="s">
        <v>573</v>
      </c>
      <c r="G1577" s="153">
        <v>15.93</v>
      </c>
      <c r="H1577" s="153" t="s">
        <v>92</v>
      </c>
      <c r="I1577" s="156" t="s">
        <v>66</v>
      </c>
      <c r="J1577" s="184"/>
    </row>
    <row r="1578" spans="1:10" s="99" customFormat="1" ht="14.25" customHeight="1">
      <c r="A1578" s="154">
        <v>57</v>
      </c>
      <c r="B1578" s="155">
        <v>1513</v>
      </c>
      <c r="C1578" s="155" t="s">
        <v>150</v>
      </c>
      <c r="D1578" s="155" t="s">
        <v>91</v>
      </c>
      <c r="E1578" s="155">
        <v>240</v>
      </c>
      <c r="F1578" s="155" t="s">
        <v>572</v>
      </c>
      <c r="G1578" s="153">
        <v>15.93</v>
      </c>
      <c r="H1578" s="153" t="s">
        <v>92</v>
      </c>
      <c r="I1578" s="156" t="s">
        <v>66</v>
      </c>
      <c r="J1578" s="184"/>
    </row>
    <row r="1579" spans="1:10" s="99" customFormat="1" ht="14.25" customHeight="1">
      <c r="A1579" s="154">
        <v>57</v>
      </c>
      <c r="B1579" s="155">
        <v>1514</v>
      </c>
      <c r="C1579" s="155" t="s">
        <v>150</v>
      </c>
      <c r="D1579" s="155" t="s">
        <v>91</v>
      </c>
      <c r="E1579" s="155">
        <v>240</v>
      </c>
      <c r="F1579" s="155" t="s">
        <v>574</v>
      </c>
      <c r="G1579" s="153">
        <v>15.93</v>
      </c>
      <c r="H1579" s="153" t="s">
        <v>92</v>
      </c>
      <c r="I1579" s="156" t="s">
        <v>66</v>
      </c>
      <c r="J1579" s="184"/>
    </row>
    <row r="1580" spans="1:10" s="99" customFormat="1" ht="14.25" customHeight="1">
      <c r="A1580" s="154">
        <v>57</v>
      </c>
      <c r="B1580" s="155">
        <v>1515</v>
      </c>
      <c r="C1580" s="155" t="s">
        <v>150</v>
      </c>
      <c r="D1580" s="155" t="s">
        <v>91</v>
      </c>
      <c r="E1580" s="155">
        <v>240</v>
      </c>
      <c r="F1580" s="155" t="s">
        <v>572</v>
      </c>
      <c r="G1580" s="153">
        <v>15.93</v>
      </c>
      <c r="H1580" s="153" t="s">
        <v>92</v>
      </c>
      <c r="I1580" s="156" t="s">
        <v>66</v>
      </c>
      <c r="J1580" s="184"/>
    </row>
    <row r="1581" spans="1:10" s="99" customFormat="1" ht="14.25" customHeight="1">
      <c r="A1581" s="154">
        <v>57</v>
      </c>
      <c r="B1581" s="155">
        <v>1516</v>
      </c>
      <c r="C1581" s="155" t="s">
        <v>150</v>
      </c>
      <c r="D1581" s="155" t="s">
        <v>91</v>
      </c>
      <c r="E1581" s="155">
        <v>240</v>
      </c>
      <c r="F1581" s="155" t="s">
        <v>571</v>
      </c>
      <c r="G1581" s="153">
        <v>15.93</v>
      </c>
      <c r="H1581" s="153" t="s">
        <v>92</v>
      </c>
      <c r="I1581" s="156" t="s">
        <v>66</v>
      </c>
      <c r="J1581" s="184"/>
    </row>
    <row r="1582" spans="1:10" s="99" customFormat="1" ht="14.25" customHeight="1">
      <c r="A1582" s="154">
        <v>57</v>
      </c>
      <c r="B1582" s="155">
        <v>1517</v>
      </c>
      <c r="C1582" s="155" t="s">
        <v>150</v>
      </c>
      <c r="D1582" s="155" t="s">
        <v>91</v>
      </c>
      <c r="E1582" s="155">
        <v>240</v>
      </c>
      <c r="F1582" s="155" t="s">
        <v>574</v>
      </c>
      <c r="G1582" s="153">
        <v>15.93</v>
      </c>
      <c r="H1582" s="153" t="s">
        <v>92</v>
      </c>
      <c r="I1582" s="156" t="s">
        <v>66</v>
      </c>
      <c r="J1582" s="184"/>
    </row>
    <row r="1583" spans="1:10" s="99" customFormat="1" ht="14.25" customHeight="1">
      <c r="A1583" s="154">
        <v>57</v>
      </c>
      <c r="B1583" s="155">
        <v>1518</v>
      </c>
      <c r="C1583" s="155" t="s">
        <v>150</v>
      </c>
      <c r="D1583" s="155" t="s">
        <v>91</v>
      </c>
      <c r="E1583" s="155">
        <v>240</v>
      </c>
      <c r="F1583" s="155" t="s">
        <v>567</v>
      </c>
      <c r="G1583" s="153">
        <v>15.93</v>
      </c>
      <c r="H1583" s="153" t="s">
        <v>92</v>
      </c>
      <c r="I1583" s="156" t="s">
        <v>66</v>
      </c>
      <c r="J1583" s="184"/>
    </row>
    <row r="1584" spans="1:10" s="99" customFormat="1" ht="14.25" customHeight="1">
      <c r="A1584" s="154">
        <v>57</v>
      </c>
      <c r="B1584" s="155">
        <v>1519</v>
      </c>
      <c r="C1584" s="155" t="s">
        <v>150</v>
      </c>
      <c r="D1584" s="155" t="s">
        <v>91</v>
      </c>
      <c r="E1584" s="155">
        <v>240</v>
      </c>
      <c r="F1584" s="155" t="s">
        <v>571</v>
      </c>
      <c r="G1584" s="153">
        <v>15.93</v>
      </c>
      <c r="H1584" s="153" t="s">
        <v>92</v>
      </c>
      <c r="I1584" s="156" t="s">
        <v>66</v>
      </c>
      <c r="J1584" s="184"/>
    </row>
    <row r="1585" spans="1:10" s="99" customFormat="1" ht="14.25" customHeight="1">
      <c r="A1585" s="154">
        <v>57</v>
      </c>
      <c r="B1585" s="155">
        <v>1520</v>
      </c>
      <c r="C1585" s="155" t="s">
        <v>150</v>
      </c>
      <c r="D1585" s="155" t="s">
        <v>91</v>
      </c>
      <c r="E1585" s="155">
        <v>240</v>
      </c>
      <c r="F1585" s="155" t="s">
        <v>574</v>
      </c>
      <c r="G1585" s="153">
        <v>15.93</v>
      </c>
      <c r="H1585" s="153" t="s">
        <v>92</v>
      </c>
      <c r="I1585" s="156" t="s">
        <v>66</v>
      </c>
      <c r="J1585" s="184"/>
    </row>
    <row r="1586" spans="1:10" s="99" customFormat="1" ht="14.25" customHeight="1">
      <c r="A1586" s="154">
        <v>57</v>
      </c>
      <c r="B1586" s="155">
        <v>1521</v>
      </c>
      <c r="C1586" s="155" t="s">
        <v>150</v>
      </c>
      <c r="D1586" s="155" t="s">
        <v>91</v>
      </c>
      <c r="E1586" s="155">
        <v>240</v>
      </c>
      <c r="F1586" s="155" t="s">
        <v>572</v>
      </c>
      <c r="G1586" s="153">
        <v>15.93</v>
      </c>
      <c r="H1586" s="153" t="s">
        <v>92</v>
      </c>
      <c r="I1586" s="156" t="s">
        <v>66</v>
      </c>
      <c r="J1586" s="184"/>
    </row>
    <row r="1587" spans="1:10" s="99" customFormat="1" ht="14.25" customHeight="1">
      <c r="A1587" s="154">
        <v>57</v>
      </c>
      <c r="B1587" s="155">
        <v>1522</v>
      </c>
      <c r="C1587" s="155" t="s">
        <v>150</v>
      </c>
      <c r="D1587" s="155" t="s">
        <v>91</v>
      </c>
      <c r="E1587" s="155">
        <v>240</v>
      </c>
      <c r="F1587" s="155" t="s">
        <v>572</v>
      </c>
      <c r="G1587" s="153">
        <v>15.93</v>
      </c>
      <c r="H1587" s="153" t="s">
        <v>92</v>
      </c>
      <c r="I1587" s="156" t="s">
        <v>66</v>
      </c>
      <c r="J1587" s="184"/>
    </row>
    <row r="1588" spans="1:10" s="99" customFormat="1" ht="14.25" customHeight="1">
      <c r="A1588" s="154">
        <v>57</v>
      </c>
      <c r="B1588" s="155">
        <v>1523</v>
      </c>
      <c r="C1588" s="155" t="s">
        <v>150</v>
      </c>
      <c r="D1588" s="155" t="s">
        <v>91</v>
      </c>
      <c r="E1588" s="155">
        <v>240</v>
      </c>
      <c r="F1588" s="155" t="s">
        <v>567</v>
      </c>
      <c r="G1588" s="153">
        <v>15.93</v>
      </c>
      <c r="H1588" s="153" t="s">
        <v>92</v>
      </c>
      <c r="I1588" s="156" t="s">
        <v>66</v>
      </c>
      <c r="J1588" s="184"/>
    </row>
    <row r="1589" spans="1:10" s="99" customFormat="1" ht="14.25" customHeight="1">
      <c r="A1589" s="154">
        <v>57</v>
      </c>
      <c r="B1589" s="155">
        <v>1524</v>
      </c>
      <c r="C1589" s="155" t="s">
        <v>150</v>
      </c>
      <c r="D1589" s="155" t="s">
        <v>91</v>
      </c>
      <c r="E1589" s="155">
        <v>240</v>
      </c>
      <c r="F1589" s="155" t="s">
        <v>572</v>
      </c>
      <c r="G1589" s="153">
        <v>15.93</v>
      </c>
      <c r="H1589" s="153" t="s">
        <v>92</v>
      </c>
      <c r="I1589" s="156" t="s">
        <v>66</v>
      </c>
      <c r="J1589" s="184"/>
    </row>
    <row r="1590" spans="1:10" s="99" customFormat="1" ht="14.25" customHeight="1">
      <c r="A1590" s="154">
        <v>57</v>
      </c>
      <c r="B1590" s="155">
        <v>1525</v>
      </c>
      <c r="C1590" s="155" t="s">
        <v>150</v>
      </c>
      <c r="D1590" s="155" t="s">
        <v>91</v>
      </c>
      <c r="E1590" s="155">
        <v>240</v>
      </c>
      <c r="F1590" s="155" t="s">
        <v>572</v>
      </c>
      <c r="G1590" s="153">
        <v>15.93</v>
      </c>
      <c r="H1590" s="153" t="s">
        <v>92</v>
      </c>
      <c r="I1590" s="156" t="s">
        <v>66</v>
      </c>
      <c r="J1590" s="184"/>
    </row>
    <row r="1591" spans="1:10" s="99" customFormat="1" ht="14.25" customHeight="1">
      <c r="A1591" s="154">
        <v>57</v>
      </c>
      <c r="B1591" s="155">
        <v>1526</v>
      </c>
      <c r="C1591" s="155" t="s">
        <v>150</v>
      </c>
      <c r="D1591" s="155" t="s">
        <v>91</v>
      </c>
      <c r="E1591" s="155">
        <v>240</v>
      </c>
      <c r="F1591" s="155" t="s">
        <v>567</v>
      </c>
      <c r="G1591" s="153">
        <v>15.93</v>
      </c>
      <c r="H1591" s="153" t="s">
        <v>92</v>
      </c>
      <c r="I1591" s="156" t="s">
        <v>66</v>
      </c>
      <c r="J1591" s="184"/>
    </row>
    <row r="1592" spans="1:10" s="99" customFormat="1" ht="14.25" customHeight="1">
      <c r="A1592" s="154">
        <v>57</v>
      </c>
      <c r="B1592" s="155">
        <v>1527</v>
      </c>
      <c r="C1592" s="155" t="s">
        <v>150</v>
      </c>
      <c r="D1592" s="155" t="s">
        <v>91</v>
      </c>
      <c r="E1592" s="155">
        <v>240</v>
      </c>
      <c r="F1592" s="155" t="s">
        <v>572</v>
      </c>
      <c r="G1592" s="153">
        <v>15.93</v>
      </c>
      <c r="H1592" s="153" t="s">
        <v>92</v>
      </c>
      <c r="I1592" s="156" t="s">
        <v>66</v>
      </c>
      <c r="J1592" s="184"/>
    </row>
    <row r="1593" spans="1:10" s="99" customFormat="1" ht="14.25" customHeight="1">
      <c r="A1593" s="154">
        <v>57</v>
      </c>
      <c r="B1593" s="155">
        <v>1528</v>
      </c>
      <c r="C1593" s="155" t="s">
        <v>150</v>
      </c>
      <c r="D1593" s="155" t="s">
        <v>91</v>
      </c>
      <c r="E1593" s="155">
        <v>240</v>
      </c>
      <c r="F1593" s="155" t="s">
        <v>567</v>
      </c>
      <c r="G1593" s="153">
        <v>15.93</v>
      </c>
      <c r="H1593" s="153" t="s">
        <v>92</v>
      </c>
      <c r="I1593" s="156" t="s">
        <v>66</v>
      </c>
      <c r="J1593" s="184"/>
    </row>
    <row r="1594" spans="1:10" s="99" customFormat="1" ht="14.25" customHeight="1">
      <c r="A1594" s="154">
        <v>57</v>
      </c>
      <c r="B1594" s="155">
        <v>1529</v>
      </c>
      <c r="C1594" s="155" t="s">
        <v>150</v>
      </c>
      <c r="D1594" s="155" t="s">
        <v>91</v>
      </c>
      <c r="E1594" s="155">
        <v>240</v>
      </c>
      <c r="F1594" s="155" t="s">
        <v>571</v>
      </c>
      <c r="G1594" s="153">
        <v>15.93</v>
      </c>
      <c r="H1594" s="153" t="s">
        <v>92</v>
      </c>
      <c r="I1594" s="156" t="s">
        <v>66</v>
      </c>
      <c r="J1594" s="184"/>
    </row>
    <row r="1595" spans="1:10" s="99" customFormat="1" ht="14.25" customHeight="1">
      <c r="A1595" s="154">
        <v>57</v>
      </c>
      <c r="B1595" s="155">
        <v>1530</v>
      </c>
      <c r="C1595" s="155" t="s">
        <v>150</v>
      </c>
      <c r="D1595" s="155" t="s">
        <v>91</v>
      </c>
      <c r="E1595" s="155">
        <v>240</v>
      </c>
      <c r="F1595" s="155" t="s">
        <v>572</v>
      </c>
      <c r="G1595" s="153">
        <v>15.93</v>
      </c>
      <c r="H1595" s="153" t="s">
        <v>92</v>
      </c>
      <c r="I1595" s="156" t="s">
        <v>66</v>
      </c>
      <c r="J1595" s="184"/>
    </row>
    <row r="1596" spans="1:10" s="99" customFormat="1" ht="14.25" customHeight="1">
      <c r="A1596" s="154">
        <v>57</v>
      </c>
      <c r="B1596" s="155">
        <v>1531</v>
      </c>
      <c r="C1596" s="155" t="s">
        <v>150</v>
      </c>
      <c r="D1596" s="155" t="s">
        <v>91</v>
      </c>
      <c r="E1596" s="155">
        <v>240</v>
      </c>
      <c r="F1596" s="155" t="s">
        <v>572</v>
      </c>
      <c r="G1596" s="153">
        <v>15.93</v>
      </c>
      <c r="H1596" s="153" t="s">
        <v>92</v>
      </c>
      <c r="I1596" s="156" t="s">
        <v>66</v>
      </c>
      <c r="J1596" s="184"/>
    </row>
    <row r="1597" spans="1:10" s="99" customFormat="1" ht="14.25" customHeight="1">
      <c r="A1597" s="154">
        <v>57</v>
      </c>
      <c r="B1597" s="155">
        <v>1532</v>
      </c>
      <c r="C1597" s="155" t="s">
        <v>150</v>
      </c>
      <c r="D1597" s="155" t="s">
        <v>91</v>
      </c>
      <c r="E1597" s="155">
        <v>240</v>
      </c>
      <c r="F1597" s="155" t="s">
        <v>574</v>
      </c>
      <c r="G1597" s="153">
        <v>15.93</v>
      </c>
      <c r="H1597" s="153" t="s">
        <v>92</v>
      </c>
      <c r="I1597" s="156" t="s">
        <v>66</v>
      </c>
      <c r="J1597" s="184"/>
    </row>
    <row r="1598" spans="1:10" s="99" customFormat="1" ht="14.25" customHeight="1">
      <c r="A1598" s="154">
        <v>57</v>
      </c>
      <c r="B1598" s="155">
        <v>1533</v>
      </c>
      <c r="C1598" s="155" t="s">
        <v>150</v>
      </c>
      <c r="D1598" s="155" t="s">
        <v>91</v>
      </c>
      <c r="E1598" s="155">
        <v>240</v>
      </c>
      <c r="F1598" s="155" t="s">
        <v>574</v>
      </c>
      <c r="G1598" s="153">
        <v>15.93</v>
      </c>
      <c r="H1598" s="153" t="s">
        <v>92</v>
      </c>
      <c r="I1598" s="156" t="s">
        <v>66</v>
      </c>
      <c r="J1598" s="184"/>
    </row>
    <row r="1599" spans="1:10" s="99" customFormat="1" ht="14.25" customHeight="1">
      <c r="A1599" s="154">
        <v>57</v>
      </c>
      <c r="B1599" s="155">
        <v>1534</v>
      </c>
      <c r="C1599" s="155" t="s">
        <v>150</v>
      </c>
      <c r="D1599" s="155" t="s">
        <v>91</v>
      </c>
      <c r="E1599" s="155">
        <v>240</v>
      </c>
      <c r="F1599" s="155" t="s">
        <v>575</v>
      </c>
      <c r="G1599" s="153">
        <v>15.93</v>
      </c>
      <c r="H1599" s="153" t="s">
        <v>92</v>
      </c>
      <c r="I1599" s="156" t="s">
        <v>66</v>
      </c>
      <c r="J1599" s="184"/>
    </row>
    <row r="1600" spans="1:10" s="99" customFormat="1" ht="14.25" customHeight="1">
      <c r="A1600" s="154">
        <v>57</v>
      </c>
      <c r="B1600" s="155">
        <v>1535</v>
      </c>
      <c r="C1600" s="155" t="s">
        <v>150</v>
      </c>
      <c r="D1600" s="155" t="s">
        <v>91</v>
      </c>
      <c r="E1600" s="155">
        <v>240</v>
      </c>
      <c r="F1600" s="155" t="s">
        <v>573</v>
      </c>
      <c r="G1600" s="153">
        <v>15.93</v>
      </c>
      <c r="H1600" s="153" t="s">
        <v>92</v>
      </c>
      <c r="I1600" s="156" t="s">
        <v>66</v>
      </c>
      <c r="J1600" s="184"/>
    </row>
    <row r="1601" spans="1:10" s="99" customFormat="1" ht="14.25" customHeight="1">
      <c r="A1601" s="154" t="s">
        <v>36</v>
      </c>
      <c r="B1601" s="155" t="s">
        <v>45</v>
      </c>
      <c r="C1601" s="155" t="s">
        <v>86</v>
      </c>
      <c r="D1601" s="155" t="s">
        <v>87</v>
      </c>
      <c r="E1601" s="155" t="s">
        <v>88</v>
      </c>
      <c r="F1601" s="155" t="s">
        <v>89</v>
      </c>
      <c r="G1601" s="153">
        <v>225.9</v>
      </c>
      <c r="H1601" s="153">
        <v>248</v>
      </c>
      <c r="I1601" s="156" t="s">
        <v>146</v>
      </c>
      <c r="J1601" s="184"/>
    </row>
    <row r="1602" spans="1:10" s="99" customFormat="1" ht="14.25" customHeight="1">
      <c r="A1602" s="154">
        <v>58</v>
      </c>
      <c r="B1602" s="155">
        <v>1536</v>
      </c>
      <c r="C1602" s="155" t="s">
        <v>316</v>
      </c>
      <c r="D1602" s="155" t="s">
        <v>95</v>
      </c>
      <c r="E1602" s="155">
        <v>100</v>
      </c>
      <c r="F1602" s="155" t="s">
        <v>572</v>
      </c>
      <c r="G1602" s="153">
        <v>8.6</v>
      </c>
      <c r="H1602" s="153" t="s">
        <v>92</v>
      </c>
      <c r="I1602" s="156" t="s">
        <v>66</v>
      </c>
      <c r="J1602" s="184"/>
    </row>
    <row r="1603" spans="1:10" s="99" customFormat="1" ht="14.25" customHeight="1">
      <c r="A1603" s="154">
        <v>58</v>
      </c>
      <c r="B1603" s="155">
        <v>1537</v>
      </c>
      <c r="C1603" s="155" t="s">
        <v>316</v>
      </c>
      <c r="D1603" s="155" t="s">
        <v>95</v>
      </c>
      <c r="E1603" s="155">
        <v>100</v>
      </c>
      <c r="F1603" s="155" t="s">
        <v>567</v>
      </c>
      <c r="G1603" s="153">
        <v>8.6</v>
      </c>
      <c r="H1603" s="153" t="s">
        <v>92</v>
      </c>
      <c r="I1603" s="156" t="s">
        <v>66</v>
      </c>
      <c r="J1603" s="184"/>
    </row>
    <row r="1604" spans="1:10" s="99" customFormat="1" ht="14.25" customHeight="1">
      <c r="A1604" s="154">
        <v>58</v>
      </c>
      <c r="B1604" s="155">
        <v>1538</v>
      </c>
      <c r="C1604" s="155" t="s">
        <v>316</v>
      </c>
      <c r="D1604" s="155" t="s">
        <v>95</v>
      </c>
      <c r="E1604" s="155">
        <v>100</v>
      </c>
      <c r="F1604" s="155" t="s">
        <v>567</v>
      </c>
      <c r="G1604" s="153">
        <v>8.6</v>
      </c>
      <c r="H1604" s="153" t="s">
        <v>92</v>
      </c>
      <c r="I1604" s="156" t="s">
        <v>66</v>
      </c>
      <c r="J1604" s="184"/>
    </row>
    <row r="1605" spans="1:10" s="99" customFormat="1" ht="14.25" customHeight="1">
      <c r="A1605" s="154">
        <v>58</v>
      </c>
      <c r="B1605" s="155">
        <v>1539</v>
      </c>
      <c r="C1605" s="155" t="s">
        <v>534</v>
      </c>
      <c r="D1605" s="155" t="s">
        <v>95</v>
      </c>
      <c r="E1605" s="155">
        <v>500</v>
      </c>
      <c r="F1605" s="155" t="s">
        <v>541</v>
      </c>
      <c r="G1605" s="153">
        <v>7.5</v>
      </c>
      <c r="H1605" s="153" t="s">
        <v>92</v>
      </c>
      <c r="I1605" s="156" t="s">
        <v>66</v>
      </c>
      <c r="J1605" s="184"/>
    </row>
    <row r="1606" spans="1:10" s="99" customFormat="1" ht="14.25" customHeight="1">
      <c r="A1606" s="154">
        <v>58</v>
      </c>
      <c r="B1606" s="155">
        <v>1540</v>
      </c>
      <c r="C1606" s="155" t="s">
        <v>534</v>
      </c>
      <c r="D1606" s="155" t="s">
        <v>95</v>
      </c>
      <c r="E1606" s="155">
        <v>500</v>
      </c>
      <c r="F1606" s="155" t="s">
        <v>541</v>
      </c>
      <c r="G1606" s="153">
        <v>7.5</v>
      </c>
      <c r="H1606" s="153" t="s">
        <v>92</v>
      </c>
      <c r="I1606" s="156" t="s">
        <v>66</v>
      </c>
      <c r="J1606" s="184"/>
    </row>
    <row r="1607" spans="1:10" s="99" customFormat="1" ht="14.25" customHeight="1">
      <c r="A1607" s="154">
        <v>58</v>
      </c>
      <c r="B1607" s="155">
        <v>1541</v>
      </c>
      <c r="C1607" s="155" t="s">
        <v>236</v>
      </c>
      <c r="D1607" s="155" t="s">
        <v>95</v>
      </c>
      <c r="E1607" s="155">
        <v>700</v>
      </c>
      <c r="F1607" s="155" t="s">
        <v>541</v>
      </c>
      <c r="G1607" s="153">
        <v>9.6999999999999993</v>
      </c>
      <c r="H1607" s="153" t="s">
        <v>92</v>
      </c>
      <c r="I1607" s="156" t="s">
        <v>66</v>
      </c>
      <c r="J1607" s="184"/>
    </row>
    <row r="1608" spans="1:10" s="99" customFormat="1" ht="14.25" customHeight="1">
      <c r="A1608" s="154">
        <v>58</v>
      </c>
      <c r="B1608" s="155">
        <v>1542</v>
      </c>
      <c r="C1608" s="155" t="s">
        <v>236</v>
      </c>
      <c r="D1608" s="155" t="s">
        <v>95</v>
      </c>
      <c r="E1608" s="155">
        <v>700</v>
      </c>
      <c r="F1608" s="155" t="s">
        <v>541</v>
      </c>
      <c r="G1608" s="153">
        <v>9.6999999999999993</v>
      </c>
      <c r="H1608" s="153" t="s">
        <v>92</v>
      </c>
      <c r="I1608" s="156" t="s">
        <v>66</v>
      </c>
      <c r="J1608" s="184"/>
    </row>
    <row r="1609" spans="1:10" s="99" customFormat="1" ht="14.25" customHeight="1">
      <c r="A1609" s="154">
        <v>58</v>
      </c>
      <c r="B1609" s="155">
        <v>1543</v>
      </c>
      <c r="C1609" s="155" t="s">
        <v>236</v>
      </c>
      <c r="D1609" s="155" t="s">
        <v>95</v>
      </c>
      <c r="E1609" s="155">
        <v>700</v>
      </c>
      <c r="F1609" s="155" t="s">
        <v>541</v>
      </c>
      <c r="G1609" s="153">
        <v>9.6999999999999993</v>
      </c>
      <c r="H1609" s="153" t="s">
        <v>92</v>
      </c>
      <c r="I1609" s="156" t="s">
        <v>66</v>
      </c>
      <c r="J1609" s="184"/>
    </row>
    <row r="1610" spans="1:10" s="99" customFormat="1" ht="14.25" customHeight="1">
      <c r="A1610" s="154">
        <v>58</v>
      </c>
      <c r="B1610" s="155">
        <v>1544</v>
      </c>
      <c r="C1610" s="155" t="s">
        <v>236</v>
      </c>
      <c r="D1610" s="155" t="s">
        <v>95</v>
      </c>
      <c r="E1610" s="155">
        <v>700</v>
      </c>
      <c r="F1610" s="155" t="s">
        <v>521</v>
      </c>
      <c r="G1610" s="153">
        <v>9.6999999999999993</v>
      </c>
      <c r="H1610" s="153" t="s">
        <v>92</v>
      </c>
      <c r="I1610" s="156" t="s">
        <v>66</v>
      </c>
      <c r="J1610" s="184"/>
    </row>
    <row r="1611" spans="1:10" s="99" customFormat="1" ht="14.25" customHeight="1">
      <c r="A1611" s="154">
        <v>58</v>
      </c>
      <c r="B1611" s="155">
        <v>1545</v>
      </c>
      <c r="C1611" s="155" t="s">
        <v>236</v>
      </c>
      <c r="D1611" s="155" t="s">
        <v>95</v>
      </c>
      <c r="E1611" s="155">
        <v>254</v>
      </c>
      <c r="F1611" s="155" t="s">
        <v>521</v>
      </c>
      <c r="G1611" s="153">
        <v>3.52</v>
      </c>
      <c r="H1611" s="153" t="s">
        <v>92</v>
      </c>
      <c r="I1611" s="156" t="s">
        <v>66</v>
      </c>
      <c r="J1611" s="184"/>
    </row>
    <row r="1612" spans="1:10" s="99" customFormat="1" ht="14.25" customHeight="1">
      <c r="A1612" s="154">
        <v>58</v>
      </c>
      <c r="B1612" s="155">
        <v>1546</v>
      </c>
      <c r="C1612" s="155" t="s">
        <v>236</v>
      </c>
      <c r="D1612" s="155" t="s">
        <v>95</v>
      </c>
      <c r="E1612" s="155">
        <v>446</v>
      </c>
      <c r="F1612" s="155" t="s">
        <v>521</v>
      </c>
      <c r="G1612" s="153">
        <v>6.18</v>
      </c>
      <c r="H1612" s="153" t="s">
        <v>92</v>
      </c>
      <c r="I1612" s="156" t="s">
        <v>66</v>
      </c>
      <c r="J1612" s="184"/>
    </row>
    <row r="1613" spans="1:10" s="99" customFormat="1" ht="14.25" customHeight="1">
      <c r="A1613" s="154">
        <v>58</v>
      </c>
      <c r="B1613" s="155">
        <v>1547</v>
      </c>
      <c r="C1613" s="155" t="s">
        <v>367</v>
      </c>
      <c r="D1613" s="155" t="s">
        <v>95</v>
      </c>
      <c r="E1613" s="155">
        <v>400</v>
      </c>
      <c r="F1613" s="155" t="s">
        <v>557</v>
      </c>
      <c r="G1613" s="153">
        <v>14.4</v>
      </c>
      <c r="H1613" s="153" t="s">
        <v>92</v>
      </c>
      <c r="I1613" s="156" t="s">
        <v>66</v>
      </c>
      <c r="J1613" s="184"/>
    </row>
    <row r="1614" spans="1:10" s="99" customFormat="1" ht="14.25" customHeight="1">
      <c r="A1614" s="154">
        <v>58</v>
      </c>
      <c r="B1614" s="155">
        <v>1548</v>
      </c>
      <c r="C1614" s="155" t="s">
        <v>583</v>
      </c>
      <c r="D1614" s="155" t="s">
        <v>382</v>
      </c>
      <c r="E1614" s="155">
        <v>500</v>
      </c>
      <c r="F1614" s="155" t="s">
        <v>567</v>
      </c>
      <c r="G1614" s="153">
        <v>12.4</v>
      </c>
      <c r="H1614" s="153" t="s">
        <v>92</v>
      </c>
      <c r="I1614" s="156" t="s">
        <v>66</v>
      </c>
      <c r="J1614" s="184"/>
    </row>
    <row r="1615" spans="1:10" s="99" customFormat="1" ht="14.25" customHeight="1">
      <c r="A1615" s="154">
        <v>58</v>
      </c>
      <c r="B1615" s="155">
        <v>1549</v>
      </c>
      <c r="C1615" s="155" t="s">
        <v>379</v>
      </c>
      <c r="D1615" s="155" t="s">
        <v>95</v>
      </c>
      <c r="E1615" s="155">
        <v>250</v>
      </c>
      <c r="F1615" s="155" t="s">
        <v>567</v>
      </c>
      <c r="G1615" s="153">
        <v>12.8</v>
      </c>
      <c r="H1615" s="153" t="s">
        <v>92</v>
      </c>
      <c r="I1615" s="156" t="s">
        <v>66</v>
      </c>
      <c r="J1615" s="184"/>
    </row>
    <row r="1616" spans="1:10" s="99" customFormat="1" ht="14.25" customHeight="1">
      <c r="A1616" s="154">
        <v>58</v>
      </c>
      <c r="B1616" s="155">
        <v>1550</v>
      </c>
      <c r="C1616" s="155" t="s">
        <v>584</v>
      </c>
      <c r="D1616" s="155" t="s">
        <v>95</v>
      </c>
      <c r="E1616" s="155">
        <v>300</v>
      </c>
      <c r="F1616" s="155" t="s">
        <v>572</v>
      </c>
      <c r="G1616" s="153">
        <v>12.2</v>
      </c>
      <c r="H1616" s="153" t="s">
        <v>92</v>
      </c>
      <c r="I1616" s="156" t="s">
        <v>66</v>
      </c>
      <c r="J1616" s="184"/>
    </row>
    <row r="1617" spans="1:10" s="99" customFormat="1" ht="14.25" customHeight="1">
      <c r="A1617" s="154">
        <v>58</v>
      </c>
      <c r="B1617" s="155">
        <v>1551</v>
      </c>
      <c r="C1617" s="155" t="s">
        <v>584</v>
      </c>
      <c r="D1617" s="155" t="s">
        <v>95</v>
      </c>
      <c r="E1617" s="155">
        <v>300</v>
      </c>
      <c r="F1617" s="155" t="s">
        <v>572</v>
      </c>
      <c r="G1617" s="153">
        <v>12.2</v>
      </c>
      <c r="H1617" s="153" t="s">
        <v>92</v>
      </c>
      <c r="I1617" s="156" t="s">
        <v>66</v>
      </c>
      <c r="J1617" s="184"/>
    </row>
    <row r="1618" spans="1:10" s="99" customFormat="1" ht="14.25" customHeight="1">
      <c r="A1618" s="154">
        <v>58</v>
      </c>
      <c r="B1618" s="155">
        <v>1552</v>
      </c>
      <c r="C1618" s="155" t="s">
        <v>540</v>
      </c>
      <c r="D1618" s="155" t="s">
        <v>96</v>
      </c>
      <c r="E1618" s="155">
        <v>700</v>
      </c>
      <c r="F1618" s="155" t="s">
        <v>567</v>
      </c>
      <c r="G1618" s="153">
        <v>10</v>
      </c>
      <c r="H1618" s="153" t="s">
        <v>92</v>
      </c>
      <c r="I1618" s="156" t="s">
        <v>66</v>
      </c>
      <c r="J1618" s="184"/>
    </row>
    <row r="1619" spans="1:10" s="99" customFormat="1" ht="14.25" customHeight="1">
      <c r="A1619" s="154">
        <v>58</v>
      </c>
      <c r="B1619" s="155">
        <v>1553</v>
      </c>
      <c r="C1619" s="155" t="s">
        <v>196</v>
      </c>
      <c r="D1619" s="155" t="s">
        <v>499</v>
      </c>
      <c r="E1619" s="155">
        <v>1000</v>
      </c>
      <c r="F1619" s="155" t="s">
        <v>567</v>
      </c>
      <c r="G1619" s="153">
        <v>12.5</v>
      </c>
      <c r="H1619" s="153" t="s">
        <v>92</v>
      </c>
      <c r="I1619" s="156" t="s">
        <v>66</v>
      </c>
      <c r="J1619" s="184"/>
    </row>
    <row r="1620" spans="1:10" s="99" customFormat="1" ht="14.25" customHeight="1">
      <c r="A1620" s="154">
        <v>58</v>
      </c>
      <c r="B1620" s="155">
        <v>1554</v>
      </c>
      <c r="C1620" s="155" t="s">
        <v>585</v>
      </c>
      <c r="D1620" s="155" t="s">
        <v>95</v>
      </c>
      <c r="E1620" s="155">
        <v>300</v>
      </c>
      <c r="F1620" s="155" t="s">
        <v>572</v>
      </c>
      <c r="G1620" s="153">
        <v>18.2</v>
      </c>
      <c r="H1620" s="153" t="s">
        <v>92</v>
      </c>
      <c r="I1620" s="156" t="s">
        <v>66</v>
      </c>
      <c r="J1620" s="184"/>
    </row>
    <row r="1621" spans="1:10" s="99" customFormat="1" ht="14.25" customHeight="1">
      <c r="A1621" s="154">
        <v>58</v>
      </c>
      <c r="B1621" s="155">
        <v>1555</v>
      </c>
      <c r="C1621" s="155" t="s">
        <v>537</v>
      </c>
      <c r="D1621" s="155" t="s">
        <v>95</v>
      </c>
      <c r="E1621" s="155">
        <v>1500</v>
      </c>
      <c r="F1621" s="155" t="s">
        <v>541</v>
      </c>
      <c r="G1621" s="153">
        <v>9.8000000000000007</v>
      </c>
      <c r="H1621" s="153" t="s">
        <v>92</v>
      </c>
      <c r="I1621" s="156" t="s">
        <v>66</v>
      </c>
      <c r="J1621" s="184"/>
    </row>
    <row r="1622" spans="1:10" s="99" customFormat="1" ht="14.25" customHeight="1">
      <c r="A1622" s="154">
        <v>58</v>
      </c>
      <c r="B1622" s="155">
        <v>1556</v>
      </c>
      <c r="C1622" s="155" t="s">
        <v>586</v>
      </c>
      <c r="D1622" s="155" t="s">
        <v>95</v>
      </c>
      <c r="E1622" s="155">
        <v>300</v>
      </c>
      <c r="F1622" s="155" t="s">
        <v>541</v>
      </c>
      <c r="G1622" s="153">
        <v>5.0999999999999996</v>
      </c>
      <c r="H1622" s="153" t="s">
        <v>92</v>
      </c>
      <c r="I1622" s="156" t="s">
        <v>66</v>
      </c>
      <c r="J1622" s="184"/>
    </row>
    <row r="1623" spans="1:10" s="99" customFormat="1" ht="14.25" customHeight="1">
      <c r="A1623" s="154">
        <v>58</v>
      </c>
      <c r="B1623" s="155">
        <v>1557</v>
      </c>
      <c r="C1623" s="155" t="s">
        <v>586</v>
      </c>
      <c r="D1623" s="155" t="s">
        <v>95</v>
      </c>
      <c r="E1623" s="155">
        <v>200</v>
      </c>
      <c r="F1623" s="155" t="s">
        <v>541</v>
      </c>
      <c r="G1623" s="153">
        <v>3.4</v>
      </c>
      <c r="H1623" s="153" t="s">
        <v>92</v>
      </c>
      <c r="I1623" s="156" t="s">
        <v>66</v>
      </c>
      <c r="J1623" s="184"/>
    </row>
    <row r="1624" spans="1:10" s="99" customFormat="1" ht="14.25" customHeight="1">
      <c r="A1624" s="154">
        <v>58</v>
      </c>
      <c r="B1624" s="155">
        <v>1558</v>
      </c>
      <c r="C1624" s="155" t="s">
        <v>532</v>
      </c>
      <c r="D1624" s="155" t="s">
        <v>95</v>
      </c>
      <c r="E1624" s="155">
        <v>100</v>
      </c>
      <c r="F1624" s="155" t="s">
        <v>567</v>
      </c>
      <c r="G1624" s="153">
        <v>3.4</v>
      </c>
      <c r="H1624" s="153" t="s">
        <v>92</v>
      </c>
      <c r="I1624" s="156" t="s">
        <v>66</v>
      </c>
      <c r="J1624" s="184"/>
    </row>
    <row r="1625" spans="1:10" s="99" customFormat="1" ht="14.25" customHeight="1">
      <c r="A1625" s="154">
        <v>58</v>
      </c>
      <c r="B1625" s="155">
        <v>1559</v>
      </c>
      <c r="C1625" s="155" t="s">
        <v>532</v>
      </c>
      <c r="D1625" s="155" t="s">
        <v>95</v>
      </c>
      <c r="E1625" s="155">
        <v>100</v>
      </c>
      <c r="F1625" s="155" t="s">
        <v>567</v>
      </c>
      <c r="G1625" s="153">
        <v>3.4</v>
      </c>
      <c r="H1625" s="153" t="s">
        <v>92</v>
      </c>
      <c r="I1625" s="156" t="s">
        <v>66</v>
      </c>
      <c r="J1625" s="184"/>
    </row>
    <row r="1626" spans="1:10" s="99" customFormat="1" ht="14.25" customHeight="1">
      <c r="A1626" s="154">
        <v>58</v>
      </c>
      <c r="B1626" s="155">
        <v>1560</v>
      </c>
      <c r="C1626" s="155" t="s">
        <v>532</v>
      </c>
      <c r="D1626" s="155" t="s">
        <v>95</v>
      </c>
      <c r="E1626" s="155">
        <v>100</v>
      </c>
      <c r="F1626" s="155" t="s">
        <v>567</v>
      </c>
      <c r="G1626" s="153">
        <v>3.4</v>
      </c>
      <c r="H1626" s="153" t="s">
        <v>92</v>
      </c>
      <c r="I1626" s="156" t="s">
        <v>66</v>
      </c>
      <c r="J1626" s="184"/>
    </row>
    <row r="1627" spans="1:10" s="99" customFormat="1" ht="14.25" customHeight="1">
      <c r="A1627" s="154">
        <v>58</v>
      </c>
      <c r="B1627" s="155">
        <v>1561</v>
      </c>
      <c r="C1627" s="155" t="s">
        <v>532</v>
      </c>
      <c r="D1627" s="155" t="s">
        <v>95</v>
      </c>
      <c r="E1627" s="155">
        <v>100</v>
      </c>
      <c r="F1627" s="155" t="s">
        <v>567</v>
      </c>
      <c r="G1627" s="153">
        <v>3.4</v>
      </c>
      <c r="H1627" s="153" t="s">
        <v>92</v>
      </c>
      <c r="I1627" s="156" t="s">
        <v>66</v>
      </c>
      <c r="J1627" s="184"/>
    </row>
    <row r="1628" spans="1:10" s="99" customFormat="1" ht="14.25" customHeight="1">
      <c r="A1628" s="154" t="s">
        <v>36</v>
      </c>
      <c r="B1628" s="155" t="s">
        <v>45</v>
      </c>
      <c r="C1628" s="155" t="s">
        <v>86</v>
      </c>
      <c r="D1628" s="155" t="s">
        <v>87</v>
      </c>
      <c r="E1628" s="155" t="s">
        <v>88</v>
      </c>
      <c r="F1628" s="155" t="s">
        <v>89</v>
      </c>
      <c r="G1628" s="153">
        <v>172.8</v>
      </c>
      <c r="H1628" s="153">
        <v>194.9</v>
      </c>
      <c r="I1628" s="156" t="s">
        <v>90</v>
      </c>
      <c r="J1628" s="184"/>
    </row>
    <row r="1629" spans="1:10" s="99" customFormat="1" ht="14.25" customHeight="1">
      <c r="A1629" s="154">
        <v>59</v>
      </c>
      <c r="B1629" s="155">
        <v>1562</v>
      </c>
      <c r="C1629" s="155" t="s">
        <v>278</v>
      </c>
      <c r="D1629" s="155" t="s">
        <v>93</v>
      </c>
      <c r="E1629" s="155">
        <v>40</v>
      </c>
      <c r="F1629" s="155" t="s">
        <v>568</v>
      </c>
      <c r="G1629" s="153">
        <v>7.2</v>
      </c>
      <c r="H1629" s="153" t="s">
        <v>92</v>
      </c>
      <c r="I1629" s="156" t="s">
        <v>66</v>
      </c>
      <c r="J1629" s="184"/>
    </row>
    <row r="1630" spans="1:10" s="99" customFormat="1" ht="14.25" customHeight="1">
      <c r="A1630" s="154">
        <v>59</v>
      </c>
      <c r="B1630" s="155">
        <v>1563</v>
      </c>
      <c r="C1630" s="155" t="s">
        <v>278</v>
      </c>
      <c r="D1630" s="155" t="s">
        <v>93</v>
      </c>
      <c r="E1630" s="155">
        <v>40</v>
      </c>
      <c r="F1630" s="155" t="s">
        <v>587</v>
      </c>
      <c r="G1630" s="153">
        <v>7.2</v>
      </c>
      <c r="H1630" s="153" t="s">
        <v>92</v>
      </c>
      <c r="I1630" s="156" t="s">
        <v>66</v>
      </c>
      <c r="J1630" s="184"/>
    </row>
    <row r="1631" spans="1:10" s="99" customFormat="1" ht="14.25" customHeight="1">
      <c r="A1631" s="154">
        <v>59</v>
      </c>
      <c r="B1631" s="155">
        <v>1564</v>
      </c>
      <c r="C1631" s="155" t="s">
        <v>278</v>
      </c>
      <c r="D1631" s="155" t="s">
        <v>93</v>
      </c>
      <c r="E1631" s="155">
        <v>40</v>
      </c>
      <c r="F1631" s="155" t="s">
        <v>587</v>
      </c>
      <c r="G1631" s="153">
        <v>7.2</v>
      </c>
      <c r="H1631" s="153" t="s">
        <v>92</v>
      </c>
      <c r="I1631" s="156" t="s">
        <v>66</v>
      </c>
      <c r="J1631" s="184"/>
    </row>
    <row r="1632" spans="1:10" s="99" customFormat="1" ht="14.25" customHeight="1">
      <c r="A1632" s="154">
        <v>59</v>
      </c>
      <c r="B1632" s="155">
        <v>1565</v>
      </c>
      <c r="C1632" s="155" t="s">
        <v>278</v>
      </c>
      <c r="D1632" s="155" t="s">
        <v>93</v>
      </c>
      <c r="E1632" s="155">
        <v>40</v>
      </c>
      <c r="F1632" s="155" t="s">
        <v>587</v>
      </c>
      <c r="G1632" s="153">
        <v>7.2</v>
      </c>
      <c r="H1632" s="153" t="s">
        <v>92</v>
      </c>
      <c r="I1632" s="156" t="s">
        <v>66</v>
      </c>
      <c r="J1632" s="184"/>
    </row>
    <row r="1633" spans="1:10" s="99" customFormat="1" ht="14.25" customHeight="1">
      <c r="A1633" s="154">
        <v>59</v>
      </c>
      <c r="B1633" s="155">
        <v>1566</v>
      </c>
      <c r="C1633" s="155" t="s">
        <v>278</v>
      </c>
      <c r="D1633" s="155" t="s">
        <v>93</v>
      </c>
      <c r="E1633" s="155">
        <v>40</v>
      </c>
      <c r="F1633" s="155" t="s">
        <v>587</v>
      </c>
      <c r="G1633" s="153">
        <v>7.2</v>
      </c>
      <c r="H1633" s="153" t="s">
        <v>92</v>
      </c>
      <c r="I1633" s="156" t="s">
        <v>66</v>
      </c>
      <c r="J1633" s="184"/>
    </row>
    <row r="1634" spans="1:10" s="99" customFormat="1" ht="14.25" customHeight="1">
      <c r="A1634" s="154">
        <v>59</v>
      </c>
      <c r="B1634" s="155">
        <v>1567</v>
      </c>
      <c r="C1634" s="155" t="s">
        <v>278</v>
      </c>
      <c r="D1634" s="155" t="s">
        <v>93</v>
      </c>
      <c r="E1634" s="155">
        <v>40</v>
      </c>
      <c r="F1634" s="155" t="s">
        <v>568</v>
      </c>
      <c r="G1634" s="153">
        <v>7.2</v>
      </c>
      <c r="H1634" s="153" t="s">
        <v>92</v>
      </c>
      <c r="I1634" s="156" t="s">
        <v>66</v>
      </c>
      <c r="J1634" s="184"/>
    </row>
    <row r="1635" spans="1:10" s="99" customFormat="1" ht="14.25" customHeight="1">
      <c r="A1635" s="154">
        <v>59</v>
      </c>
      <c r="B1635" s="155">
        <v>1568</v>
      </c>
      <c r="C1635" s="155" t="s">
        <v>278</v>
      </c>
      <c r="D1635" s="155" t="s">
        <v>93</v>
      </c>
      <c r="E1635" s="155">
        <v>40</v>
      </c>
      <c r="F1635" s="155" t="s">
        <v>587</v>
      </c>
      <c r="G1635" s="153">
        <v>7.2</v>
      </c>
      <c r="H1635" s="153" t="s">
        <v>92</v>
      </c>
      <c r="I1635" s="156" t="s">
        <v>66</v>
      </c>
      <c r="J1635" s="184"/>
    </row>
    <row r="1636" spans="1:10" s="99" customFormat="1" ht="14.25" customHeight="1">
      <c r="A1636" s="154">
        <v>59</v>
      </c>
      <c r="B1636" s="155">
        <v>1569</v>
      </c>
      <c r="C1636" s="155" t="s">
        <v>278</v>
      </c>
      <c r="D1636" s="155" t="s">
        <v>93</v>
      </c>
      <c r="E1636" s="155">
        <v>40</v>
      </c>
      <c r="F1636" s="155" t="s">
        <v>587</v>
      </c>
      <c r="G1636" s="153">
        <v>7.2</v>
      </c>
      <c r="H1636" s="153" t="s">
        <v>92</v>
      </c>
      <c r="I1636" s="156" t="s">
        <v>66</v>
      </c>
      <c r="J1636" s="184"/>
    </row>
    <row r="1637" spans="1:10" s="99" customFormat="1" ht="14.25" customHeight="1">
      <c r="A1637" s="154">
        <v>59</v>
      </c>
      <c r="B1637" s="155">
        <v>1570</v>
      </c>
      <c r="C1637" s="155" t="s">
        <v>278</v>
      </c>
      <c r="D1637" s="155" t="s">
        <v>93</v>
      </c>
      <c r="E1637" s="155">
        <v>40</v>
      </c>
      <c r="F1637" s="155" t="s">
        <v>587</v>
      </c>
      <c r="G1637" s="153">
        <v>7.2</v>
      </c>
      <c r="H1637" s="153" t="s">
        <v>92</v>
      </c>
      <c r="I1637" s="156" t="s">
        <v>66</v>
      </c>
      <c r="J1637" s="184"/>
    </row>
    <row r="1638" spans="1:10" s="99" customFormat="1" ht="14.25" customHeight="1">
      <c r="A1638" s="154">
        <v>59</v>
      </c>
      <c r="B1638" s="155">
        <v>1571</v>
      </c>
      <c r="C1638" s="155" t="s">
        <v>278</v>
      </c>
      <c r="D1638" s="155" t="s">
        <v>93</v>
      </c>
      <c r="E1638" s="155">
        <v>40</v>
      </c>
      <c r="F1638" s="155" t="s">
        <v>587</v>
      </c>
      <c r="G1638" s="153">
        <v>7.2</v>
      </c>
      <c r="H1638" s="153" t="s">
        <v>92</v>
      </c>
      <c r="I1638" s="156" t="s">
        <v>66</v>
      </c>
      <c r="J1638" s="184"/>
    </row>
    <row r="1639" spans="1:10" s="99" customFormat="1" ht="14.25" customHeight="1">
      <c r="A1639" s="154">
        <v>59</v>
      </c>
      <c r="B1639" s="155">
        <v>1572</v>
      </c>
      <c r="C1639" s="155" t="s">
        <v>278</v>
      </c>
      <c r="D1639" s="155" t="s">
        <v>93</v>
      </c>
      <c r="E1639" s="155">
        <v>40</v>
      </c>
      <c r="F1639" s="155" t="s">
        <v>587</v>
      </c>
      <c r="G1639" s="153">
        <v>7.2</v>
      </c>
      <c r="H1639" s="153" t="s">
        <v>92</v>
      </c>
      <c r="I1639" s="156" t="s">
        <v>66</v>
      </c>
      <c r="J1639" s="184"/>
    </row>
    <row r="1640" spans="1:10" s="99" customFormat="1" ht="14.25" customHeight="1">
      <c r="A1640" s="154">
        <v>59</v>
      </c>
      <c r="B1640" s="155">
        <v>1573</v>
      </c>
      <c r="C1640" s="155" t="s">
        <v>278</v>
      </c>
      <c r="D1640" s="155" t="s">
        <v>93</v>
      </c>
      <c r="E1640" s="155">
        <v>40</v>
      </c>
      <c r="F1640" s="155" t="s">
        <v>587</v>
      </c>
      <c r="G1640" s="153">
        <v>7.2</v>
      </c>
      <c r="H1640" s="153" t="s">
        <v>92</v>
      </c>
      <c r="I1640" s="156" t="s">
        <v>66</v>
      </c>
      <c r="J1640" s="184"/>
    </row>
    <row r="1641" spans="1:10" s="99" customFormat="1" ht="14.25" customHeight="1">
      <c r="A1641" s="154">
        <v>59</v>
      </c>
      <c r="B1641" s="155">
        <v>1574</v>
      </c>
      <c r="C1641" s="155" t="s">
        <v>278</v>
      </c>
      <c r="D1641" s="155" t="s">
        <v>93</v>
      </c>
      <c r="E1641" s="155">
        <v>40</v>
      </c>
      <c r="F1641" s="155" t="s">
        <v>568</v>
      </c>
      <c r="G1641" s="153">
        <v>7.2</v>
      </c>
      <c r="H1641" s="153" t="s">
        <v>92</v>
      </c>
      <c r="I1641" s="156" t="s">
        <v>66</v>
      </c>
      <c r="J1641" s="184"/>
    </row>
    <row r="1642" spans="1:10" s="99" customFormat="1" ht="14.25" customHeight="1">
      <c r="A1642" s="154">
        <v>59</v>
      </c>
      <c r="B1642" s="155">
        <v>1575</v>
      </c>
      <c r="C1642" s="155" t="s">
        <v>278</v>
      </c>
      <c r="D1642" s="155" t="s">
        <v>93</v>
      </c>
      <c r="E1642" s="155">
        <v>40</v>
      </c>
      <c r="F1642" s="155" t="s">
        <v>587</v>
      </c>
      <c r="G1642" s="153">
        <v>7.2</v>
      </c>
      <c r="H1642" s="153" t="s">
        <v>92</v>
      </c>
      <c r="I1642" s="156" t="s">
        <v>66</v>
      </c>
      <c r="J1642" s="184"/>
    </row>
    <row r="1643" spans="1:10" s="99" customFormat="1" ht="14.25" customHeight="1">
      <c r="A1643" s="154">
        <v>59</v>
      </c>
      <c r="B1643" s="155">
        <v>1576</v>
      </c>
      <c r="C1643" s="155" t="s">
        <v>278</v>
      </c>
      <c r="D1643" s="155" t="s">
        <v>93</v>
      </c>
      <c r="E1643" s="155">
        <v>40</v>
      </c>
      <c r="F1643" s="155" t="s">
        <v>587</v>
      </c>
      <c r="G1643" s="153">
        <v>7.2</v>
      </c>
      <c r="H1643" s="153" t="s">
        <v>92</v>
      </c>
      <c r="I1643" s="156" t="s">
        <v>66</v>
      </c>
      <c r="J1643" s="184"/>
    </row>
    <row r="1644" spans="1:10" s="99" customFormat="1" ht="14.25" customHeight="1">
      <c r="A1644" s="154">
        <v>59</v>
      </c>
      <c r="B1644" s="155">
        <v>1577</v>
      </c>
      <c r="C1644" s="155" t="s">
        <v>278</v>
      </c>
      <c r="D1644" s="155" t="s">
        <v>93</v>
      </c>
      <c r="E1644" s="155">
        <v>40</v>
      </c>
      <c r="F1644" s="155" t="s">
        <v>587</v>
      </c>
      <c r="G1644" s="153">
        <v>7.2</v>
      </c>
      <c r="H1644" s="153" t="s">
        <v>92</v>
      </c>
      <c r="I1644" s="156" t="s">
        <v>66</v>
      </c>
      <c r="J1644" s="184"/>
    </row>
    <row r="1645" spans="1:10" s="99" customFormat="1" ht="14.25" customHeight="1">
      <c r="A1645" s="154">
        <v>59</v>
      </c>
      <c r="B1645" s="155">
        <v>1578</v>
      </c>
      <c r="C1645" s="155" t="s">
        <v>278</v>
      </c>
      <c r="D1645" s="155" t="s">
        <v>93</v>
      </c>
      <c r="E1645" s="155">
        <v>40</v>
      </c>
      <c r="F1645" s="155" t="s">
        <v>587</v>
      </c>
      <c r="G1645" s="153">
        <v>7.2</v>
      </c>
      <c r="H1645" s="153" t="s">
        <v>92</v>
      </c>
      <c r="I1645" s="156" t="s">
        <v>66</v>
      </c>
      <c r="J1645" s="184"/>
    </row>
    <row r="1646" spans="1:10" s="99" customFormat="1" ht="14.25" customHeight="1">
      <c r="A1646" s="154">
        <v>59</v>
      </c>
      <c r="B1646" s="155">
        <v>1579</v>
      </c>
      <c r="C1646" s="155" t="s">
        <v>278</v>
      </c>
      <c r="D1646" s="155" t="s">
        <v>93</v>
      </c>
      <c r="E1646" s="155">
        <v>40</v>
      </c>
      <c r="F1646" s="155" t="s">
        <v>587</v>
      </c>
      <c r="G1646" s="153">
        <v>7.2</v>
      </c>
      <c r="H1646" s="153" t="s">
        <v>92</v>
      </c>
      <c r="I1646" s="156" t="s">
        <v>66</v>
      </c>
      <c r="J1646" s="184"/>
    </row>
    <row r="1647" spans="1:10" s="99" customFormat="1" ht="14.25" customHeight="1">
      <c r="A1647" s="154">
        <v>59</v>
      </c>
      <c r="B1647" s="155">
        <v>1580</v>
      </c>
      <c r="C1647" s="155" t="s">
        <v>278</v>
      </c>
      <c r="D1647" s="155" t="s">
        <v>93</v>
      </c>
      <c r="E1647" s="155">
        <v>40</v>
      </c>
      <c r="F1647" s="155" t="s">
        <v>587</v>
      </c>
      <c r="G1647" s="153">
        <v>7.2</v>
      </c>
      <c r="H1647" s="153" t="s">
        <v>92</v>
      </c>
      <c r="I1647" s="156" t="s">
        <v>66</v>
      </c>
      <c r="J1647" s="184"/>
    </row>
    <row r="1648" spans="1:10" s="99" customFormat="1" ht="14.25" customHeight="1">
      <c r="A1648" s="154">
        <v>59</v>
      </c>
      <c r="B1648" s="155">
        <v>1581</v>
      </c>
      <c r="C1648" s="155" t="s">
        <v>278</v>
      </c>
      <c r="D1648" s="155" t="s">
        <v>93</v>
      </c>
      <c r="E1648" s="155">
        <v>40</v>
      </c>
      <c r="F1648" s="155" t="s">
        <v>587</v>
      </c>
      <c r="G1648" s="153">
        <v>7.2</v>
      </c>
      <c r="H1648" s="153" t="s">
        <v>92</v>
      </c>
      <c r="I1648" s="156" t="s">
        <v>66</v>
      </c>
      <c r="J1648" s="184"/>
    </row>
    <row r="1649" spans="1:10" s="99" customFormat="1" ht="14.25" customHeight="1">
      <c r="A1649" s="154">
        <v>59</v>
      </c>
      <c r="B1649" s="155">
        <v>1582</v>
      </c>
      <c r="C1649" s="155" t="s">
        <v>278</v>
      </c>
      <c r="D1649" s="155" t="s">
        <v>93</v>
      </c>
      <c r="E1649" s="155">
        <v>40</v>
      </c>
      <c r="F1649" s="155" t="s">
        <v>587</v>
      </c>
      <c r="G1649" s="153">
        <v>7.2</v>
      </c>
      <c r="H1649" s="153" t="s">
        <v>92</v>
      </c>
      <c r="I1649" s="156" t="s">
        <v>66</v>
      </c>
      <c r="J1649" s="184"/>
    </row>
    <row r="1650" spans="1:10" s="99" customFormat="1" ht="14.25" customHeight="1">
      <c r="A1650" s="154">
        <v>59</v>
      </c>
      <c r="B1650" s="155">
        <v>1583</v>
      </c>
      <c r="C1650" s="155" t="s">
        <v>278</v>
      </c>
      <c r="D1650" s="155" t="s">
        <v>93</v>
      </c>
      <c r="E1650" s="155">
        <v>40</v>
      </c>
      <c r="F1650" s="155" t="s">
        <v>587</v>
      </c>
      <c r="G1650" s="153">
        <v>7.2</v>
      </c>
      <c r="H1650" s="153" t="s">
        <v>92</v>
      </c>
      <c r="I1650" s="156" t="s">
        <v>66</v>
      </c>
      <c r="J1650" s="184"/>
    </row>
    <row r="1651" spans="1:10" s="99" customFormat="1" ht="14.25" customHeight="1">
      <c r="A1651" s="154">
        <v>59</v>
      </c>
      <c r="B1651" s="155">
        <v>1584</v>
      </c>
      <c r="C1651" s="155" t="s">
        <v>278</v>
      </c>
      <c r="D1651" s="155" t="s">
        <v>93</v>
      </c>
      <c r="E1651" s="155">
        <v>40</v>
      </c>
      <c r="F1651" s="155" t="s">
        <v>587</v>
      </c>
      <c r="G1651" s="153">
        <v>7.2</v>
      </c>
      <c r="H1651" s="153" t="s">
        <v>92</v>
      </c>
      <c r="I1651" s="156" t="s">
        <v>66</v>
      </c>
      <c r="J1651" s="184"/>
    </row>
    <row r="1652" spans="1:10" s="99" customFormat="1" ht="14.25" customHeight="1">
      <c r="A1652" s="154">
        <v>59</v>
      </c>
      <c r="B1652" s="155">
        <v>1585</v>
      </c>
      <c r="C1652" s="155" t="s">
        <v>278</v>
      </c>
      <c r="D1652" s="155" t="s">
        <v>93</v>
      </c>
      <c r="E1652" s="155">
        <v>40</v>
      </c>
      <c r="F1652" s="155" t="s">
        <v>587</v>
      </c>
      <c r="G1652" s="153">
        <v>7.2</v>
      </c>
      <c r="H1652" s="153" t="s">
        <v>92</v>
      </c>
      <c r="I1652" s="156" t="s">
        <v>66</v>
      </c>
      <c r="J1652" s="184"/>
    </row>
    <row r="1653" spans="1:10" s="99" customFormat="1" ht="14.25" customHeight="1">
      <c r="A1653" s="154" t="s">
        <v>36</v>
      </c>
      <c r="B1653" s="155" t="s">
        <v>45</v>
      </c>
      <c r="C1653" s="155" t="s">
        <v>86</v>
      </c>
      <c r="D1653" s="155" t="s">
        <v>87</v>
      </c>
      <c r="E1653" s="155" t="s">
        <v>88</v>
      </c>
      <c r="F1653" s="155" t="s">
        <v>89</v>
      </c>
      <c r="G1653" s="153">
        <v>243.58</v>
      </c>
      <c r="H1653" s="153">
        <v>265.68</v>
      </c>
      <c r="I1653" s="156" t="s">
        <v>146</v>
      </c>
      <c r="J1653" s="184"/>
    </row>
    <row r="1654" spans="1:10" s="99" customFormat="1" ht="14.25" customHeight="1">
      <c r="A1654" s="154">
        <v>60</v>
      </c>
      <c r="B1654" s="155">
        <v>1586</v>
      </c>
      <c r="C1654" s="155" t="s">
        <v>588</v>
      </c>
      <c r="D1654" s="155" t="s">
        <v>95</v>
      </c>
      <c r="E1654" s="155">
        <v>26</v>
      </c>
      <c r="F1654" s="155" t="s">
        <v>557</v>
      </c>
      <c r="G1654" s="153">
        <v>5.88</v>
      </c>
      <c r="H1654" s="153" t="s">
        <v>92</v>
      </c>
      <c r="I1654" s="156" t="s">
        <v>66</v>
      </c>
      <c r="J1654" s="184"/>
    </row>
    <row r="1655" spans="1:10" s="99" customFormat="1" ht="14.25" customHeight="1">
      <c r="A1655" s="154">
        <v>60</v>
      </c>
      <c r="B1655" s="155">
        <v>1587</v>
      </c>
      <c r="C1655" s="155" t="s">
        <v>588</v>
      </c>
      <c r="D1655" s="155" t="s">
        <v>95</v>
      </c>
      <c r="E1655" s="155">
        <v>74</v>
      </c>
      <c r="F1655" s="155" t="s">
        <v>557</v>
      </c>
      <c r="G1655" s="153">
        <v>16.72</v>
      </c>
      <c r="H1655" s="153" t="s">
        <v>92</v>
      </c>
      <c r="I1655" s="156" t="s">
        <v>66</v>
      </c>
      <c r="J1655" s="184"/>
    </row>
    <row r="1656" spans="1:10" s="99" customFormat="1" ht="14.25" customHeight="1">
      <c r="A1656" s="154">
        <v>60</v>
      </c>
      <c r="B1656" s="155">
        <v>1588</v>
      </c>
      <c r="C1656" s="155" t="s">
        <v>540</v>
      </c>
      <c r="D1656" s="155" t="s">
        <v>96</v>
      </c>
      <c r="E1656" s="155">
        <v>700</v>
      </c>
      <c r="F1656" s="155" t="s">
        <v>567</v>
      </c>
      <c r="G1656" s="153">
        <v>10</v>
      </c>
      <c r="H1656" s="153" t="s">
        <v>92</v>
      </c>
      <c r="I1656" s="156" t="s">
        <v>66</v>
      </c>
      <c r="J1656" s="184"/>
    </row>
    <row r="1657" spans="1:10" s="99" customFormat="1" ht="14.25" customHeight="1">
      <c r="A1657" s="154">
        <v>60</v>
      </c>
      <c r="B1657" s="155">
        <v>1589</v>
      </c>
      <c r="C1657" s="155" t="s">
        <v>540</v>
      </c>
      <c r="D1657" s="155" t="s">
        <v>96</v>
      </c>
      <c r="E1657" s="155">
        <v>700</v>
      </c>
      <c r="F1657" s="155" t="s">
        <v>541</v>
      </c>
      <c r="G1657" s="153">
        <v>10</v>
      </c>
      <c r="H1657" s="153" t="s">
        <v>92</v>
      </c>
      <c r="I1657" s="156" t="s">
        <v>66</v>
      </c>
      <c r="J1657" s="184"/>
    </row>
    <row r="1658" spans="1:10" s="99" customFormat="1" ht="14.25" customHeight="1">
      <c r="A1658" s="154">
        <v>60</v>
      </c>
      <c r="B1658" s="155">
        <v>1590</v>
      </c>
      <c r="C1658" s="155" t="s">
        <v>540</v>
      </c>
      <c r="D1658" s="155" t="s">
        <v>96</v>
      </c>
      <c r="E1658" s="155">
        <v>700</v>
      </c>
      <c r="F1658" s="155" t="s">
        <v>541</v>
      </c>
      <c r="G1658" s="153">
        <v>10</v>
      </c>
      <c r="H1658" s="153" t="s">
        <v>92</v>
      </c>
      <c r="I1658" s="156" t="s">
        <v>66</v>
      </c>
      <c r="J1658" s="184"/>
    </row>
    <row r="1659" spans="1:10" s="99" customFormat="1" ht="14.25" customHeight="1">
      <c r="A1659" s="154">
        <v>60</v>
      </c>
      <c r="B1659" s="155">
        <v>1591</v>
      </c>
      <c r="C1659" s="155" t="s">
        <v>589</v>
      </c>
      <c r="D1659" s="155" t="s">
        <v>95</v>
      </c>
      <c r="E1659" s="155">
        <v>44</v>
      </c>
      <c r="F1659" s="155" t="s">
        <v>541</v>
      </c>
      <c r="G1659" s="153">
        <v>5.37</v>
      </c>
      <c r="H1659" s="153" t="s">
        <v>92</v>
      </c>
      <c r="I1659" s="156" t="s">
        <v>66</v>
      </c>
      <c r="J1659" s="184"/>
    </row>
    <row r="1660" spans="1:10" s="99" customFormat="1" ht="14.25" customHeight="1">
      <c r="A1660" s="154">
        <v>60</v>
      </c>
      <c r="B1660" s="155">
        <v>1592</v>
      </c>
      <c r="C1660" s="46" t="s">
        <v>589</v>
      </c>
      <c r="D1660" s="155" t="s">
        <v>95</v>
      </c>
      <c r="E1660" s="155">
        <v>50</v>
      </c>
      <c r="F1660" s="155" t="s">
        <v>541</v>
      </c>
      <c r="G1660" s="153">
        <v>6.1</v>
      </c>
      <c r="H1660" s="153" t="s">
        <v>92</v>
      </c>
      <c r="I1660" s="156" t="s">
        <v>66</v>
      </c>
      <c r="J1660" s="184"/>
    </row>
    <row r="1661" spans="1:10" s="99" customFormat="1" ht="14.25" customHeight="1">
      <c r="A1661" s="154">
        <v>60</v>
      </c>
      <c r="B1661" s="155">
        <v>1593</v>
      </c>
      <c r="C1661" s="155" t="s">
        <v>590</v>
      </c>
      <c r="D1661" s="155" t="s">
        <v>94</v>
      </c>
      <c r="E1661" s="155">
        <v>195</v>
      </c>
      <c r="F1661" s="155" t="s">
        <v>541</v>
      </c>
      <c r="G1661" s="153">
        <v>10.14</v>
      </c>
      <c r="H1661" s="153" t="s">
        <v>92</v>
      </c>
      <c r="I1661" s="156" t="s">
        <v>66</v>
      </c>
      <c r="J1661" s="184"/>
    </row>
    <row r="1662" spans="1:10" s="99" customFormat="1" ht="14.25" customHeight="1">
      <c r="A1662" s="154">
        <v>60</v>
      </c>
      <c r="B1662" s="155">
        <v>1594</v>
      </c>
      <c r="C1662" s="155" t="s">
        <v>590</v>
      </c>
      <c r="D1662" s="155" t="s">
        <v>94</v>
      </c>
      <c r="E1662" s="155">
        <v>195</v>
      </c>
      <c r="F1662" s="155" t="s">
        <v>541</v>
      </c>
      <c r="G1662" s="153">
        <v>10.14</v>
      </c>
      <c r="H1662" s="153" t="s">
        <v>92</v>
      </c>
      <c r="I1662" s="156" t="s">
        <v>66</v>
      </c>
      <c r="J1662" s="184"/>
    </row>
    <row r="1663" spans="1:10" s="99" customFormat="1" ht="14.25" customHeight="1">
      <c r="A1663" s="154">
        <v>60</v>
      </c>
      <c r="B1663" s="155">
        <v>1595</v>
      </c>
      <c r="C1663" s="155" t="s">
        <v>311</v>
      </c>
      <c r="D1663" s="155" t="s">
        <v>95</v>
      </c>
      <c r="E1663" s="155">
        <v>100</v>
      </c>
      <c r="F1663" s="155" t="s">
        <v>557</v>
      </c>
      <c r="G1663" s="153">
        <v>11.4</v>
      </c>
      <c r="H1663" s="153" t="s">
        <v>92</v>
      </c>
      <c r="I1663" s="156" t="s">
        <v>66</v>
      </c>
      <c r="J1663" s="184"/>
    </row>
    <row r="1664" spans="1:10" s="99" customFormat="1" ht="14.25" customHeight="1">
      <c r="A1664" s="154">
        <v>60</v>
      </c>
      <c r="B1664" s="155">
        <v>1596</v>
      </c>
      <c r="C1664" s="155" t="s">
        <v>311</v>
      </c>
      <c r="D1664" s="155" t="s">
        <v>95</v>
      </c>
      <c r="E1664" s="155">
        <v>100</v>
      </c>
      <c r="F1664" s="155" t="s">
        <v>527</v>
      </c>
      <c r="G1664" s="153">
        <v>11.4</v>
      </c>
      <c r="H1664" s="153" t="s">
        <v>92</v>
      </c>
      <c r="I1664" s="156" t="s">
        <v>66</v>
      </c>
      <c r="J1664" s="184"/>
    </row>
    <row r="1665" spans="1:10" s="99" customFormat="1" ht="14.25" customHeight="1">
      <c r="A1665" s="154">
        <v>60</v>
      </c>
      <c r="B1665" s="155">
        <v>1597</v>
      </c>
      <c r="C1665" s="155" t="s">
        <v>311</v>
      </c>
      <c r="D1665" s="155" t="s">
        <v>95</v>
      </c>
      <c r="E1665" s="155">
        <v>100</v>
      </c>
      <c r="F1665" s="155" t="s">
        <v>557</v>
      </c>
      <c r="G1665" s="153">
        <v>11.4</v>
      </c>
      <c r="H1665" s="153" t="s">
        <v>92</v>
      </c>
      <c r="I1665" s="156" t="s">
        <v>66</v>
      </c>
      <c r="J1665" s="184"/>
    </row>
    <row r="1666" spans="1:10" s="99" customFormat="1" ht="14.25" customHeight="1">
      <c r="A1666" s="154">
        <v>60</v>
      </c>
      <c r="B1666" s="155">
        <v>1598</v>
      </c>
      <c r="C1666" s="155" t="s">
        <v>311</v>
      </c>
      <c r="D1666" s="155" t="s">
        <v>95</v>
      </c>
      <c r="E1666" s="155">
        <v>100</v>
      </c>
      <c r="F1666" s="155" t="s">
        <v>557</v>
      </c>
      <c r="G1666" s="153">
        <v>11.4</v>
      </c>
      <c r="H1666" s="153" t="s">
        <v>92</v>
      </c>
      <c r="I1666" s="156" t="s">
        <v>66</v>
      </c>
      <c r="J1666" s="184"/>
    </row>
    <row r="1667" spans="1:10" s="99" customFormat="1" ht="14.25" customHeight="1">
      <c r="A1667" s="154">
        <v>60</v>
      </c>
      <c r="B1667" s="155">
        <v>1599</v>
      </c>
      <c r="C1667" s="155" t="s">
        <v>368</v>
      </c>
      <c r="D1667" s="155" t="s">
        <v>95</v>
      </c>
      <c r="E1667" s="155">
        <v>1000</v>
      </c>
      <c r="F1667" s="155" t="s">
        <v>521</v>
      </c>
      <c r="G1667" s="153">
        <v>8.8000000000000007</v>
      </c>
      <c r="H1667" s="153" t="s">
        <v>92</v>
      </c>
      <c r="I1667" s="156" t="s">
        <v>66</v>
      </c>
      <c r="J1667" s="184"/>
    </row>
    <row r="1668" spans="1:10" s="99" customFormat="1" ht="14.25" customHeight="1">
      <c r="A1668" s="154">
        <v>60</v>
      </c>
      <c r="B1668" s="155">
        <v>1600</v>
      </c>
      <c r="C1668" s="155" t="s">
        <v>368</v>
      </c>
      <c r="D1668" s="155" t="s">
        <v>95</v>
      </c>
      <c r="E1668" s="155">
        <v>1000</v>
      </c>
      <c r="F1668" s="155" t="s">
        <v>521</v>
      </c>
      <c r="G1668" s="153">
        <v>8.8000000000000007</v>
      </c>
      <c r="H1668" s="153" t="s">
        <v>92</v>
      </c>
      <c r="I1668" s="156" t="s">
        <v>66</v>
      </c>
      <c r="J1668" s="184"/>
    </row>
    <row r="1669" spans="1:10" s="99" customFormat="1" ht="14.25" customHeight="1">
      <c r="A1669" s="154">
        <v>60</v>
      </c>
      <c r="B1669" s="155">
        <v>1601</v>
      </c>
      <c r="C1669" s="155" t="s">
        <v>591</v>
      </c>
      <c r="D1669" s="155" t="s">
        <v>95</v>
      </c>
      <c r="E1669" s="155">
        <v>100</v>
      </c>
      <c r="F1669" s="155" t="s">
        <v>582</v>
      </c>
      <c r="G1669" s="153">
        <v>10.6</v>
      </c>
      <c r="H1669" s="153" t="s">
        <v>92</v>
      </c>
      <c r="I1669" s="156" t="s">
        <v>66</v>
      </c>
      <c r="J1669" s="184"/>
    </row>
    <row r="1670" spans="1:10" s="99" customFormat="1" ht="14.25" customHeight="1">
      <c r="A1670" s="154">
        <v>60</v>
      </c>
      <c r="B1670" s="155">
        <v>1602</v>
      </c>
      <c r="C1670" s="155" t="s">
        <v>532</v>
      </c>
      <c r="D1670" s="155" t="s">
        <v>95</v>
      </c>
      <c r="E1670" s="155">
        <v>100</v>
      </c>
      <c r="F1670" s="155" t="s">
        <v>541</v>
      </c>
      <c r="G1670" s="153">
        <v>3.4</v>
      </c>
      <c r="H1670" s="153" t="s">
        <v>92</v>
      </c>
      <c r="I1670" s="156" t="s">
        <v>66</v>
      </c>
      <c r="J1670" s="184"/>
    </row>
    <row r="1671" spans="1:10" s="99" customFormat="1" ht="14.25" customHeight="1">
      <c r="A1671" s="154">
        <v>60</v>
      </c>
      <c r="B1671" s="155">
        <v>1603</v>
      </c>
      <c r="C1671" s="155" t="s">
        <v>254</v>
      </c>
      <c r="D1671" s="155" t="s">
        <v>95</v>
      </c>
      <c r="E1671" s="155">
        <v>200</v>
      </c>
      <c r="F1671" s="155" t="s">
        <v>527</v>
      </c>
      <c r="G1671" s="153">
        <v>9.6</v>
      </c>
      <c r="H1671" s="153" t="s">
        <v>92</v>
      </c>
      <c r="I1671" s="156" t="s">
        <v>66</v>
      </c>
      <c r="J1671" s="184"/>
    </row>
    <row r="1672" spans="1:10" s="99" customFormat="1" ht="14.25" customHeight="1">
      <c r="A1672" s="154">
        <v>60</v>
      </c>
      <c r="B1672" s="155">
        <v>1604</v>
      </c>
      <c r="C1672" s="155" t="s">
        <v>254</v>
      </c>
      <c r="D1672" s="155" t="s">
        <v>95</v>
      </c>
      <c r="E1672" s="155">
        <v>200</v>
      </c>
      <c r="F1672" s="155" t="s">
        <v>482</v>
      </c>
      <c r="G1672" s="153">
        <v>9.6</v>
      </c>
      <c r="H1672" s="153" t="s">
        <v>92</v>
      </c>
      <c r="I1672" s="156" t="s">
        <v>66</v>
      </c>
      <c r="J1672" s="184"/>
    </row>
    <row r="1673" spans="1:10" s="99" customFormat="1" ht="14.25" customHeight="1">
      <c r="A1673" s="154">
        <v>60</v>
      </c>
      <c r="B1673" s="155">
        <v>1605</v>
      </c>
      <c r="C1673" s="155" t="s">
        <v>256</v>
      </c>
      <c r="D1673" s="155" t="s">
        <v>95</v>
      </c>
      <c r="E1673" s="155">
        <v>300</v>
      </c>
      <c r="F1673" s="155" t="s">
        <v>541</v>
      </c>
      <c r="G1673" s="153">
        <v>15.6</v>
      </c>
      <c r="H1673" s="153" t="s">
        <v>92</v>
      </c>
      <c r="I1673" s="156" t="s">
        <v>66</v>
      </c>
      <c r="J1673" s="184"/>
    </row>
    <row r="1674" spans="1:10" s="99" customFormat="1" ht="14.25" customHeight="1">
      <c r="A1674" s="154">
        <v>60</v>
      </c>
      <c r="B1674" s="155">
        <v>1606</v>
      </c>
      <c r="C1674" s="155" t="s">
        <v>196</v>
      </c>
      <c r="D1674" s="155" t="s">
        <v>499</v>
      </c>
      <c r="E1674" s="155">
        <v>1000</v>
      </c>
      <c r="F1674" s="155" t="s">
        <v>521</v>
      </c>
      <c r="G1674" s="153">
        <v>12.5</v>
      </c>
      <c r="H1674" s="153" t="s">
        <v>92</v>
      </c>
      <c r="I1674" s="156" t="s">
        <v>66</v>
      </c>
      <c r="J1674" s="184"/>
    </row>
    <row r="1675" spans="1:10" s="99" customFormat="1" ht="14.25" customHeight="1">
      <c r="A1675" s="154">
        <v>60</v>
      </c>
      <c r="B1675" s="155">
        <v>1607</v>
      </c>
      <c r="C1675" s="155" t="s">
        <v>196</v>
      </c>
      <c r="D1675" s="155" t="s">
        <v>499</v>
      </c>
      <c r="E1675" s="155">
        <v>370</v>
      </c>
      <c r="F1675" s="155" t="s">
        <v>541</v>
      </c>
      <c r="G1675" s="153">
        <v>4.63</v>
      </c>
      <c r="H1675" s="153" t="s">
        <v>92</v>
      </c>
      <c r="I1675" s="156" t="s">
        <v>66</v>
      </c>
      <c r="J1675" s="184"/>
    </row>
    <row r="1676" spans="1:10" s="99" customFormat="1" ht="14.25" customHeight="1">
      <c r="A1676" s="154">
        <v>60</v>
      </c>
      <c r="B1676" s="155">
        <v>1608</v>
      </c>
      <c r="C1676" s="155" t="s">
        <v>534</v>
      </c>
      <c r="D1676" s="155" t="s">
        <v>95</v>
      </c>
      <c r="E1676" s="155">
        <v>500</v>
      </c>
      <c r="F1676" s="155" t="s">
        <v>521</v>
      </c>
      <c r="G1676" s="153">
        <v>7.5</v>
      </c>
      <c r="H1676" s="153" t="s">
        <v>92</v>
      </c>
      <c r="I1676" s="156" t="s">
        <v>66</v>
      </c>
      <c r="J1676" s="184"/>
    </row>
    <row r="1677" spans="1:10" s="99" customFormat="1" ht="14.25" customHeight="1">
      <c r="A1677" s="154">
        <v>60</v>
      </c>
      <c r="B1677" s="155">
        <v>1609</v>
      </c>
      <c r="C1677" s="155" t="s">
        <v>588</v>
      </c>
      <c r="D1677" s="155" t="s">
        <v>95</v>
      </c>
      <c r="E1677" s="155">
        <v>100</v>
      </c>
      <c r="F1677" s="155" t="s">
        <v>557</v>
      </c>
      <c r="G1677" s="153">
        <v>22.6</v>
      </c>
      <c r="H1677" s="153" t="s">
        <v>92</v>
      </c>
      <c r="I1677" s="156" t="s">
        <v>66</v>
      </c>
      <c r="J1677" s="184"/>
    </row>
    <row r="1678" spans="1:10" s="99" customFormat="1" ht="14.25" customHeight="1">
      <c r="A1678" s="154" t="s">
        <v>36</v>
      </c>
      <c r="B1678" s="155" t="s">
        <v>45</v>
      </c>
      <c r="C1678" s="155" t="s">
        <v>86</v>
      </c>
      <c r="D1678" s="155" t="s">
        <v>87</v>
      </c>
      <c r="E1678" s="155" t="s">
        <v>88</v>
      </c>
      <c r="F1678" s="155" t="s">
        <v>89</v>
      </c>
      <c r="G1678" s="153">
        <v>229.33</v>
      </c>
      <c r="H1678" s="153">
        <v>251.43</v>
      </c>
      <c r="I1678" s="156" t="s">
        <v>592</v>
      </c>
      <c r="J1678" s="184"/>
    </row>
    <row r="1679" spans="1:10" s="99" customFormat="1" ht="14.25" customHeight="1">
      <c r="A1679" s="154">
        <v>61</v>
      </c>
      <c r="B1679" s="155">
        <v>1610</v>
      </c>
      <c r="C1679" s="155" t="s">
        <v>593</v>
      </c>
      <c r="D1679" s="155" t="s">
        <v>594</v>
      </c>
      <c r="E1679" s="155">
        <v>1</v>
      </c>
      <c r="F1679" s="155" t="s">
        <v>541</v>
      </c>
      <c r="G1679" s="153">
        <v>15.1</v>
      </c>
      <c r="H1679" s="153" t="s">
        <v>92</v>
      </c>
      <c r="I1679" s="156" t="s">
        <v>66</v>
      </c>
      <c r="J1679" s="184"/>
    </row>
    <row r="1680" spans="1:10" s="99" customFormat="1" ht="14.25" customHeight="1">
      <c r="A1680" s="154">
        <v>61</v>
      </c>
      <c r="B1680" s="155">
        <v>1611</v>
      </c>
      <c r="C1680" s="155" t="s">
        <v>593</v>
      </c>
      <c r="D1680" s="155" t="s">
        <v>594</v>
      </c>
      <c r="E1680" s="155">
        <v>1</v>
      </c>
      <c r="F1680" s="155" t="s">
        <v>541</v>
      </c>
      <c r="G1680" s="153">
        <v>15.1</v>
      </c>
      <c r="H1680" s="153" t="s">
        <v>92</v>
      </c>
      <c r="I1680" s="156" t="s">
        <v>66</v>
      </c>
      <c r="J1680" s="184"/>
    </row>
    <row r="1681" spans="1:10" s="99" customFormat="1" ht="14.25" customHeight="1">
      <c r="A1681" s="154">
        <v>61</v>
      </c>
      <c r="B1681" s="155">
        <v>1612</v>
      </c>
      <c r="C1681" s="155" t="s">
        <v>593</v>
      </c>
      <c r="D1681" s="155" t="s">
        <v>594</v>
      </c>
      <c r="E1681" s="155">
        <v>1</v>
      </c>
      <c r="F1681" s="155" t="s">
        <v>567</v>
      </c>
      <c r="G1681" s="153">
        <v>15.1</v>
      </c>
      <c r="H1681" s="153" t="s">
        <v>92</v>
      </c>
      <c r="I1681" s="156" t="s">
        <v>66</v>
      </c>
      <c r="J1681" s="184"/>
    </row>
    <row r="1682" spans="1:10" s="99" customFormat="1" ht="14.25" customHeight="1">
      <c r="A1682" s="154">
        <v>61</v>
      </c>
      <c r="B1682" s="155">
        <v>1613</v>
      </c>
      <c r="C1682" s="155" t="s">
        <v>593</v>
      </c>
      <c r="D1682" s="155" t="s">
        <v>594</v>
      </c>
      <c r="E1682" s="155">
        <v>1</v>
      </c>
      <c r="F1682" s="155" t="s">
        <v>541</v>
      </c>
      <c r="G1682" s="153">
        <v>15.1</v>
      </c>
      <c r="H1682" s="153" t="s">
        <v>92</v>
      </c>
      <c r="I1682" s="156" t="s">
        <v>66</v>
      </c>
      <c r="J1682" s="184"/>
    </row>
    <row r="1683" spans="1:10" s="99" customFormat="1" ht="14.25" customHeight="1">
      <c r="A1683" s="154">
        <v>61</v>
      </c>
      <c r="B1683" s="155">
        <v>1614</v>
      </c>
      <c r="C1683" s="155" t="s">
        <v>267</v>
      </c>
      <c r="D1683" s="155" t="s">
        <v>182</v>
      </c>
      <c r="E1683" s="155">
        <v>1</v>
      </c>
      <c r="F1683" s="155" t="s">
        <v>482</v>
      </c>
      <c r="G1683" s="153">
        <v>17.600000000000001</v>
      </c>
      <c r="H1683" s="153" t="s">
        <v>92</v>
      </c>
      <c r="I1683" s="156" t="s">
        <v>66</v>
      </c>
      <c r="J1683" s="184"/>
    </row>
    <row r="1684" spans="1:10" s="99" customFormat="1" ht="14.25" customHeight="1">
      <c r="A1684" s="154">
        <v>61</v>
      </c>
      <c r="B1684" s="155">
        <v>1615</v>
      </c>
      <c r="C1684" s="155" t="s">
        <v>267</v>
      </c>
      <c r="D1684" s="155" t="s">
        <v>182</v>
      </c>
      <c r="E1684" s="155">
        <v>1</v>
      </c>
      <c r="F1684" s="155" t="s">
        <v>482</v>
      </c>
      <c r="G1684" s="153">
        <v>17.600000000000001</v>
      </c>
      <c r="H1684" s="153" t="s">
        <v>92</v>
      </c>
      <c r="I1684" s="156" t="s">
        <v>66</v>
      </c>
      <c r="J1684" s="184"/>
    </row>
    <row r="1685" spans="1:10" s="99" customFormat="1" ht="14.25" customHeight="1">
      <c r="A1685" s="154">
        <v>61</v>
      </c>
      <c r="B1685" s="155">
        <v>1616</v>
      </c>
      <c r="C1685" s="46" t="s">
        <v>267</v>
      </c>
      <c r="D1685" s="155" t="s">
        <v>182</v>
      </c>
      <c r="E1685" s="155">
        <v>1</v>
      </c>
      <c r="F1685" s="155" t="s">
        <v>521</v>
      </c>
      <c r="G1685" s="153">
        <v>17.600000000000001</v>
      </c>
      <c r="H1685" s="153" t="s">
        <v>92</v>
      </c>
      <c r="I1685" s="156" t="s">
        <v>66</v>
      </c>
      <c r="J1685" s="184"/>
    </row>
    <row r="1686" spans="1:10" s="99" customFormat="1" ht="14.25" customHeight="1">
      <c r="A1686" s="154">
        <v>61</v>
      </c>
      <c r="B1686" s="155">
        <v>1617</v>
      </c>
      <c r="C1686" s="155" t="s">
        <v>267</v>
      </c>
      <c r="D1686" s="155" t="s">
        <v>182</v>
      </c>
      <c r="E1686" s="155">
        <v>1</v>
      </c>
      <c r="F1686" s="155" t="s">
        <v>541</v>
      </c>
      <c r="G1686" s="153">
        <v>17.600000000000001</v>
      </c>
      <c r="H1686" s="153" t="s">
        <v>92</v>
      </c>
      <c r="I1686" s="156" t="s">
        <v>66</v>
      </c>
      <c r="J1686" s="184"/>
    </row>
    <row r="1687" spans="1:10" s="99" customFormat="1" ht="14.25" customHeight="1">
      <c r="A1687" s="154">
        <v>61</v>
      </c>
      <c r="B1687" s="155">
        <v>1618</v>
      </c>
      <c r="C1687" s="155" t="s">
        <v>267</v>
      </c>
      <c r="D1687" s="155" t="s">
        <v>182</v>
      </c>
      <c r="E1687" s="155">
        <v>1</v>
      </c>
      <c r="F1687" s="155" t="s">
        <v>482</v>
      </c>
      <c r="G1687" s="153">
        <v>17.600000000000001</v>
      </c>
      <c r="H1687" s="153" t="s">
        <v>92</v>
      </c>
      <c r="I1687" s="156" t="s">
        <v>66</v>
      </c>
      <c r="J1687" s="184"/>
    </row>
    <row r="1688" spans="1:10" s="99" customFormat="1" ht="14.25" customHeight="1">
      <c r="A1688" s="154">
        <v>61</v>
      </c>
      <c r="B1688" s="155">
        <v>1619</v>
      </c>
      <c r="C1688" s="155" t="s">
        <v>267</v>
      </c>
      <c r="D1688" s="155" t="s">
        <v>182</v>
      </c>
      <c r="E1688" s="155">
        <v>1</v>
      </c>
      <c r="F1688" s="155" t="s">
        <v>521</v>
      </c>
      <c r="G1688" s="153">
        <v>17.600000000000001</v>
      </c>
      <c r="H1688" s="153" t="s">
        <v>92</v>
      </c>
      <c r="I1688" s="156" t="s">
        <v>66</v>
      </c>
      <c r="J1688" s="184"/>
    </row>
    <row r="1689" spans="1:10" s="99" customFormat="1" ht="14.25" customHeight="1">
      <c r="A1689" s="154">
        <v>61</v>
      </c>
      <c r="B1689" s="155">
        <v>1620</v>
      </c>
      <c r="C1689" s="155" t="s">
        <v>267</v>
      </c>
      <c r="D1689" s="155" t="s">
        <v>182</v>
      </c>
      <c r="E1689" s="155">
        <v>1</v>
      </c>
      <c r="F1689" s="155" t="s">
        <v>521</v>
      </c>
      <c r="G1689" s="153">
        <v>17.600000000000001</v>
      </c>
      <c r="H1689" s="153" t="s">
        <v>92</v>
      </c>
      <c r="I1689" s="156" t="s">
        <v>66</v>
      </c>
      <c r="J1689" s="184"/>
    </row>
    <row r="1690" spans="1:10" s="99" customFormat="1" ht="14.25" customHeight="1">
      <c r="A1690" s="154">
        <v>61</v>
      </c>
      <c r="B1690" s="155">
        <v>1621</v>
      </c>
      <c r="C1690" s="155" t="s">
        <v>595</v>
      </c>
      <c r="D1690" s="155" t="s">
        <v>596</v>
      </c>
      <c r="E1690" s="155">
        <v>1</v>
      </c>
      <c r="F1690" s="155" t="s">
        <v>597</v>
      </c>
      <c r="G1690" s="153">
        <v>7</v>
      </c>
      <c r="H1690" s="153" t="s">
        <v>92</v>
      </c>
      <c r="I1690" s="156" t="s">
        <v>66</v>
      </c>
      <c r="J1690" s="184"/>
    </row>
    <row r="1691" spans="1:10" s="99" customFormat="1" ht="14.25" customHeight="1">
      <c r="A1691" s="154">
        <v>61</v>
      </c>
      <c r="B1691" s="155">
        <v>1622</v>
      </c>
      <c r="C1691" s="155" t="s">
        <v>598</v>
      </c>
      <c r="D1691" s="155" t="s">
        <v>182</v>
      </c>
      <c r="E1691" s="155">
        <v>4</v>
      </c>
      <c r="F1691" s="155" t="s">
        <v>541</v>
      </c>
      <c r="G1691" s="153">
        <v>16</v>
      </c>
      <c r="H1691" s="153" t="s">
        <v>92</v>
      </c>
      <c r="I1691" s="156" t="s">
        <v>66</v>
      </c>
      <c r="J1691" s="184"/>
    </row>
    <row r="1692" spans="1:10" s="99" customFormat="1" ht="14.25" customHeight="1">
      <c r="A1692" s="154">
        <v>61</v>
      </c>
      <c r="B1692" s="155">
        <v>1623</v>
      </c>
      <c r="C1692" s="155" t="s">
        <v>266</v>
      </c>
      <c r="D1692" s="155" t="s">
        <v>182</v>
      </c>
      <c r="E1692" s="155">
        <v>2</v>
      </c>
      <c r="F1692" s="155" t="s">
        <v>521</v>
      </c>
      <c r="G1692" s="153">
        <v>0.78</v>
      </c>
      <c r="H1692" s="153" t="s">
        <v>92</v>
      </c>
      <c r="I1692" s="156" t="s">
        <v>66</v>
      </c>
      <c r="J1692" s="184"/>
    </row>
    <row r="1693" spans="1:10" s="99" customFormat="1" ht="14.25" customHeight="1">
      <c r="A1693" s="154">
        <v>61</v>
      </c>
      <c r="B1693" s="155">
        <v>1624</v>
      </c>
      <c r="C1693" s="155" t="s">
        <v>266</v>
      </c>
      <c r="D1693" s="155" t="s">
        <v>182</v>
      </c>
      <c r="E1693" s="155">
        <v>2</v>
      </c>
      <c r="F1693" s="155" t="s">
        <v>521</v>
      </c>
      <c r="G1693" s="153">
        <v>0.78</v>
      </c>
      <c r="H1693" s="153" t="s">
        <v>92</v>
      </c>
      <c r="I1693" s="156" t="s">
        <v>66</v>
      </c>
      <c r="J1693" s="184"/>
    </row>
    <row r="1694" spans="1:10" s="99" customFormat="1" ht="14.25" customHeight="1">
      <c r="A1694" s="154">
        <v>61</v>
      </c>
      <c r="B1694" s="155">
        <v>1625</v>
      </c>
      <c r="C1694" s="155" t="s">
        <v>266</v>
      </c>
      <c r="D1694" s="155" t="s">
        <v>182</v>
      </c>
      <c r="E1694" s="155">
        <v>2</v>
      </c>
      <c r="F1694" s="155" t="s">
        <v>521</v>
      </c>
      <c r="G1694" s="153">
        <v>0.78</v>
      </c>
      <c r="H1694" s="153" t="s">
        <v>92</v>
      </c>
      <c r="I1694" s="156" t="s">
        <v>66</v>
      </c>
      <c r="J1694" s="184"/>
    </row>
    <row r="1695" spans="1:10" s="99" customFormat="1" ht="14.25" customHeight="1">
      <c r="A1695" s="154">
        <v>61</v>
      </c>
      <c r="B1695" s="155">
        <v>1626</v>
      </c>
      <c r="C1695" s="155" t="s">
        <v>266</v>
      </c>
      <c r="D1695" s="155" t="s">
        <v>182</v>
      </c>
      <c r="E1695" s="155">
        <v>2</v>
      </c>
      <c r="F1695" s="155" t="s">
        <v>521</v>
      </c>
      <c r="G1695" s="153">
        <v>0.78</v>
      </c>
      <c r="H1695" s="153" t="s">
        <v>92</v>
      </c>
      <c r="I1695" s="156" t="s">
        <v>66</v>
      </c>
      <c r="J1695" s="184"/>
    </row>
    <row r="1696" spans="1:10" s="99" customFormat="1" ht="14.25" customHeight="1">
      <c r="A1696" s="154">
        <v>61</v>
      </c>
      <c r="B1696" s="155">
        <v>1627</v>
      </c>
      <c r="C1696" s="155" t="s">
        <v>266</v>
      </c>
      <c r="D1696" s="155" t="s">
        <v>182</v>
      </c>
      <c r="E1696" s="155">
        <v>2</v>
      </c>
      <c r="F1696" s="155" t="s">
        <v>541</v>
      </c>
      <c r="G1696" s="153">
        <v>0.78</v>
      </c>
      <c r="H1696" s="153" t="s">
        <v>92</v>
      </c>
      <c r="I1696" s="156" t="s">
        <v>66</v>
      </c>
      <c r="J1696" s="184"/>
    </row>
    <row r="1697" spans="1:10" s="99" customFormat="1" ht="14.25" customHeight="1">
      <c r="A1697" s="154">
        <v>61</v>
      </c>
      <c r="B1697" s="155">
        <v>1628</v>
      </c>
      <c r="C1697" s="155" t="s">
        <v>266</v>
      </c>
      <c r="D1697" s="155" t="s">
        <v>182</v>
      </c>
      <c r="E1697" s="155">
        <v>2</v>
      </c>
      <c r="F1697" s="155" t="s">
        <v>541</v>
      </c>
      <c r="G1697" s="153">
        <v>0.78</v>
      </c>
      <c r="H1697" s="153" t="s">
        <v>92</v>
      </c>
      <c r="I1697" s="156" t="s">
        <v>66</v>
      </c>
      <c r="J1697" s="184"/>
    </row>
    <row r="1698" spans="1:10" s="99" customFormat="1" ht="14.25" customHeight="1">
      <c r="A1698" s="154">
        <v>61</v>
      </c>
      <c r="B1698" s="155">
        <v>1629</v>
      </c>
      <c r="C1698" s="155" t="s">
        <v>266</v>
      </c>
      <c r="D1698" s="155" t="s">
        <v>182</v>
      </c>
      <c r="E1698" s="155">
        <v>2</v>
      </c>
      <c r="F1698" s="155" t="s">
        <v>521</v>
      </c>
      <c r="G1698" s="153">
        <v>0.78</v>
      </c>
      <c r="H1698" s="153" t="s">
        <v>92</v>
      </c>
      <c r="I1698" s="156" t="s">
        <v>66</v>
      </c>
      <c r="J1698" s="184"/>
    </row>
    <row r="1699" spans="1:10" s="99" customFormat="1" ht="14.25" customHeight="1">
      <c r="A1699" s="154">
        <v>61</v>
      </c>
      <c r="B1699" s="155">
        <v>1630</v>
      </c>
      <c r="C1699" s="155" t="s">
        <v>266</v>
      </c>
      <c r="D1699" s="155" t="s">
        <v>182</v>
      </c>
      <c r="E1699" s="155">
        <v>1</v>
      </c>
      <c r="F1699" s="155" t="s">
        <v>541</v>
      </c>
      <c r="G1699" s="153">
        <v>0.39</v>
      </c>
      <c r="H1699" s="153" t="s">
        <v>92</v>
      </c>
      <c r="I1699" s="156" t="s">
        <v>66</v>
      </c>
      <c r="J1699" s="184"/>
    </row>
    <row r="1700" spans="1:10" s="99" customFormat="1" ht="14.25" customHeight="1">
      <c r="A1700" s="154">
        <v>61</v>
      </c>
      <c r="B1700" s="155">
        <v>1631</v>
      </c>
      <c r="C1700" s="155" t="s">
        <v>293</v>
      </c>
      <c r="D1700" s="155" t="s">
        <v>182</v>
      </c>
      <c r="E1700" s="155">
        <v>2</v>
      </c>
      <c r="F1700" s="155" t="s">
        <v>482</v>
      </c>
      <c r="G1700" s="153">
        <v>0.8</v>
      </c>
      <c r="H1700" s="153" t="s">
        <v>92</v>
      </c>
      <c r="I1700" s="156" t="s">
        <v>66</v>
      </c>
      <c r="J1700" s="184"/>
    </row>
    <row r="1701" spans="1:10" s="99" customFormat="1" ht="14.25" customHeight="1">
      <c r="A1701" s="154">
        <v>61</v>
      </c>
      <c r="B1701" s="155">
        <v>1632</v>
      </c>
      <c r="C1701" s="155" t="s">
        <v>293</v>
      </c>
      <c r="D1701" s="155" t="s">
        <v>182</v>
      </c>
      <c r="E1701" s="155">
        <v>2</v>
      </c>
      <c r="F1701" s="155" t="s">
        <v>482</v>
      </c>
      <c r="G1701" s="153">
        <v>0.8</v>
      </c>
      <c r="H1701" s="153" t="s">
        <v>92</v>
      </c>
      <c r="I1701" s="156" t="s">
        <v>66</v>
      </c>
      <c r="J1701" s="184"/>
    </row>
    <row r="1702" spans="1:10" s="99" customFormat="1" ht="14.25" customHeight="1">
      <c r="A1702" s="154">
        <v>61</v>
      </c>
      <c r="B1702" s="155">
        <v>1633</v>
      </c>
      <c r="C1702" s="155" t="s">
        <v>293</v>
      </c>
      <c r="D1702" s="155" t="s">
        <v>182</v>
      </c>
      <c r="E1702" s="155">
        <v>2</v>
      </c>
      <c r="F1702" s="155" t="s">
        <v>482</v>
      </c>
      <c r="G1702" s="153">
        <v>0.8</v>
      </c>
      <c r="H1702" s="153" t="s">
        <v>92</v>
      </c>
      <c r="I1702" s="156" t="s">
        <v>66</v>
      </c>
      <c r="J1702" s="184"/>
    </row>
    <row r="1703" spans="1:10" s="99" customFormat="1" ht="14.25" customHeight="1">
      <c r="A1703" s="154">
        <v>61</v>
      </c>
      <c r="B1703" s="155">
        <v>1634</v>
      </c>
      <c r="C1703" s="155" t="s">
        <v>293</v>
      </c>
      <c r="D1703" s="155" t="s">
        <v>182</v>
      </c>
      <c r="E1703" s="155">
        <v>2</v>
      </c>
      <c r="F1703" s="155" t="s">
        <v>482</v>
      </c>
      <c r="G1703" s="153">
        <v>0.8</v>
      </c>
      <c r="H1703" s="153" t="s">
        <v>92</v>
      </c>
      <c r="I1703" s="156" t="s">
        <v>66</v>
      </c>
      <c r="J1703" s="184"/>
    </row>
    <row r="1704" spans="1:10" s="99" customFormat="1" ht="14.25" customHeight="1">
      <c r="A1704" s="154">
        <v>61</v>
      </c>
      <c r="B1704" s="155">
        <v>1635</v>
      </c>
      <c r="C1704" s="155" t="s">
        <v>293</v>
      </c>
      <c r="D1704" s="155" t="s">
        <v>182</v>
      </c>
      <c r="E1704" s="155">
        <v>2</v>
      </c>
      <c r="F1704" s="155" t="s">
        <v>482</v>
      </c>
      <c r="G1704" s="153">
        <v>0.8</v>
      </c>
      <c r="H1704" s="153" t="s">
        <v>92</v>
      </c>
      <c r="I1704" s="156" t="s">
        <v>66</v>
      </c>
      <c r="J1704" s="184"/>
    </row>
    <row r="1705" spans="1:10" s="99" customFormat="1" ht="14.25" customHeight="1">
      <c r="A1705" s="154">
        <v>61</v>
      </c>
      <c r="B1705" s="155">
        <v>1636</v>
      </c>
      <c r="C1705" s="155" t="s">
        <v>293</v>
      </c>
      <c r="D1705" s="155" t="s">
        <v>182</v>
      </c>
      <c r="E1705" s="155">
        <v>2</v>
      </c>
      <c r="F1705" s="155" t="s">
        <v>482</v>
      </c>
      <c r="G1705" s="153">
        <v>0.8</v>
      </c>
      <c r="H1705" s="153" t="s">
        <v>92</v>
      </c>
      <c r="I1705" s="156" t="s">
        <v>66</v>
      </c>
      <c r="J1705" s="184"/>
    </row>
    <row r="1706" spans="1:10" s="99" customFormat="1" ht="14.25" customHeight="1">
      <c r="A1706" s="154">
        <v>61</v>
      </c>
      <c r="B1706" s="155">
        <v>1637</v>
      </c>
      <c r="C1706" s="155" t="s">
        <v>293</v>
      </c>
      <c r="D1706" s="155" t="s">
        <v>182</v>
      </c>
      <c r="E1706" s="155">
        <v>2</v>
      </c>
      <c r="F1706" s="155" t="s">
        <v>482</v>
      </c>
      <c r="G1706" s="153">
        <v>0.8</v>
      </c>
      <c r="H1706" s="153" t="s">
        <v>92</v>
      </c>
      <c r="I1706" s="156" t="s">
        <v>66</v>
      </c>
      <c r="J1706" s="184"/>
    </row>
    <row r="1707" spans="1:10" s="99" customFormat="1" ht="14.25" customHeight="1">
      <c r="A1707" s="154">
        <v>61</v>
      </c>
      <c r="B1707" s="155">
        <v>1638</v>
      </c>
      <c r="C1707" s="155" t="s">
        <v>293</v>
      </c>
      <c r="D1707" s="155" t="s">
        <v>182</v>
      </c>
      <c r="E1707" s="155">
        <v>1</v>
      </c>
      <c r="F1707" s="155" t="s">
        <v>482</v>
      </c>
      <c r="G1707" s="153">
        <v>0.4</v>
      </c>
      <c r="H1707" s="153" t="s">
        <v>92</v>
      </c>
      <c r="I1707" s="156" t="s">
        <v>66</v>
      </c>
      <c r="J1707" s="184"/>
    </row>
    <row r="1708" spans="1:10" s="99" customFormat="1" ht="14.25" customHeight="1">
      <c r="A1708" s="154">
        <v>61</v>
      </c>
      <c r="B1708" s="155">
        <v>1639</v>
      </c>
      <c r="C1708" s="155" t="s">
        <v>294</v>
      </c>
      <c r="D1708" s="155" t="s">
        <v>182</v>
      </c>
      <c r="E1708" s="155">
        <v>2</v>
      </c>
      <c r="F1708" s="155" t="s">
        <v>541</v>
      </c>
      <c r="G1708" s="153">
        <v>0.75</v>
      </c>
      <c r="H1708" s="153" t="s">
        <v>92</v>
      </c>
      <c r="I1708" s="156" t="s">
        <v>66</v>
      </c>
      <c r="J1708" s="184"/>
    </row>
    <row r="1709" spans="1:10" s="99" customFormat="1" ht="14.25" customHeight="1">
      <c r="A1709" s="154">
        <v>61</v>
      </c>
      <c r="B1709" s="155">
        <v>1640</v>
      </c>
      <c r="C1709" s="155" t="s">
        <v>294</v>
      </c>
      <c r="D1709" s="155" t="s">
        <v>182</v>
      </c>
      <c r="E1709" s="155">
        <v>2</v>
      </c>
      <c r="F1709" s="155" t="s">
        <v>541</v>
      </c>
      <c r="G1709" s="153">
        <v>0.75</v>
      </c>
      <c r="H1709" s="153" t="s">
        <v>92</v>
      </c>
      <c r="I1709" s="156" t="s">
        <v>66</v>
      </c>
      <c r="J1709" s="184"/>
    </row>
    <row r="1710" spans="1:10" s="99" customFormat="1" ht="14.25" customHeight="1">
      <c r="A1710" s="154">
        <v>61</v>
      </c>
      <c r="B1710" s="155">
        <v>1641</v>
      </c>
      <c r="C1710" s="155" t="s">
        <v>294</v>
      </c>
      <c r="D1710" s="155" t="s">
        <v>182</v>
      </c>
      <c r="E1710" s="155">
        <v>1</v>
      </c>
      <c r="F1710" s="155" t="s">
        <v>541</v>
      </c>
      <c r="G1710" s="153">
        <v>0.38</v>
      </c>
      <c r="H1710" s="153" t="s">
        <v>92</v>
      </c>
      <c r="I1710" s="156" t="s">
        <v>66</v>
      </c>
      <c r="J1710" s="184"/>
    </row>
    <row r="1711" spans="1:10" s="99" customFormat="1" ht="14.25" customHeight="1">
      <c r="A1711" s="154">
        <v>61</v>
      </c>
      <c r="B1711" s="155">
        <v>1642</v>
      </c>
      <c r="C1711" s="155" t="s">
        <v>599</v>
      </c>
      <c r="D1711" s="155" t="s">
        <v>600</v>
      </c>
      <c r="E1711" s="155">
        <v>2</v>
      </c>
      <c r="F1711" s="155" t="s">
        <v>541</v>
      </c>
      <c r="G1711" s="153">
        <v>2</v>
      </c>
      <c r="H1711" s="153" t="s">
        <v>92</v>
      </c>
      <c r="I1711" s="156" t="s">
        <v>66</v>
      </c>
      <c r="J1711" s="184"/>
    </row>
    <row r="1712" spans="1:10" s="99" customFormat="1" ht="14.25" customHeight="1">
      <c r="A1712" s="154">
        <v>61</v>
      </c>
      <c r="B1712" s="155">
        <v>1643</v>
      </c>
      <c r="C1712" s="155" t="s">
        <v>599</v>
      </c>
      <c r="D1712" s="155" t="s">
        <v>600</v>
      </c>
      <c r="E1712" s="155">
        <v>2</v>
      </c>
      <c r="F1712" s="155" t="s">
        <v>567</v>
      </c>
      <c r="G1712" s="153">
        <v>2</v>
      </c>
      <c r="H1712" s="153" t="s">
        <v>92</v>
      </c>
      <c r="I1712" s="156" t="s">
        <v>66</v>
      </c>
      <c r="J1712" s="184"/>
    </row>
    <row r="1713" spans="1:10" s="99" customFormat="1" ht="14.25" customHeight="1">
      <c r="A1713" s="154">
        <v>61</v>
      </c>
      <c r="B1713" s="155">
        <v>1644</v>
      </c>
      <c r="C1713" s="155" t="s">
        <v>599</v>
      </c>
      <c r="D1713" s="155" t="s">
        <v>600</v>
      </c>
      <c r="E1713" s="155">
        <v>2</v>
      </c>
      <c r="F1713" s="155" t="s">
        <v>567</v>
      </c>
      <c r="G1713" s="153">
        <v>2</v>
      </c>
      <c r="H1713" s="153" t="s">
        <v>92</v>
      </c>
      <c r="I1713" s="156" t="s">
        <v>66</v>
      </c>
      <c r="J1713" s="184"/>
    </row>
    <row r="1714" spans="1:10" s="99" customFormat="1" ht="14.25" customHeight="1">
      <c r="A1714" s="154">
        <v>61</v>
      </c>
      <c r="B1714" s="155">
        <v>1645</v>
      </c>
      <c r="C1714" s="155" t="s">
        <v>599</v>
      </c>
      <c r="D1714" s="155" t="s">
        <v>600</v>
      </c>
      <c r="E1714" s="155">
        <v>2</v>
      </c>
      <c r="F1714" s="155" t="s">
        <v>541</v>
      </c>
      <c r="G1714" s="153">
        <v>2</v>
      </c>
      <c r="H1714" s="153" t="s">
        <v>92</v>
      </c>
      <c r="I1714" s="156" t="s">
        <v>66</v>
      </c>
      <c r="J1714" s="184"/>
    </row>
    <row r="1715" spans="1:10" s="99" customFormat="1" ht="14.25" customHeight="1">
      <c r="A1715" s="154">
        <v>61</v>
      </c>
      <c r="B1715" s="155">
        <v>1646</v>
      </c>
      <c r="C1715" s="155" t="s">
        <v>599</v>
      </c>
      <c r="D1715" s="155" t="s">
        <v>600</v>
      </c>
      <c r="E1715" s="155">
        <v>1</v>
      </c>
      <c r="F1715" s="155" t="s">
        <v>567</v>
      </c>
      <c r="G1715" s="153">
        <v>1</v>
      </c>
      <c r="H1715" s="153" t="s">
        <v>92</v>
      </c>
      <c r="I1715" s="156" t="s">
        <v>66</v>
      </c>
      <c r="J1715" s="184"/>
    </row>
    <row r="1716" spans="1:10" s="99" customFormat="1" ht="14.25" customHeight="1">
      <c r="A1716" s="154" t="s">
        <v>36</v>
      </c>
      <c r="B1716" s="155" t="s">
        <v>45</v>
      </c>
      <c r="C1716" s="155" t="s">
        <v>86</v>
      </c>
      <c r="D1716" s="155" t="s">
        <v>87</v>
      </c>
      <c r="E1716" s="155" t="s">
        <v>88</v>
      </c>
      <c r="F1716" s="155" t="s">
        <v>89</v>
      </c>
      <c r="G1716" s="153">
        <v>343.36</v>
      </c>
      <c r="H1716" s="153">
        <v>365.46</v>
      </c>
      <c r="I1716" s="156" t="s">
        <v>90</v>
      </c>
      <c r="J1716" s="184"/>
    </row>
    <row r="1717" spans="1:10" s="99" customFormat="1" ht="14.25" customHeight="1">
      <c r="A1717" s="154">
        <v>62</v>
      </c>
      <c r="B1717" s="155">
        <v>1647</v>
      </c>
      <c r="C1717" s="155" t="s">
        <v>361</v>
      </c>
      <c r="D1717" s="155" t="s">
        <v>91</v>
      </c>
      <c r="E1717" s="155">
        <v>120</v>
      </c>
      <c r="F1717" s="155" t="s">
        <v>304</v>
      </c>
      <c r="G1717" s="153">
        <v>7.7</v>
      </c>
      <c r="H1717" s="153" t="s">
        <v>92</v>
      </c>
      <c r="I1717" s="156" t="s">
        <v>66</v>
      </c>
      <c r="J1717" s="184"/>
    </row>
    <row r="1718" spans="1:10" s="99" customFormat="1" ht="14.25" customHeight="1">
      <c r="A1718" s="154">
        <v>62</v>
      </c>
      <c r="B1718" s="155">
        <v>1648</v>
      </c>
      <c r="C1718" s="155" t="s">
        <v>361</v>
      </c>
      <c r="D1718" s="155" t="s">
        <v>91</v>
      </c>
      <c r="E1718" s="155">
        <v>120</v>
      </c>
      <c r="F1718" s="155" t="s">
        <v>489</v>
      </c>
      <c r="G1718" s="153">
        <v>7.7</v>
      </c>
      <c r="H1718" s="153" t="s">
        <v>92</v>
      </c>
      <c r="I1718" s="156" t="s">
        <v>66</v>
      </c>
      <c r="J1718" s="184"/>
    </row>
    <row r="1719" spans="1:10" s="99" customFormat="1" ht="14.25" customHeight="1">
      <c r="A1719" s="154">
        <v>62</v>
      </c>
      <c r="B1719" s="155">
        <v>1649</v>
      </c>
      <c r="C1719" s="155" t="s">
        <v>361</v>
      </c>
      <c r="D1719" s="155" t="s">
        <v>91</v>
      </c>
      <c r="E1719" s="155">
        <v>120</v>
      </c>
      <c r="F1719" s="155" t="s">
        <v>304</v>
      </c>
      <c r="G1719" s="153">
        <v>7.7</v>
      </c>
      <c r="H1719" s="153" t="s">
        <v>92</v>
      </c>
      <c r="I1719" s="156" t="s">
        <v>66</v>
      </c>
      <c r="J1719" s="184"/>
    </row>
    <row r="1720" spans="1:10" s="99" customFormat="1" ht="14.25" customHeight="1">
      <c r="A1720" s="154">
        <v>62</v>
      </c>
      <c r="B1720" s="155">
        <v>1650</v>
      </c>
      <c r="C1720" s="155" t="s">
        <v>361</v>
      </c>
      <c r="D1720" s="155" t="s">
        <v>91</v>
      </c>
      <c r="E1720" s="155">
        <v>120</v>
      </c>
      <c r="F1720" s="155" t="s">
        <v>489</v>
      </c>
      <c r="G1720" s="153">
        <v>7.7</v>
      </c>
      <c r="H1720" s="153" t="s">
        <v>92</v>
      </c>
      <c r="I1720" s="156" t="s">
        <v>66</v>
      </c>
      <c r="J1720" s="184"/>
    </row>
    <row r="1721" spans="1:10" s="99" customFormat="1" ht="14.25" customHeight="1">
      <c r="A1721" s="154">
        <v>62</v>
      </c>
      <c r="B1721" s="155">
        <v>1651</v>
      </c>
      <c r="C1721" s="155" t="s">
        <v>361</v>
      </c>
      <c r="D1721" s="155" t="s">
        <v>91</v>
      </c>
      <c r="E1721" s="155">
        <v>120</v>
      </c>
      <c r="F1721" s="155" t="s">
        <v>489</v>
      </c>
      <c r="G1721" s="153">
        <v>7.7</v>
      </c>
      <c r="H1721" s="153" t="s">
        <v>92</v>
      </c>
      <c r="I1721" s="156" t="s">
        <v>66</v>
      </c>
      <c r="J1721" s="184"/>
    </row>
    <row r="1722" spans="1:10" s="99" customFormat="1" ht="14.25" customHeight="1">
      <c r="A1722" s="154">
        <v>62</v>
      </c>
      <c r="B1722" s="155">
        <v>1652</v>
      </c>
      <c r="C1722" s="155" t="s">
        <v>361</v>
      </c>
      <c r="D1722" s="155" t="s">
        <v>91</v>
      </c>
      <c r="E1722" s="155">
        <v>120</v>
      </c>
      <c r="F1722" s="155" t="s">
        <v>482</v>
      </c>
      <c r="G1722" s="153">
        <v>7.7</v>
      </c>
      <c r="H1722" s="153" t="s">
        <v>92</v>
      </c>
      <c r="I1722" s="156" t="s">
        <v>66</v>
      </c>
      <c r="J1722" s="184"/>
    </row>
    <row r="1723" spans="1:10" s="99" customFormat="1" ht="14.25" customHeight="1">
      <c r="A1723" s="154">
        <v>62</v>
      </c>
      <c r="B1723" s="155">
        <v>1653</v>
      </c>
      <c r="C1723" s="155" t="s">
        <v>361</v>
      </c>
      <c r="D1723" s="155" t="s">
        <v>91</v>
      </c>
      <c r="E1723" s="155">
        <v>120</v>
      </c>
      <c r="F1723" s="155" t="s">
        <v>489</v>
      </c>
      <c r="G1723" s="153">
        <v>7.7</v>
      </c>
      <c r="H1723" s="153" t="s">
        <v>92</v>
      </c>
      <c r="I1723" s="156" t="s">
        <v>66</v>
      </c>
      <c r="J1723" s="184"/>
    </row>
    <row r="1724" spans="1:10" s="99" customFormat="1" ht="14.25" customHeight="1">
      <c r="A1724" s="154">
        <v>62</v>
      </c>
      <c r="B1724" s="155">
        <v>1654</v>
      </c>
      <c r="C1724" s="155" t="s">
        <v>361</v>
      </c>
      <c r="D1724" s="155" t="s">
        <v>91</v>
      </c>
      <c r="E1724" s="155">
        <v>120</v>
      </c>
      <c r="F1724" s="155" t="s">
        <v>482</v>
      </c>
      <c r="G1724" s="153">
        <v>7.7</v>
      </c>
      <c r="H1724" s="153" t="s">
        <v>92</v>
      </c>
      <c r="I1724" s="156" t="s">
        <v>66</v>
      </c>
      <c r="J1724" s="184"/>
    </row>
    <row r="1725" spans="1:10" s="99" customFormat="1" ht="14.25" customHeight="1">
      <c r="A1725" s="154">
        <v>62</v>
      </c>
      <c r="B1725" s="155">
        <v>1655</v>
      </c>
      <c r="C1725" s="155" t="s">
        <v>361</v>
      </c>
      <c r="D1725" s="155" t="s">
        <v>91</v>
      </c>
      <c r="E1725" s="155">
        <v>120</v>
      </c>
      <c r="F1725" s="155" t="s">
        <v>482</v>
      </c>
      <c r="G1725" s="153">
        <v>7.7</v>
      </c>
      <c r="H1725" s="153" t="s">
        <v>92</v>
      </c>
      <c r="I1725" s="156" t="s">
        <v>66</v>
      </c>
      <c r="J1725" s="184"/>
    </row>
    <row r="1726" spans="1:10" s="99" customFormat="1" ht="14.25" customHeight="1">
      <c r="A1726" s="154">
        <v>62</v>
      </c>
      <c r="B1726" s="155">
        <v>1656</v>
      </c>
      <c r="C1726" s="155" t="s">
        <v>361</v>
      </c>
      <c r="D1726" s="155" t="s">
        <v>91</v>
      </c>
      <c r="E1726" s="155">
        <v>120</v>
      </c>
      <c r="F1726" s="155" t="s">
        <v>489</v>
      </c>
      <c r="G1726" s="153">
        <v>7.7</v>
      </c>
      <c r="H1726" s="153" t="s">
        <v>92</v>
      </c>
      <c r="I1726" s="156" t="s">
        <v>66</v>
      </c>
      <c r="J1726" s="184"/>
    </row>
    <row r="1727" spans="1:10" s="99" customFormat="1" ht="14.25" customHeight="1">
      <c r="A1727" s="154">
        <v>62</v>
      </c>
      <c r="B1727" s="155">
        <v>1657</v>
      </c>
      <c r="C1727" s="155" t="s">
        <v>361</v>
      </c>
      <c r="D1727" s="155" t="s">
        <v>91</v>
      </c>
      <c r="E1727" s="155">
        <v>120</v>
      </c>
      <c r="F1727" s="155" t="s">
        <v>482</v>
      </c>
      <c r="G1727" s="153">
        <v>7.7</v>
      </c>
      <c r="H1727" s="153" t="s">
        <v>92</v>
      </c>
      <c r="I1727" s="156" t="s">
        <v>66</v>
      </c>
      <c r="J1727" s="184"/>
    </row>
    <row r="1728" spans="1:10" s="99" customFormat="1" ht="14.25" customHeight="1">
      <c r="A1728" s="154">
        <v>62</v>
      </c>
      <c r="B1728" s="155">
        <v>1658</v>
      </c>
      <c r="C1728" s="155" t="s">
        <v>361</v>
      </c>
      <c r="D1728" s="155" t="s">
        <v>91</v>
      </c>
      <c r="E1728" s="155">
        <v>120</v>
      </c>
      <c r="F1728" s="155" t="s">
        <v>482</v>
      </c>
      <c r="G1728" s="153">
        <v>7.7</v>
      </c>
      <c r="H1728" s="153" t="s">
        <v>92</v>
      </c>
      <c r="I1728" s="156" t="s">
        <v>66</v>
      </c>
      <c r="J1728" s="184"/>
    </row>
    <row r="1729" spans="1:10" s="99" customFormat="1" ht="14.25" customHeight="1">
      <c r="A1729" s="154">
        <v>62</v>
      </c>
      <c r="B1729" s="155">
        <v>1659</v>
      </c>
      <c r="C1729" s="155" t="s">
        <v>361</v>
      </c>
      <c r="D1729" s="155" t="s">
        <v>91</v>
      </c>
      <c r="E1729" s="155">
        <v>120</v>
      </c>
      <c r="F1729" s="155" t="s">
        <v>304</v>
      </c>
      <c r="G1729" s="153">
        <v>7.7</v>
      </c>
      <c r="H1729" s="153" t="s">
        <v>92</v>
      </c>
      <c r="I1729" s="156" t="s">
        <v>66</v>
      </c>
      <c r="J1729" s="184"/>
    </row>
    <row r="1730" spans="1:10" s="99" customFormat="1" ht="14.25" customHeight="1">
      <c r="A1730" s="154">
        <v>62</v>
      </c>
      <c r="B1730" s="155">
        <v>1660</v>
      </c>
      <c r="C1730" s="155" t="s">
        <v>361</v>
      </c>
      <c r="D1730" s="155" t="s">
        <v>91</v>
      </c>
      <c r="E1730" s="155">
        <v>120</v>
      </c>
      <c r="F1730" s="155" t="s">
        <v>304</v>
      </c>
      <c r="G1730" s="153">
        <v>7.7</v>
      </c>
      <c r="H1730" s="153" t="s">
        <v>92</v>
      </c>
      <c r="I1730" s="156" t="s">
        <v>66</v>
      </c>
      <c r="J1730" s="184"/>
    </row>
    <row r="1731" spans="1:10" s="99" customFormat="1" ht="14.25" customHeight="1">
      <c r="A1731" s="154">
        <v>62</v>
      </c>
      <c r="B1731" s="155">
        <v>1661</v>
      </c>
      <c r="C1731" s="155" t="s">
        <v>361</v>
      </c>
      <c r="D1731" s="155" t="s">
        <v>91</v>
      </c>
      <c r="E1731" s="155">
        <v>120</v>
      </c>
      <c r="F1731" s="155" t="s">
        <v>489</v>
      </c>
      <c r="G1731" s="153">
        <v>7.7</v>
      </c>
      <c r="H1731" s="153" t="s">
        <v>92</v>
      </c>
      <c r="I1731" s="156" t="s">
        <v>66</v>
      </c>
      <c r="J1731" s="184"/>
    </row>
    <row r="1732" spans="1:10" s="99" customFormat="1" ht="14.25" customHeight="1">
      <c r="A1732" s="154">
        <v>62</v>
      </c>
      <c r="B1732" s="155">
        <v>1662</v>
      </c>
      <c r="C1732" s="155" t="s">
        <v>361</v>
      </c>
      <c r="D1732" s="155" t="s">
        <v>91</v>
      </c>
      <c r="E1732" s="155">
        <v>120</v>
      </c>
      <c r="F1732" s="155" t="s">
        <v>489</v>
      </c>
      <c r="G1732" s="153">
        <v>7.7</v>
      </c>
      <c r="H1732" s="153" t="s">
        <v>92</v>
      </c>
      <c r="I1732" s="156" t="s">
        <v>66</v>
      </c>
      <c r="J1732" s="184"/>
    </row>
    <row r="1733" spans="1:10" s="99" customFormat="1" ht="14.25" customHeight="1">
      <c r="A1733" s="154">
        <v>62</v>
      </c>
      <c r="B1733" s="155">
        <v>1663</v>
      </c>
      <c r="C1733" s="155" t="s">
        <v>511</v>
      </c>
      <c r="D1733" s="155" t="s">
        <v>91</v>
      </c>
      <c r="E1733" s="155">
        <v>160</v>
      </c>
      <c r="F1733" s="155" t="s">
        <v>374</v>
      </c>
      <c r="G1733" s="153">
        <v>13.76</v>
      </c>
      <c r="H1733" s="153" t="s">
        <v>92</v>
      </c>
      <c r="I1733" s="156" t="s">
        <v>66</v>
      </c>
      <c r="J1733" s="184"/>
    </row>
    <row r="1734" spans="1:10" s="99" customFormat="1" ht="14.25" customHeight="1">
      <c r="A1734" s="154">
        <v>62</v>
      </c>
      <c r="B1734" s="155">
        <v>1664</v>
      </c>
      <c r="C1734" s="155" t="s">
        <v>511</v>
      </c>
      <c r="D1734" s="155" t="s">
        <v>91</v>
      </c>
      <c r="E1734" s="155">
        <v>160</v>
      </c>
      <c r="F1734" s="155" t="s">
        <v>374</v>
      </c>
      <c r="G1734" s="153">
        <v>13.76</v>
      </c>
      <c r="H1734" s="153" t="s">
        <v>92</v>
      </c>
      <c r="I1734" s="156" t="s">
        <v>66</v>
      </c>
      <c r="J1734" s="184"/>
    </row>
    <row r="1735" spans="1:10" s="99" customFormat="1" ht="14.25" customHeight="1">
      <c r="A1735" s="154">
        <v>62</v>
      </c>
      <c r="B1735" s="155">
        <v>1665</v>
      </c>
      <c r="C1735" s="155" t="s">
        <v>511</v>
      </c>
      <c r="D1735" s="155" t="s">
        <v>91</v>
      </c>
      <c r="E1735" s="155">
        <v>160</v>
      </c>
      <c r="F1735" s="155" t="s">
        <v>374</v>
      </c>
      <c r="G1735" s="153">
        <v>13.76</v>
      </c>
      <c r="H1735" s="153" t="s">
        <v>92</v>
      </c>
      <c r="I1735" s="156" t="s">
        <v>66</v>
      </c>
      <c r="J1735" s="184"/>
    </row>
    <row r="1736" spans="1:10" s="99" customFormat="1" ht="14.25" customHeight="1">
      <c r="A1736" s="154">
        <v>62</v>
      </c>
      <c r="B1736" s="155">
        <v>1666</v>
      </c>
      <c r="C1736" s="155" t="s">
        <v>511</v>
      </c>
      <c r="D1736" s="155" t="s">
        <v>91</v>
      </c>
      <c r="E1736" s="155">
        <v>160</v>
      </c>
      <c r="F1736" s="155" t="s">
        <v>374</v>
      </c>
      <c r="G1736" s="153">
        <v>13.76</v>
      </c>
      <c r="H1736" s="153" t="s">
        <v>92</v>
      </c>
      <c r="I1736" s="156" t="s">
        <v>66</v>
      </c>
      <c r="J1736" s="184"/>
    </row>
    <row r="1737" spans="1:10" s="99" customFormat="1" ht="14.25" customHeight="1">
      <c r="A1737" s="154">
        <v>62</v>
      </c>
      <c r="B1737" s="155">
        <v>1667</v>
      </c>
      <c r="C1737" s="155" t="s">
        <v>511</v>
      </c>
      <c r="D1737" s="155" t="s">
        <v>91</v>
      </c>
      <c r="E1737" s="155">
        <v>160</v>
      </c>
      <c r="F1737" s="155" t="s">
        <v>374</v>
      </c>
      <c r="G1737" s="153">
        <v>13.76</v>
      </c>
      <c r="H1737" s="153" t="s">
        <v>92</v>
      </c>
      <c r="I1737" s="156" t="s">
        <v>66</v>
      </c>
      <c r="J1737" s="184"/>
    </row>
    <row r="1738" spans="1:10" s="99" customFormat="1" ht="14.25" customHeight="1">
      <c r="A1738" s="154">
        <v>62</v>
      </c>
      <c r="B1738" s="155">
        <v>1668</v>
      </c>
      <c r="C1738" s="155" t="s">
        <v>511</v>
      </c>
      <c r="D1738" s="155" t="s">
        <v>91</v>
      </c>
      <c r="E1738" s="155">
        <v>160</v>
      </c>
      <c r="F1738" s="155" t="s">
        <v>374</v>
      </c>
      <c r="G1738" s="153">
        <v>13.76</v>
      </c>
      <c r="H1738" s="153" t="s">
        <v>92</v>
      </c>
      <c r="I1738" s="156" t="s">
        <v>66</v>
      </c>
      <c r="J1738" s="184"/>
    </row>
    <row r="1739" spans="1:10" s="99" customFormat="1" ht="14.25" customHeight="1">
      <c r="A1739" s="154">
        <v>62</v>
      </c>
      <c r="B1739" s="155">
        <v>1669</v>
      </c>
      <c r="C1739" s="155" t="s">
        <v>511</v>
      </c>
      <c r="D1739" s="155" t="s">
        <v>91</v>
      </c>
      <c r="E1739" s="155">
        <v>160</v>
      </c>
      <c r="F1739" s="155" t="s">
        <v>374</v>
      </c>
      <c r="G1739" s="153">
        <v>13.76</v>
      </c>
      <c r="H1739" s="153" t="s">
        <v>92</v>
      </c>
      <c r="I1739" s="156" t="s">
        <v>66</v>
      </c>
      <c r="J1739" s="184"/>
    </row>
    <row r="1740" spans="1:10" s="99" customFormat="1" ht="14.25" customHeight="1">
      <c r="A1740" s="154">
        <v>62</v>
      </c>
      <c r="B1740" s="155">
        <v>1670</v>
      </c>
      <c r="C1740" s="155" t="s">
        <v>511</v>
      </c>
      <c r="D1740" s="155" t="s">
        <v>91</v>
      </c>
      <c r="E1740" s="155">
        <v>160</v>
      </c>
      <c r="F1740" s="155" t="s">
        <v>374</v>
      </c>
      <c r="G1740" s="153">
        <v>13.76</v>
      </c>
      <c r="H1740" s="153" t="s">
        <v>92</v>
      </c>
      <c r="I1740" s="156" t="s">
        <v>66</v>
      </c>
      <c r="J1740" s="184"/>
    </row>
    <row r="1741" spans="1:10" s="99" customFormat="1" ht="14.25" customHeight="1">
      <c r="A1741" s="154">
        <v>62</v>
      </c>
      <c r="B1741" s="155">
        <v>1671</v>
      </c>
      <c r="C1741" s="155" t="s">
        <v>511</v>
      </c>
      <c r="D1741" s="155" t="s">
        <v>91</v>
      </c>
      <c r="E1741" s="155">
        <v>160</v>
      </c>
      <c r="F1741" s="155" t="s">
        <v>374</v>
      </c>
      <c r="G1741" s="153">
        <v>13.76</v>
      </c>
      <c r="H1741" s="153" t="s">
        <v>92</v>
      </c>
      <c r="I1741" s="156" t="s">
        <v>66</v>
      </c>
      <c r="J1741" s="184"/>
    </row>
    <row r="1742" spans="1:10" s="99" customFormat="1" ht="14.25" customHeight="1">
      <c r="A1742" s="154">
        <v>62</v>
      </c>
      <c r="B1742" s="155">
        <v>1672</v>
      </c>
      <c r="C1742" s="155" t="s">
        <v>511</v>
      </c>
      <c r="D1742" s="155" t="s">
        <v>91</v>
      </c>
      <c r="E1742" s="155">
        <v>160</v>
      </c>
      <c r="F1742" s="155" t="s">
        <v>374</v>
      </c>
      <c r="G1742" s="153">
        <v>13.76</v>
      </c>
      <c r="H1742" s="153" t="s">
        <v>92</v>
      </c>
      <c r="I1742" s="156" t="s">
        <v>66</v>
      </c>
      <c r="J1742" s="184"/>
    </row>
    <row r="1743" spans="1:10" s="99" customFormat="1" ht="14.25" customHeight="1">
      <c r="A1743" s="154">
        <v>62</v>
      </c>
      <c r="B1743" s="155">
        <v>1673</v>
      </c>
      <c r="C1743" s="155" t="s">
        <v>511</v>
      </c>
      <c r="D1743" s="155" t="s">
        <v>91</v>
      </c>
      <c r="E1743" s="155">
        <v>160</v>
      </c>
      <c r="F1743" s="155" t="s">
        <v>374</v>
      </c>
      <c r="G1743" s="153">
        <v>13.76</v>
      </c>
      <c r="H1743" s="153" t="s">
        <v>92</v>
      </c>
      <c r="I1743" s="156" t="s">
        <v>66</v>
      </c>
      <c r="J1743" s="184"/>
    </row>
    <row r="1744" spans="1:10" s="99" customFormat="1" ht="14.25" customHeight="1">
      <c r="A1744" s="154">
        <v>62</v>
      </c>
      <c r="B1744" s="155">
        <v>1674</v>
      </c>
      <c r="C1744" s="155" t="s">
        <v>511</v>
      </c>
      <c r="D1744" s="155" t="s">
        <v>91</v>
      </c>
      <c r="E1744" s="155">
        <v>160</v>
      </c>
      <c r="F1744" s="155" t="s">
        <v>374</v>
      </c>
      <c r="G1744" s="153">
        <v>13.76</v>
      </c>
      <c r="H1744" s="153" t="s">
        <v>92</v>
      </c>
      <c r="I1744" s="156" t="s">
        <v>66</v>
      </c>
      <c r="J1744" s="184"/>
    </row>
    <row r="1745" spans="1:10" s="99" customFormat="1" ht="14.25" customHeight="1">
      <c r="A1745" s="154">
        <v>62</v>
      </c>
      <c r="B1745" s="155">
        <v>1675</v>
      </c>
      <c r="C1745" s="155" t="s">
        <v>511</v>
      </c>
      <c r="D1745" s="155" t="s">
        <v>91</v>
      </c>
      <c r="E1745" s="155">
        <v>160</v>
      </c>
      <c r="F1745" s="155" t="s">
        <v>374</v>
      </c>
      <c r="G1745" s="153">
        <v>13.76</v>
      </c>
      <c r="H1745" s="153" t="s">
        <v>92</v>
      </c>
      <c r="I1745" s="156" t="s">
        <v>66</v>
      </c>
      <c r="J1745" s="184"/>
    </row>
    <row r="1746" spans="1:10" s="99" customFormat="1" ht="14.25" customHeight="1">
      <c r="A1746" s="154">
        <v>62</v>
      </c>
      <c r="B1746" s="155">
        <v>1676</v>
      </c>
      <c r="C1746" s="155" t="s">
        <v>511</v>
      </c>
      <c r="D1746" s="155" t="s">
        <v>91</v>
      </c>
      <c r="E1746" s="155">
        <v>160</v>
      </c>
      <c r="F1746" s="155" t="s">
        <v>374</v>
      </c>
      <c r="G1746" s="153">
        <v>13.76</v>
      </c>
      <c r="H1746" s="153" t="s">
        <v>92</v>
      </c>
      <c r="I1746" s="156" t="s">
        <v>66</v>
      </c>
      <c r="J1746" s="184"/>
    </row>
    <row r="1747" spans="1:10" s="99" customFormat="1" ht="14.25" customHeight="1">
      <c r="A1747" s="154">
        <v>62</v>
      </c>
      <c r="B1747" s="155">
        <v>1677</v>
      </c>
      <c r="C1747" s="155" t="s">
        <v>511</v>
      </c>
      <c r="D1747" s="155" t="s">
        <v>91</v>
      </c>
      <c r="E1747" s="155">
        <v>160</v>
      </c>
      <c r="F1747" s="155" t="s">
        <v>374</v>
      </c>
      <c r="G1747" s="153">
        <v>13.76</v>
      </c>
      <c r="H1747" s="153" t="s">
        <v>92</v>
      </c>
      <c r="I1747" s="156" t="s">
        <v>66</v>
      </c>
      <c r="J1747" s="184"/>
    </row>
    <row r="1748" spans="1:10" s="99" customFormat="1" ht="14.25" customHeight="1">
      <c r="A1748" s="154">
        <v>62</v>
      </c>
      <c r="B1748" s="155">
        <v>1678</v>
      </c>
      <c r="C1748" s="155" t="s">
        <v>511</v>
      </c>
      <c r="D1748" s="155" t="s">
        <v>91</v>
      </c>
      <c r="E1748" s="155">
        <v>160</v>
      </c>
      <c r="F1748" s="155" t="s">
        <v>374</v>
      </c>
      <c r="G1748" s="153">
        <v>13.76</v>
      </c>
      <c r="H1748" s="153" t="s">
        <v>92</v>
      </c>
      <c r="I1748" s="156" t="s">
        <v>66</v>
      </c>
      <c r="J1748" s="184"/>
    </row>
    <row r="1749" spans="1:10" s="99" customFormat="1" ht="14.25" customHeight="1">
      <c r="A1749" s="154" t="s">
        <v>36</v>
      </c>
      <c r="B1749" s="155" t="s">
        <v>45</v>
      </c>
      <c r="C1749" s="155" t="s">
        <v>86</v>
      </c>
      <c r="D1749" s="155" t="s">
        <v>87</v>
      </c>
      <c r="E1749" s="155" t="s">
        <v>88</v>
      </c>
      <c r="F1749" s="155" t="s">
        <v>89</v>
      </c>
      <c r="G1749" s="153">
        <v>172.8</v>
      </c>
      <c r="H1749" s="153">
        <v>194.9</v>
      </c>
      <c r="I1749" s="156" t="s">
        <v>90</v>
      </c>
      <c r="J1749" s="184"/>
    </row>
    <row r="1750" spans="1:10" s="99" customFormat="1" ht="14.25" customHeight="1">
      <c r="A1750" s="154">
        <v>63</v>
      </c>
      <c r="B1750" s="155">
        <v>1679</v>
      </c>
      <c r="C1750" s="155" t="s">
        <v>278</v>
      </c>
      <c r="D1750" s="155" t="s">
        <v>93</v>
      </c>
      <c r="E1750" s="155">
        <v>40</v>
      </c>
      <c r="F1750" s="155" t="s">
        <v>601</v>
      </c>
      <c r="G1750" s="153">
        <v>7.2</v>
      </c>
      <c r="H1750" s="153" t="s">
        <v>92</v>
      </c>
      <c r="I1750" s="156" t="s">
        <v>66</v>
      </c>
      <c r="J1750" s="184"/>
    </row>
    <row r="1751" spans="1:10" s="99" customFormat="1" ht="14.25" customHeight="1">
      <c r="A1751" s="154">
        <v>63</v>
      </c>
      <c r="B1751" s="155">
        <v>1680</v>
      </c>
      <c r="C1751" s="155" t="s">
        <v>278</v>
      </c>
      <c r="D1751" s="155" t="s">
        <v>93</v>
      </c>
      <c r="E1751" s="155">
        <v>40</v>
      </c>
      <c r="F1751" s="155" t="s">
        <v>587</v>
      </c>
      <c r="G1751" s="153">
        <v>7.2</v>
      </c>
      <c r="H1751" s="153" t="s">
        <v>92</v>
      </c>
      <c r="I1751" s="156" t="s">
        <v>66</v>
      </c>
      <c r="J1751" s="184"/>
    </row>
    <row r="1752" spans="1:10" s="99" customFormat="1" ht="14.25" customHeight="1">
      <c r="A1752" s="154">
        <v>63</v>
      </c>
      <c r="B1752" s="155">
        <v>1681</v>
      </c>
      <c r="C1752" s="155" t="s">
        <v>278</v>
      </c>
      <c r="D1752" s="155" t="s">
        <v>93</v>
      </c>
      <c r="E1752" s="155">
        <v>40</v>
      </c>
      <c r="F1752" s="155" t="s">
        <v>587</v>
      </c>
      <c r="G1752" s="153">
        <v>7.2</v>
      </c>
      <c r="H1752" s="153" t="s">
        <v>92</v>
      </c>
      <c r="I1752" s="156" t="s">
        <v>66</v>
      </c>
      <c r="J1752" s="184"/>
    </row>
    <row r="1753" spans="1:10" s="99" customFormat="1" ht="14.25" customHeight="1">
      <c r="A1753" s="154">
        <v>63</v>
      </c>
      <c r="B1753" s="155">
        <v>1682</v>
      </c>
      <c r="C1753" s="155" t="s">
        <v>278</v>
      </c>
      <c r="D1753" s="155" t="s">
        <v>93</v>
      </c>
      <c r="E1753" s="155">
        <v>40</v>
      </c>
      <c r="F1753" s="155" t="s">
        <v>601</v>
      </c>
      <c r="G1753" s="153">
        <v>7.2</v>
      </c>
      <c r="H1753" s="153" t="s">
        <v>92</v>
      </c>
      <c r="I1753" s="156" t="s">
        <v>66</v>
      </c>
      <c r="J1753" s="184"/>
    </row>
    <row r="1754" spans="1:10" s="99" customFormat="1" ht="14.25" customHeight="1">
      <c r="A1754" s="154">
        <v>63</v>
      </c>
      <c r="B1754" s="155">
        <v>1683</v>
      </c>
      <c r="C1754" s="155" t="s">
        <v>278</v>
      </c>
      <c r="D1754" s="155" t="s">
        <v>93</v>
      </c>
      <c r="E1754" s="155">
        <v>40</v>
      </c>
      <c r="F1754" s="155" t="s">
        <v>587</v>
      </c>
      <c r="G1754" s="153">
        <v>7.2</v>
      </c>
      <c r="H1754" s="153" t="s">
        <v>92</v>
      </c>
      <c r="I1754" s="156" t="s">
        <v>66</v>
      </c>
      <c r="J1754" s="184"/>
    </row>
    <row r="1755" spans="1:10" s="99" customFormat="1" ht="14.25" customHeight="1">
      <c r="A1755" s="154">
        <v>63</v>
      </c>
      <c r="B1755" s="155">
        <v>1684</v>
      </c>
      <c r="C1755" s="155" t="s">
        <v>278</v>
      </c>
      <c r="D1755" s="155" t="s">
        <v>93</v>
      </c>
      <c r="E1755" s="155">
        <v>40</v>
      </c>
      <c r="F1755" s="155" t="s">
        <v>587</v>
      </c>
      <c r="G1755" s="153">
        <v>7.2</v>
      </c>
      <c r="H1755" s="153" t="s">
        <v>92</v>
      </c>
      <c r="I1755" s="156" t="s">
        <v>66</v>
      </c>
      <c r="J1755" s="184"/>
    </row>
    <row r="1756" spans="1:10" s="99" customFormat="1" ht="14.25" customHeight="1">
      <c r="A1756" s="154">
        <v>63</v>
      </c>
      <c r="B1756" s="155">
        <v>1685</v>
      </c>
      <c r="C1756" s="155" t="s">
        <v>278</v>
      </c>
      <c r="D1756" s="155" t="s">
        <v>93</v>
      </c>
      <c r="E1756" s="155">
        <v>40</v>
      </c>
      <c r="F1756" s="155" t="s">
        <v>601</v>
      </c>
      <c r="G1756" s="153">
        <v>7.2</v>
      </c>
      <c r="H1756" s="153" t="s">
        <v>92</v>
      </c>
      <c r="I1756" s="156" t="s">
        <v>66</v>
      </c>
      <c r="J1756" s="184"/>
    </row>
    <row r="1757" spans="1:10" s="99" customFormat="1" ht="14.25" customHeight="1">
      <c r="A1757" s="154">
        <v>63</v>
      </c>
      <c r="B1757" s="155">
        <v>1686</v>
      </c>
      <c r="C1757" s="155" t="s">
        <v>278</v>
      </c>
      <c r="D1757" s="155" t="s">
        <v>93</v>
      </c>
      <c r="E1757" s="155">
        <v>40</v>
      </c>
      <c r="F1757" s="155" t="s">
        <v>587</v>
      </c>
      <c r="G1757" s="153">
        <v>7.2</v>
      </c>
      <c r="H1757" s="153" t="s">
        <v>92</v>
      </c>
      <c r="I1757" s="156" t="s">
        <v>66</v>
      </c>
      <c r="J1757" s="184"/>
    </row>
    <row r="1758" spans="1:10" s="99" customFormat="1" ht="14.25" customHeight="1">
      <c r="A1758" s="154">
        <v>63</v>
      </c>
      <c r="B1758" s="155">
        <v>1687</v>
      </c>
      <c r="C1758" s="155" t="s">
        <v>278</v>
      </c>
      <c r="D1758" s="155" t="s">
        <v>93</v>
      </c>
      <c r="E1758" s="155">
        <v>40</v>
      </c>
      <c r="F1758" s="155" t="s">
        <v>587</v>
      </c>
      <c r="G1758" s="153">
        <v>7.2</v>
      </c>
      <c r="H1758" s="153" t="s">
        <v>92</v>
      </c>
      <c r="I1758" s="156" t="s">
        <v>66</v>
      </c>
      <c r="J1758" s="184"/>
    </row>
    <row r="1759" spans="1:10" s="99" customFormat="1" ht="14.25" customHeight="1">
      <c r="A1759" s="154">
        <v>63</v>
      </c>
      <c r="B1759" s="155">
        <v>1688</v>
      </c>
      <c r="C1759" s="155" t="s">
        <v>278</v>
      </c>
      <c r="D1759" s="155" t="s">
        <v>93</v>
      </c>
      <c r="E1759" s="155">
        <v>40</v>
      </c>
      <c r="F1759" s="155" t="s">
        <v>601</v>
      </c>
      <c r="G1759" s="153">
        <v>7.2</v>
      </c>
      <c r="H1759" s="153" t="s">
        <v>92</v>
      </c>
      <c r="I1759" s="156" t="s">
        <v>66</v>
      </c>
      <c r="J1759" s="184"/>
    </row>
    <row r="1760" spans="1:10" s="99" customFormat="1" ht="14.25" customHeight="1">
      <c r="A1760" s="154">
        <v>63</v>
      </c>
      <c r="B1760" s="155">
        <v>1689</v>
      </c>
      <c r="C1760" s="155" t="s">
        <v>278</v>
      </c>
      <c r="D1760" s="155" t="s">
        <v>93</v>
      </c>
      <c r="E1760" s="155">
        <v>40</v>
      </c>
      <c r="F1760" s="155" t="s">
        <v>587</v>
      </c>
      <c r="G1760" s="153">
        <v>7.2</v>
      </c>
      <c r="H1760" s="153" t="s">
        <v>92</v>
      </c>
      <c r="I1760" s="156" t="s">
        <v>66</v>
      </c>
      <c r="J1760" s="184"/>
    </row>
    <row r="1761" spans="1:10" s="99" customFormat="1" ht="14.25" customHeight="1">
      <c r="A1761" s="154">
        <v>63</v>
      </c>
      <c r="B1761" s="155">
        <v>1690</v>
      </c>
      <c r="C1761" s="155" t="s">
        <v>278</v>
      </c>
      <c r="D1761" s="155" t="s">
        <v>93</v>
      </c>
      <c r="E1761" s="155">
        <v>40</v>
      </c>
      <c r="F1761" s="155" t="s">
        <v>587</v>
      </c>
      <c r="G1761" s="153">
        <v>7.2</v>
      </c>
      <c r="H1761" s="153" t="s">
        <v>92</v>
      </c>
      <c r="I1761" s="156" t="s">
        <v>66</v>
      </c>
      <c r="J1761" s="184"/>
    </row>
    <row r="1762" spans="1:10" s="99" customFormat="1" ht="14.25" customHeight="1">
      <c r="A1762" s="154">
        <v>63</v>
      </c>
      <c r="B1762" s="155">
        <v>1691</v>
      </c>
      <c r="C1762" s="155" t="s">
        <v>278</v>
      </c>
      <c r="D1762" s="155" t="s">
        <v>93</v>
      </c>
      <c r="E1762" s="155">
        <v>40</v>
      </c>
      <c r="F1762" s="155" t="s">
        <v>601</v>
      </c>
      <c r="G1762" s="153">
        <v>7.2</v>
      </c>
      <c r="H1762" s="153" t="s">
        <v>92</v>
      </c>
      <c r="I1762" s="156" t="s">
        <v>66</v>
      </c>
      <c r="J1762" s="184"/>
    </row>
    <row r="1763" spans="1:10" s="99" customFormat="1" ht="14.25" customHeight="1">
      <c r="A1763" s="154">
        <v>63</v>
      </c>
      <c r="B1763" s="155">
        <v>1692</v>
      </c>
      <c r="C1763" s="155" t="s">
        <v>278</v>
      </c>
      <c r="D1763" s="155" t="s">
        <v>93</v>
      </c>
      <c r="E1763" s="155">
        <v>40</v>
      </c>
      <c r="F1763" s="155" t="s">
        <v>587</v>
      </c>
      <c r="G1763" s="153">
        <v>7.2</v>
      </c>
      <c r="H1763" s="153" t="s">
        <v>92</v>
      </c>
      <c r="I1763" s="156" t="s">
        <v>66</v>
      </c>
      <c r="J1763" s="184"/>
    </row>
    <row r="1764" spans="1:10" s="99" customFormat="1" ht="14.25" customHeight="1">
      <c r="A1764" s="154">
        <v>63</v>
      </c>
      <c r="B1764" s="155">
        <v>1693</v>
      </c>
      <c r="C1764" s="155" t="s">
        <v>278</v>
      </c>
      <c r="D1764" s="155" t="s">
        <v>93</v>
      </c>
      <c r="E1764" s="155">
        <v>40</v>
      </c>
      <c r="F1764" s="155" t="s">
        <v>587</v>
      </c>
      <c r="G1764" s="153">
        <v>7.2</v>
      </c>
      <c r="H1764" s="153" t="s">
        <v>92</v>
      </c>
      <c r="I1764" s="156" t="s">
        <v>66</v>
      </c>
      <c r="J1764" s="184"/>
    </row>
    <row r="1765" spans="1:10" s="99" customFormat="1" ht="14.25" customHeight="1">
      <c r="A1765" s="154">
        <v>63</v>
      </c>
      <c r="B1765" s="155">
        <v>1694</v>
      </c>
      <c r="C1765" s="155" t="s">
        <v>278</v>
      </c>
      <c r="D1765" s="155" t="s">
        <v>93</v>
      </c>
      <c r="E1765" s="155">
        <v>40</v>
      </c>
      <c r="F1765" s="155" t="s">
        <v>587</v>
      </c>
      <c r="G1765" s="153">
        <v>7.2</v>
      </c>
      <c r="H1765" s="153" t="s">
        <v>92</v>
      </c>
      <c r="I1765" s="156" t="s">
        <v>66</v>
      </c>
      <c r="J1765" s="184"/>
    </row>
    <row r="1766" spans="1:10" s="99" customFormat="1" ht="14.25" customHeight="1">
      <c r="A1766" s="154">
        <v>63</v>
      </c>
      <c r="B1766" s="155">
        <v>1695</v>
      </c>
      <c r="C1766" s="155" t="s">
        <v>278</v>
      </c>
      <c r="D1766" s="155" t="s">
        <v>93</v>
      </c>
      <c r="E1766" s="155">
        <v>40</v>
      </c>
      <c r="F1766" s="155" t="s">
        <v>587</v>
      </c>
      <c r="G1766" s="153">
        <v>7.2</v>
      </c>
      <c r="H1766" s="153" t="s">
        <v>92</v>
      </c>
      <c r="I1766" s="156" t="s">
        <v>66</v>
      </c>
      <c r="J1766" s="184"/>
    </row>
    <row r="1767" spans="1:10" s="99" customFormat="1" ht="14.25" customHeight="1">
      <c r="A1767" s="154">
        <v>63</v>
      </c>
      <c r="B1767" s="155">
        <v>1696</v>
      </c>
      <c r="C1767" s="155" t="s">
        <v>278</v>
      </c>
      <c r="D1767" s="155" t="s">
        <v>93</v>
      </c>
      <c r="E1767" s="155">
        <v>40</v>
      </c>
      <c r="F1767" s="155" t="s">
        <v>587</v>
      </c>
      <c r="G1767" s="153">
        <v>7.2</v>
      </c>
      <c r="H1767" s="153" t="s">
        <v>92</v>
      </c>
      <c r="I1767" s="156" t="s">
        <v>66</v>
      </c>
      <c r="J1767" s="184"/>
    </row>
    <row r="1768" spans="1:10" s="99" customFormat="1" ht="14.25" customHeight="1">
      <c r="A1768" s="154">
        <v>63</v>
      </c>
      <c r="B1768" s="155">
        <v>1697</v>
      </c>
      <c r="C1768" s="155" t="s">
        <v>278</v>
      </c>
      <c r="D1768" s="155" t="s">
        <v>93</v>
      </c>
      <c r="E1768" s="155">
        <v>40</v>
      </c>
      <c r="F1768" s="155" t="s">
        <v>587</v>
      </c>
      <c r="G1768" s="153">
        <v>7.2</v>
      </c>
      <c r="H1768" s="153" t="s">
        <v>92</v>
      </c>
      <c r="I1768" s="156" t="s">
        <v>66</v>
      </c>
      <c r="J1768" s="184"/>
    </row>
    <row r="1769" spans="1:10" s="99" customFormat="1" ht="14.25" customHeight="1">
      <c r="A1769" s="154">
        <v>63</v>
      </c>
      <c r="B1769" s="155">
        <v>1698</v>
      </c>
      <c r="C1769" s="155" t="s">
        <v>278</v>
      </c>
      <c r="D1769" s="155" t="s">
        <v>93</v>
      </c>
      <c r="E1769" s="155">
        <v>40</v>
      </c>
      <c r="F1769" s="155" t="s">
        <v>587</v>
      </c>
      <c r="G1769" s="153">
        <v>7.2</v>
      </c>
      <c r="H1769" s="153" t="s">
        <v>92</v>
      </c>
      <c r="I1769" s="156" t="s">
        <v>66</v>
      </c>
      <c r="J1769" s="184"/>
    </row>
    <row r="1770" spans="1:10" s="99" customFormat="1" ht="14.25" customHeight="1">
      <c r="A1770" s="154">
        <v>63</v>
      </c>
      <c r="B1770" s="155">
        <v>1699</v>
      </c>
      <c r="C1770" s="155" t="s">
        <v>278</v>
      </c>
      <c r="D1770" s="155" t="s">
        <v>93</v>
      </c>
      <c r="E1770" s="155">
        <v>40</v>
      </c>
      <c r="F1770" s="155" t="s">
        <v>587</v>
      </c>
      <c r="G1770" s="153">
        <v>7.2</v>
      </c>
      <c r="H1770" s="153" t="s">
        <v>92</v>
      </c>
      <c r="I1770" s="156" t="s">
        <v>66</v>
      </c>
      <c r="J1770" s="184"/>
    </row>
    <row r="1771" spans="1:10" s="99" customFormat="1" ht="14.25" customHeight="1">
      <c r="A1771" s="154">
        <v>63</v>
      </c>
      <c r="B1771" s="155">
        <v>1700</v>
      </c>
      <c r="C1771" s="155" t="s">
        <v>278</v>
      </c>
      <c r="D1771" s="155" t="s">
        <v>93</v>
      </c>
      <c r="E1771" s="155">
        <v>40</v>
      </c>
      <c r="F1771" s="155" t="s">
        <v>601</v>
      </c>
      <c r="G1771" s="153">
        <v>7.2</v>
      </c>
      <c r="H1771" s="153" t="s">
        <v>92</v>
      </c>
      <c r="I1771" s="156" t="s">
        <v>66</v>
      </c>
      <c r="J1771" s="184"/>
    </row>
    <row r="1772" spans="1:10" s="99" customFormat="1" ht="14.25" customHeight="1">
      <c r="A1772" s="154">
        <v>63</v>
      </c>
      <c r="B1772" s="155">
        <v>1701</v>
      </c>
      <c r="C1772" s="155" t="s">
        <v>278</v>
      </c>
      <c r="D1772" s="155" t="s">
        <v>93</v>
      </c>
      <c r="E1772" s="155">
        <v>40</v>
      </c>
      <c r="F1772" s="155" t="s">
        <v>587</v>
      </c>
      <c r="G1772" s="153">
        <v>7.2</v>
      </c>
      <c r="H1772" s="153" t="s">
        <v>92</v>
      </c>
      <c r="I1772" s="156" t="s">
        <v>66</v>
      </c>
      <c r="J1772" s="184"/>
    </row>
    <row r="1773" spans="1:10" s="99" customFormat="1" ht="14.25" customHeight="1">
      <c r="A1773" s="154">
        <v>63</v>
      </c>
      <c r="B1773" s="155">
        <v>1702</v>
      </c>
      <c r="C1773" s="155" t="s">
        <v>278</v>
      </c>
      <c r="D1773" s="155" t="s">
        <v>93</v>
      </c>
      <c r="E1773" s="155">
        <v>40</v>
      </c>
      <c r="F1773" s="155" t="s">
        <v>587</v>
      </c>
      <c r="G1773" s="153">
        <v>7.2</v>
      </c>
      <c r="H1773" s="153" t="s">
        <v>92</v>
      </c>
      <c r="I1773" s="156" t="s">
        <v>66</v>
      </c>
      <c r="J1773" s="184"/>
    </row>
    <row r="1774" spans="1:10" s="99" customFormat="1" ht="14.25" customHeight="1">
      <c r="A1774" s="154" t="s">
        <v>36</v>
      </c>
      <c r="B1774" s="155" t="s">
        <v>45</v>
      </c>
      <c r="C1774" s="155" t="s">
        <v>86</v>
      </c>
      <c r="D1774" s="155" t="s">
        <v>87</v>
      </c>
      <c r="E1774" s="155" t="s">
        <v>88</v>
      </c>
      <c r="F1774" s="155" t="s">
        <v>89</v>
      </c>
      <c r="G1774" s="153">
        <v>259.2</v>
      </c>
      <c r="H1774" s="153">
        <v>281.3</v>
      </c>
      <c r="I1774" s="156" t="s">
        <v>90</v>
      </c>
      <c r="J1774" s="184"/>
    </row>
    <row r="1775" spans="1:10" s="99" customFormat="1" ht="14.25" customHeight="1">
      <c r="A1775" s="154">
        <v>64</v>
      </c>
      <c r="B1775" s="155">
        <v>1703</v>
      </c>
      <c r="C1775" s="155" t="s">
        <v>162</v>
      </c>
      <c r="D1775" s="155" t="s">
        <v>94</v>
      </c>
      <c r="E1775" s="155">
        <v>250</v>
      </c>
      <c r="F1775" s="155" t="s">
        <v>602</v>
      </c>
      <c r="G1775" s="153">
        <v>8.1</v>
      </c>
      <c r="H1775" s="153" t="s">
        <v>92</v>
      </c>
      <c r="I1775" s="156" t="s">
        <v>66</v>
      </c>
      <c r="J1775" s="184"/>
    </row>
    <row r="1776" spans="1:10" s="99" customFormat="1" ht="14.25" customHeight="1">
      <c r="A1776" s="154">
        <v>64</v>
      </c>
      <c r="B1776" s="155">
        <v>1704</v>
      </c>
      <c r="C1776" s="155" t="s">
        <v>162</v>
      </c>
      <c r="D1776" s="155" t="s">
        <v>94</v>
      </c>
      <c r="E1776" s="155">
        <v>250</v>
      </c>
      <c r="F1776" s="155" t="s">
        <v>603</v>
      </c>
      <c r="G1776" s="153">
        <v>8.1</v>
      </c>
      <c r="H1776" s="153" t="s">
        <v>92</v>
      </c>
      <c r="I1776" s="156" t="s">
        <v>66</v>
      </c>
      <c r="J1776" s="184"/>
    </row>
    <row r="1777" spans="1:10" s="99" customFormat="1" ht="14.25" customHeight="1">
      <c r="A1777" s="154">
        <v>64</v>
      </c>
      <c r="B1777" s="155">
        <v>1705</v>
      </c>
      <c r="C1777" s="155" t="s">
        <v>162</v>
      </c>
      <c r="D1777" s="155" t="s">
        <v>94</v>
      </c>
      <c r="E1777" s="155">
        <v>250</v>
      </c>
      <c r="F1777" s="155" t="s">
        <v>604</v>
      </c>
      <c r="G1777" s="153">
        <v>8.1</v>
      </c>
      <c r="H1777" s="153" t="s">
        <v>92</v>
      </c>
      <c r="I1777" s="156" t="s">
        <v>66</v>
      </c>
      <c r="J1777" s="184"/>
    </row>
    <row r="1778" spans="1:10" s="99" customFormat="1" ht="14.25" customHeight="1">
      <c r="A1778" s="154">
        <v>64</v>
      </c>
      <c r="B1778" s="155">
        <v>1706</v>
      </c>
      <c r="C1778" s="155" t="s">
        <v>162</v>
      </c>
      <c r="D1778" s="155" t="s">
        <v>94</v>
      </c>
      <c r="E1778" s="155">
        <v>250</v>
      </c>
      <c r="F1778" s="155" t="s">
        <v>605</v>
      </c>
      <c r="G1778" s="153">
        <v>8.1</v>
      </c>
      <c r="H1778" s="153" t="s">
        <v>92</v>
      </c>
      <c r="I1778" s="156" t="s">
        <v>66</v>
      </c>
      <c r="J1778" s="184"/>
    </row>
    <row r="1779" spans="1:10" s="99" customFormat="1" ht="14.25" customHeight="1">
      <c r="A1779" s="154">
        <v>64</v>
      </c>
      <c r="B1779" s="155">
        <v>1707</v>
      </c>
      <c r="C1779" s="155" t="s">
        <v>162</v>
      </c>
      <c r="D1779" s="155" t="s">
        <v>94</v>
      </c>
      <c r="E1779" s="155">
        <v>250</v>
      </c>
      <c r="F1779" s="155" t="s">
        <v>606</v>
      </c>
      <c r="G1779" s="153">
        <v>8.1</v>
      </c>
      <c r="H1779" s="153" t="s">
        <v>92</v>
      </c>
      <c r="I1779" s="156" t="s">
        <v>66</v>
      </c>
      <c r="J1779" s="184"/>
    </row>
    <row r="1780" spans="1:10" s="99" customFormat="1" ht="14.25" customHeight="1">
      <c r="A1780" s="154">
        <v>64</v>
      </c>
      <c r="B1780" s="155">
        <v>1708</v>
      </c>
      <c r="C1780" s="155" t="s">
        <v>162</v>
      </c>
      <c r="D1780" s="155" t="s">
        <v>94</v>
      </c>
      <c r="E1780" s="155">
        <v>250</v>
      </c>
      <c r="F1780" s="155" t="s">
        <v>607</v>
      </c>
      <c r="G1780" s="153">
        <v>8.1</v>
      </c>
      <c r="H1780" s="153" t="s">
        <v>92</v>
      </c>
      <c r="I1780" s="156" t="s">
        <v>66</v>
      </c>
      <c r="J1780" s="184"/>
    </row>
    <row r="1781" spans="1:10" s="99" customFormat="1" ht="14.25" customHeight="1">
      <c r="A1781" s="154">
        <v>64</v>
      </c>
      <c r="B1781" s="155">
        <v>1709</v>
      </c>
      <c r="C1781" s="155" t="s">
        <v>162</v>
      </c>
      <c r="D1781" s="155" t="s">
        <v>94</v>
      </c>
      <c r="E1781" s="155">
        <v>250</v>
      </c>
      <c r="F1781" s="155" t="s">
        <v>608</v>
      </c>
      <c r="G1781" s="153">
        <v>8.1</v>
      </c>
      <c r="H1781" s="153" t="s">
        <v>92</v>
      </c>
      <c r="I1781" s="156" t="s">
        <v>66</v>
      </c>
      <c r="J1781" s="184"/>
    </row>
    <row r="1782" spans="1:10" s="99" customFormat="1" ht="14.25" customHeight="1">
      <c r="A1782" s="154">
        <v>64</v>
      </c>
      <c r="B1782" s="155">
        <v>1710</v>
      </c>
      <c r="C1782" s="155" t="s">
        <v>162</v>
      </c>
      <c r="D1782" s="155" t="s">
        <v>94</v>
      </c>
      <c r="E1782" s="155">
        <v>250</v>
      </c>
      <c r="F1782" s="155" t="s">
        <v>608</v>
      </c>
      <c r="G1782" s="153">
        <v>8.1</v>
      </c>
      <c r="H1782" s="153" t="s">
        <v>92</v>
      </c>
      <c r="I1782" s="156" t="s">
        <v>66</v>
      </c>
      <c r="J1782" s="184"/>
    </row>
    <row r="1783" spans="1:10" s="99" customFormat="1" ht="14.25" customHeight="1">
      <c r="A1783" s="154">
        <v>64</v>
      </c>
      <c r="B1783" s="155">
        <v>1711</v>
      </c>
      <c r="C1783" s="155" t="s">
        <v>162</v>
      </c>
      <c r="D1783" s="155" t="s">
        <v>94</v>
      </c>
      <c r="E1783" s="155">
        <v>250</v>
      </c>
      <c r="F1783" s="155" t="s">
        <v>605</v>
      </c>
      <c r="G1783" s="153">
        <v>8.1</v>
      </c>
      <c r="H1783" s="153" t="s">
        <v>92</v>
      </c>
      <c r="I1783" s="156" t="s">
        <v>66</v>
      </c>
      <c r="J1783" s="184"/>
    </row>
    <row r="1784" spans="1:10" s="99" customFormat="1" ht="14.25" customHeight="1">
      <c r="A1784" s="154">
        <v>64</v>
      </c>
      <c r="B1784" s="155">
        <v>1712</v>
      </c>
      <c r="C1784" s="155" t="s">
        <v>162</v>
      </c>
      <c r="D1784" s="155" t="s">
        <v>94</v>
      </c>
      <c r="E1784" s="155">
        <v>250</v>
      </c>
      <c r="F1784" s="155" t="s">
        <v>604</v>
      </c>
      <c r="G1784" s="153">
        <v>8.1</v>
      </c>
      <c r="H1784" s="153" t="s">
        <v>92</v>
      </c>
      <c r="I1784" s="156" t="s">
        <v>66</v>
      </c>
      <c r="J1784" s="184"/>
    </row>
    <row r="1785" spans="1:10" s="99" customFormat="1" ht="14.25" customHeight="1">
      <c r="A1785" s="154">
        <v>64</v>
      </c>
      <c r="B1785" s="155">
        <v>1713</v>
      </c>
      <c r="C1785" s="155" t="s">
        <v>162</v>
      </c>
      <c r="D1785" s="155" t="s">
        <v>94</v>
      </c>
      <c r="E1785" s="155">
        <v>250</v>
      </c>
      <c r="F1785" s="155" t="s">
        <v>603</v>
      </c>
      <c r="G1785" s="153">
        <v>8.1</v>
      </c>
      <c r="H1785" s="153" t="s">
        <v>92</v>
      </c>
      <c r="I1785" s="156" t="s">
        <v>66</v>
      </c>
      <c r="J1785" s="184"/>
    </row>
    <row r="1786" spans="1:10" s="99" customFormat="1" ht="14.25" customHeight="1">
      <c r="A1786" s="154">
        <v>64</v>
      </c>
      <c r="B1786" s="155">
        <v>1714</v>
      </c>
      <c r="C1786" s="155" t="s">
        <v>162</v>
      </c>
      <c r="D1786" s="155" t="s">
        <v>94</v>
      </c>
      <c r="E1786" s="155">
        <v>250</v>
      </c>
      <c r="F1786" s="155" t="s">
        <v>606</v>
      </c>
      <c r="G1786" s="153">
        <v>8.1</v>
      </c>
      <c r="H1786" s="153" t="s">
        <v>92</v>
      </c>
      <c r="I1786" s="156" t="s">
        <v>66</v>
      </c>
      <c r="J1786" s="184"/>
    </row>
    <row r="1787" spans="1:10" s="99" customFormat="1" ht="14.25" customHeight="1">
      <c r="A1787" s="154">
        <v>64</v>
      </c>
      <c r="B1787" s="155">
        <v>1715</v>
      </c>
      <c r="C1787" s="155" t="s">
        <v>162</v>
      </c>
      <c r="D1787" s="155" t="s">
        <v>94</v>
      </c>
      <c r="E1787" s="155">
        <v>250</v>
      </c>
      <c r="F1787" s="155" t="s">
        <v>609</v>
      </c>
      <c r="G1787" s="153">
        <v>8.1</v>
      </c>
      <c r="H1787" s="153" t="s">
        <v>92</v>
      </c>
      <c r="I1787" s="156" t="s">
        <v>66</v>
      </c>
      <c r="J1787" s="184"/>
    </row>
    <row r="1788" spans="1:10" s="99" customFormat="1" ht="14.25" customHeight="1">
      <c r="A1788" s="154">
        <v>64</v>
      </c>
      <c r="B1788" s="155">
        <v>1716</v>
      </c>
      <c r="C1788" s="155" t="s">
        <v>162</v>
      </c>
      <c r="D1788" s="155" t="s">
        <v>94</v>
      </c>
      <c r="E1788" s="155">
        <v>250</v>
      </c>
      <c r="F1788" s="155" t="s">
        <v>561</v>
      </c>
      <c r="G1788" s="153">
        <v>8.1</v>
      </c>
      <c r="H1788" s="153" t="s">
        <v>92</v>
      </c>
      <c r="I1788" s="156" t="s">
        <v>66</v>
      </c>
      <c r="J1788" s="184"/>
    </row>
    <row r="1789" spans="1:10" s="99" customFormat="1" ht="14.25" customHeight="1">
      <c r="A1789" s="154">
        <v>64</v>
      </c>
      <c r="B1789" s="155">
        <v>1717</v>
      </c>
      <c r="C1789" s="155" t="s">
        <v>162</v>
      </c>
      <c r="D1789" s="155" t="s">
        <v>94</v>
      </c>
      <c r="E1789" s="155">
        <v>250</v>
      </c>
      <c r="F1789" s="155" t="s">
        <v>608</v>
      </c>
      <c r="G1789" s="153">
        <v>8.1</v>
      </c>
      <c r="H1789" s="153" t="s">
        <v>92</v>
      </c>
      <c r="I1789" s="156" t="s">
        <v>66</v>
      </c>
      <c r="J1789" s="184"/>
    </row>
    <row r="1790" spans="1:10" s="99" customFormat="1" ht="14.25" customHeight="1">
      <c r="A1790" s="154">
        <v>64</v>
      </c>
      <c r="B1790" s="155">
        <v>1718</v>
      </c>
      <c r="C1790" s="155" t="s">
        <v>162</v>
      </c>
      <c r="D1790" s="155" t="s">
        <v>94</v>
      </c>
      <c r="E1790" s="155">
        <v>250</v>
      </c>
      <c r="F1790" s="155" t="s">
        <v>605</v>
      </c>
      <c r="G1790" s="153">
        <v>8.1</v>
      </c>
      <c r="H1790" s="153" t="s">
        <v>92</v>
      </c>
      <c r="I1790" s="156" t="s">
        <v>66</v>
      </c>
      <c r="J1790" s="184"/>
    </row>
    <row r="1791" spans="1:10" s="99" customFormat="1" ht="14.25" customHeight="1">
      <c r="A1791" s="154">
        <v>64</v>
      </c>
      <c r="B1791" s="155">
        <v>1719</v>
      </c>
      <c r="C1791" s="155" t="s">
        <v>162</v>
      </c>
      <c r="D1791" s="155" t="s">
        <v>94</v>
      </c>
      <c r="E1791" s="155">
        <v>250</v>
      </c>
      <c r="F1791" s="155" t="s">
        <v>561</v>
      </c>
      <c r="G1791" s="153">
        <v>8.1</v>
      </c>
      <c r="H1791" s="153" t="s">
        <v>92</v>
      </c>
      <c r="I1791" s="156" t="s">
        <v>66</v>
      </c>
      <c r="J1791" s="184"/>
    </row>
    <row r="1792" spans="1:10" s="99" customFormat="1" ht="14.25" customHeight="1">
      <c r="A1792" s="154">
        <v>64</v>
      </c>
      <c r="B1792" s="155">
        <v>1720</v>
      </c>
      <c r="C1792" s="155" t="s">
        <v>162</v>
      </c>
      <c r="D1792" s="155" t="s">
        <v>94</v>
      </c>
      <c r="E1792" s="155">
        <v>250</v>
      </c>
      <c r="F1792" s="155" t="s">
        <v>605</v>
      </c>
      <c r="G1792" s="153">
        <v>8.1</v>
      </c>
      <c r="H1792" s="153" t="s">
        <v>92</v>
      </c>
      <c r="I1792" s="156" t="s">
        <v>66</v>
      </c>
      <c r="J1792" s="184"/>
    </row>
    <row r="1793" spans="1:10" s="99" customFormat="1" ht="14.25" customHeight="1">
      <c r="A1793" s="154">
        <v>64</v>
      </c>
      <c r="B1793" s="155">
        <v>1721</v>
      </c>
      <c r="C1793" s="155" t="s">
        <v>162</v>
      </c>
      <c r="D1793" s="155" t="s">
        <v>94</v>
      </c>
      <c r="E1793" s="155">
        <v>250</v>
      </c>
      <c r="F1793" s="155" t="s">
        <v>608</v>
      </c>
      <c r="G1793" s="153">
        <v>8.1</v>
      </c>
      <c r="H1793" s="153" t="s">
        <v>92</v>
      </c>
      <c r="I1793" s="156" t="s">
        <v>66</v>
      </c>
      <c r="J1793" s="184"/>
    </row>
    <row r="1794" spans="1:10" s="99" customFormat="1" ht="14.25" customHeight="1">
      <c r="A1794" s="154">
        <v>64</v>
      </c>
      <c r="B1794" s="155">
        <v>1722</v>
      </c>
      <c r="C1794" s="155" t="s">
        <v>162</v>
      </c>
      <c r="D1794" s="155" t="s">
        <v>94</v>
      </c>
      <c r="E1794" s="155">
        <v>250</v>
      </c>
      <c r="F1794" s="155" t="s">
        <v>604</v>
      </c>
      <c r="G1794" s="153">
        <v>8.1</v>
      </c>
      <c r="H1794" s="153" t="s">
        <v>92</v>
      </c>
      <c r="I1794" s="156" t="s">
        <v>66</v>
      </c>
      <c r="J1794" s="184"/>
    </row>
    <row r="1795" spans="1:10" s="99" customFormat="1" ht="14.25" customHeight="1">
      <c r="A1795" s="154">
        <v>64</v>
      </c>
      <c r="B1795" s="155">
        <v>1723</v>
      </c>
      <c r="C1795" s="155" t="s">
        <v>162</v>
      </c>
      <c r="D1795" s="155" t="s">
        <v>94</v>
      </c>
      <c r="E1795" s="155">
        <v>250</v>
      </c>
      <c r="F1795" s="155" t="s">
        <v>609</v>
      </c>
      <c r="G1795" s="153">
        <v>8.1</v>
      </c>
      <c r="H1795" s="153" t="s">
        <v>92</v>
      </c>
      <c r="I1795" s="156" t="s">
        <v>66</v>
      </c>
      <c r="J1795" s="184"/>
    </row>
    <row r="1796" spans="1:10" s="99" customFormat="1" ht="14.25" customHeight="1">
      <c r="A1796" s="154">
        <v>64</v>
      </c>
      <c r="B1796" s="155">
        <v>1724</v>
      </c>
      <c r="C1796" s="155" t="s">
        <v>162</v>
      </c>
      <c r="D1796" s="155" t="s">
        <v>94</v>
      </c>
      <c r="E1796" s="155">
        <v>250</v>
      </c>
      <c r="F1796" s="155" t="s">
        <v>605</v>
      </c>
      <c r="G1796" s="153">
        <v>8.1</v>
      </c>
      <c r="H1796" s="153" t="s">
        <v>92</v>
      </c>
      <c r="I1796" s="156" t="s">
        <v>66</v>
      </c>
      <c r="J1796" s="184"/>
    </row>
    <row r="1797" spans="1:10" s="99" customFormat="1" ht="14.25" customHeight="1">
      <c r="A1797" s="154">
        <v>64</v>
      </c>
      <c r="B1797" s="155">
        <v>1725</v>
      </c>
      <c r="C1797" s="155" t="s">
        <v>162</v>
      </c>
      <c r="D1797" s="155" t="s">
        <v>94</v>
      </c>
      <c r="E1797" s="155">
        <v>250</v>
      </c>
      <c r="F1797" s="155" t="s">
        <v>607</v>
      </c>
      <c r="G1797" s="153">
        <v>8.1</v>
      </c>
      <c r="H1797" s="153" t="s">
        <v>92</v>
      </c>
      <c r="I1797" s="156" t="s">
        <v>66</v>
      </c>
      <c r="J1797" s="184"/>
    </row>
    <row r="1798" spans="1:10" s="99" customFormat="1" ht="14.25" customHeight="1">
      <c r="A1798" s="154">
        <v>64</v>
      </c>
      <c r="B1798" s="155">
        <v>1726</v>
      </c>
      <c r="C1798" s="155" t="s">
        <v>162</v>
      </c>
      <c r="D1798" s="155" t="s">
        <v>94</v>
      </c>
      <c r="E1798" s="155">
        <v>250</v>
      </c>
      <c r="F1798" s="155" t="s">
        <v>603</v>
      </c>
      <c r="G1798" s="153">
        <v>8.1</v>
      </c>
      <c r="H1798" s="153" t="s">
        <v>92</v>
      </c>
      <c r="I1798" s="156" t="s">
        <v>66</v>
      </c>
      <c r="J1798" s="184"/>
    </row>
    <row r="1799" spans="1:10" s="99" customFormat="1" ht="14.25" customHeight="1">
      <c r="A1799" s="154">
        <v>64</v>
      </c>
      <c r="B1799" s="155">
        <v>1727</v>
      </c>
      <c r="C1799" s="155" t="s">
        <v>162</v>
      </c>
      <c r="D1799" s="155" t="s">
        <v>94</v>
      </c>
      <c r="E1799" s="155">
        <v>250</v>
      </c>
      <c r="F1799" s="155" t="s">
        <v>603</v>
      </c>
      <c r="G1799" s="153">
        <v>8.1</v>
      </c>
      <c r="H1799" s="153" t="s">
        <v>92</v>
      </c>
      <c r="I1799" s="156" t="s">
        <v>66</v>
      </c>
      <c r="J1799" s="184"/>
    </row>
    <row r="1800" spans="1:10" s="99" customFormat="1" ht="14.25" customHeight="1">
      <c r="A1800" s="154">
        <v>64</v>
      </c>
      <c r="B1800" s="155">
        <v>1728</v>
      </c>
      <c r="C1800" s="155" t="s">
        <v>162</v>
      </c>
      <c r="D1800" s="155" t="s">
        <v>94</v>
      </c>
      <c r="E1800" s="155">
        <v>250</v>
      </c>
      <c r="F1800" s="155" t="s">
        <v>603</v>
      </c>
      <c r="G1800" s="153">
        <v>8.1</v>
      </c>
      <c r="H1800" s="153" t="s">
        <v>92</v>
      </c>
      <c r="I1800" s="156" t="s">
        <v>66</v>
      </c>
      <c r="J1800" s="184"/>
    </row>
    <row r="1801" spans="1:10" s="99" customFormat="1" ht="14.25" customHeight="1">
      <c r="A1801" s="154">
        <v>64</v>
      </c>
      <c r="B1801" s="155">
        <v>1729</v>
      </c>
      <c r="C1801" s="155" t="s">
        <v>162</v>
      </c>
      <c r="D1801" s="155" t="s">
        <v>94</v>
      </c>
      <c r="E1801" s="155">
        <v>250</v>
      </c>
      <c r="F1801" s="155" t="s">
        <v>608</v>
      </c>
      <c r="G1801" s="153">
        <v>8.1</v>
      </c>
      <c r="H1801" s="153" t="s">
        <v>92</v>
      </c>
      <c r="I1801" s="156" t="s">
        <v>66</v>
      </c>
      <c r="J1801" s="184"/>
    </row>
    <row r="1802" spans="1:10" s="99" customFormat="1" ht="14.25" customHeight="1">
      <c r="A1802" s="154">
        <v>64</v>
      </c>
      <c r="B1802" s="155">
        <v>1730</v>
      </c>
      <c r="C1802" s="155" t="s">
        <v>162</v>
      </c>
      <c r="D1802" s="155" t="s">
        <v>94</v>
      </c>
      <c r="E1802" s="155">
        <v>250</v>
      </c>
      <c r="F1802" s="155" t="s">
        <v>607</v>
      </c>
      <c r="G1802" s="153">
        <v>8.1</v>
      </c>
      <c r="H1802" s="153" t="s">
        <v>92</v>
      </c>
      <c r="I1802" s="156" t="s">
        <v>66</v>
      </c>
      <c r="J1802" s="184"/>
    </row>
    <row r="1803" spans="1:10" s="99" customFormat="1" ht="14.25" customHeight="1">
      <c r="A1803" s="154">
        <v>64</v>
      </c>
      <c r="B1803" s="155">
        <v>1731</v>
      </c>
      <c r="C1803" s="155" t="s">
        <v>162</v>
      </c>
      <c r="D1803" s="155" t="s">
        <v>94</v>
      </c>
      <c r="E1803" s="155">
        <v>250</v>
      </c>
      <c r="F1803" s="155" t="s">
        <v>607</v>
      </c>
      <c r="G1803" s="153">
        <v>8.1</v>
      </c>
      <c r="H1803" s="153" t="s">
        <v>92</v>
      </c>
      <c r="I1803" s="156" t="s">
        <v>66</v>
      </c>
      <c r="J1803" s="184"/>
    </row>
    <row r="1804" spans="1:10" s="99" customFormat="1" ht="14.25" customHeight="1">
      <c r="A1804" s="154">
        <v>64</v>
      </c>
      <c r="B1804" s="155">
        <v>1732</v>
      </c>
      <c r="C1804" s="155" t="s">
        <v>162</v>
      </c>
      <c r="D1804" s="155" t="s">
        <v>94</v>
      </c>
      <c r="E1804" s="155">
        <v>250</v>
      </c>
      <c r="F1804" s="155" t="s">
        <v>607</v>
      </c>
      <c r="G1804" s="153">
        <v>8.1</v>
      </c>
      <c r="H1804" s="153" t="s">
        <v>92</v>
      </c>
      <c r="I1804" s="156" t="s">
        <v>66</v>
      </c>
      <c r="J1804" s="184"/>
    </row>
    <row r="1805" spans="1:10" s="99" customFormat="1" ht="14.25" customHeight="1">
      <c r="A1805" s="154">
        <v>64</v>
      </c>
      <c r="B1805" s="155">
        <v>1733</v>
      </c>
      <c r="C1805" s="155" t="s">
        <v>162</v>
      </c>
      <c r="D1805" s="155" t="s">
        <v>94</v>
      </c>
      <c r="E1805" s="155">
        <v>250</v>
      </c>
      <c r="F1805" s="155" t="s">
        <v>606</v>
      </c>
      <c r="G1805" s="153">
        <v>8.1</v>
      </c>
      <c r="H1805" s="153" t="s">
        <v>92</v>
      </c>
      <c r="I1805" s="156" t="s">
        <v>66</v>
      </c>
      <c r="J1805" s="184"/>
    </row>
    <row r="1806" spans="1:10" s="99" customFormat="1" ht="14.25" customHeight="1">
      <c r="A1806" s="154">
        <v>64</v>
      </c>
      <c r="B1806" s="155">
        <v>1734</v>
      </c>
      <c r="C1806" s="155" t="s">
        <v>162</v>
      </c>
      <c r="D1806" s="155" t="s">
        <v>94</v>
      </c>
      <c r="E1806" s="155">
        <v>250</v>
      </c>
      <c r="F1806" s="155" t="s">
        <v>609</v>
      </c>
      <c r="G1806" s="153">
        <v>8.1</v>
      </c>
      <c r="H1806" s="153" t="s">
        <v>92</v>
      </c>
      <c r="I1806" s="156" t="s">
        <v>66</v>
      </c>
      <c r="J1806" s="184"/>
    </row>
    <row r="1807" spans="1:10" s="99" customFormat="1" ht="14.25" customHeight="1">
      <c r="A1807" s="154" t="s">
        <v>36</v>
      </c>
      <c r="B1807" s="155" t="s">
        <v>45</v>
      </c>
      <c r="C1807" s="155" t="s">
        <v>86</v>
      </c>
      <c r="D1807" s="155" t="s">
        <v>87</v>
      </c>
      <c r="E1807" s="155" t="s">
        <v>88</v>
      </c>
      <c r="F1807" s="155" t="s">
        <v>89</v>
      </c>
      <c r="G1807" s="153">
        <v>172.8</v>
      </c>
      <c r="H1807" s="153">
        <v>194.9</v>
      </c>
      <c r="I1807" s="156" t="s">
        <v>90</v>
      </c>
      <c r="J1807" s="184"/>
    </row>
    <row r="1808" spans="1:10" s="99" customFormat="1" ht="14.25" customHeight="1">
      <c r="A1808" s="154">
        <v>65</v>
      </c>
      <c r="B1808" s="155">
        <v>1735</v>
      </c>
      <c r="C1808" s="155" t="s">
        <v>278</v>
      </c>
      <c r="D1808" s="155" t="s">
        <v>93</v>
      </c>
      <c r="E1808" s="155">
        <v>40</v>
      </c>
      <c r="F1808" s="155" t="s">
        <v>601</v>
      </c>
      <c r="G1808" s="153">
        <v>7.2</v>
      </c>
      <c r="H1808" s="153" t="s">
        <v>92</v>
      </c>
      <c r="I1808" s="156" t="s">
        <v>66</v>
      </c>
      <c r="J1808" s="184"/>
    </row>
    <row r="1809" spans="1:10" s="99" customFormat="1" ht="14.25" customHeight="1">
      <c r="A1809" s="154">
        <v>65</v>
      </c>
      <c r="B1809" s="155">
        <v>1736</v>
      </c>
      <c r="C1809" s="155" t="s">
        <v>278</v>
      </c>
      <c r="D1809" s="155" t="s">
        <v>93</v>
      </c>
      <c r="E1809" s="155">
        <v>40</v>
      </c>
      <c r="F1809" s="155" t="s">
        <v>601</v>
      </c>
      <c r="G1809" s="153">
        <v>7.2</v>
      </c>
      <c r="H1809" s="153" t="s">
        <v>92</v>
      </c>
      <c r="I1809" s="156" t="s">
        <v>66</v>
      </c>
      <c r="J1809" s="184"/>
    </row>
    <row r="1810" spans="1:10" s="99" customFormat="1" ht="14.25" customHeight="1">
      <c r="A1810" s="154">
        <v>65</v>
      </c>
      <c r="B1810" s="155">
        <v>1737</v>
      </c>
      <c r="C1810" s="155" t="s">
        <v>278</v>
      </c>
      <c r="D1810" s="155" t="s">
        <v>93</v>
      </c>
      <c r="E1810" s="155">
        <v>40</v>
      </c>
      <c r="F1810" s="155" t="s">
        <v>601</v>
      </c>
      <c r="G1810" s="153">
        <v>7.2</v>
      </c>
      <c r="H1810" s="153" t="s">
        <v>92</v>
      </c>
      <c r="I1810" s="156" t="s">
        <v>66</v>
      </c>
      <c r="J1810" s="184"/>
    </row>
    <row r="1811" spans="1:10" s="99" customFormat="1" ht="14.25" customHeight="1">
      <c r="A1811" s="154">
        <v>65</v>
      </c>
      <c r="B1811" s="155">
        <v>1738</v>
      </c>
      <c r="C1811" s="155" t="s">
        <v>278</v>
      </c>
      <c r="D1811" s="155" t="s">
        <v>93</v>
      </c>
      <c r="E1811" s="155">
        <v>40</v>
      </c>
      <c r="F1811" s="155" t="s">
        <v>601</v>
      </c>
      <c r="G1811" s="153">
        <v>7.2</v>
      </c>
      <c r="H1811" s="153" t="s">
        <v>92</v>
      </c>
      <c r="I1811" s="156" t="s">
        <v>66</v>
      </c>
      <c r="J1811" s="184"/>
    </row>
    <row r="1812" spans="1:10" s="99" customFormat="1" ht="14.25" customHeight="1">
      <c r="A1812" s="154">
        <v>65</v>
      </c>
      <c r="B1812" s="155">
        <v>1739</v>
      </c>
      <c r="C1812" s="155" t="s">
        <v>278</v>
      </c>
      <c r="D1812" s="155" t="s">
        <v>93</v>
      </c>
      <c r="E1812" s="155">
        <v>40</v>
      </c>
      <c r="F1812" s="155" t="s">
        <v>601</v>
      </c>
      <c r="G1812" s="153">
        <v>7.2</v>
      </c>
      <c r="H1812" s="153" t="s">
        <v>92</v>
      </c>
      <c r="I1812" s="156" t="s">
        <v>66</v>
      </c>
      <c r="J1812" s="184"/>
    </row>
    <row r="1813" spans="1:10" s="99" customFormat="1" ht="14.25" customHeight="1">
      <c r="A1813" s="154">
        <v>65</v>
      </c>
      <c r="B1813" s="155">
        <v>1740</v>
      </c>
      <c r="C1813" s="155" t="s">
        <v>278</v>
      </c>
      <c r="D1813" s="155" t="s">
        <v>93</v>
      </c>
      <c r="E1813" s="155">
        <v>40</v>
      </c>
      <c r="F1813" s="155" t="s">
        <v>601</v>
      </c>
      <c r="G1813" s="153">
        <v>7.2</v>
      </c>
      <c r="H1813" s="153" t="s">
        <v>92</v>
      </c>
      <c r="I1813" s="156" t="s">
        <v>66</v>
      </c>
      <c r="J1813" s="184"/>
    </row>
    <row r="1814" spans="1:10" s="99" customFormat="1" ht="14.25" customHeight="1">
      <c r="A1814" s="154">
        <v>65</v>
      </c>
      <c r="B1814" s="155">
        <v>1741</v>
      </c>
      <c r="C1814" s="155" t="s">
        <v>278</v>
      </c>
      <c r="D1814" s="155" t="s">
        <v>93</v>
      </c>
      <c r="E1814" s="155">
        <v>40</v>
      </c>
      <c r="F1814" s="155" t="s">
        <v>601</v>
      </c>
      <c r="G1814" s="153">
        <v>7.2</v>
      </c>
      <c r="H1814" s="153" t="s">
        <v>92</v>
      </c>
      <c r="I1814" s="156" t="s">
        <v>66</v>
      </c>
      <c r="J1814" s="184"/>
    </row>
    <row r="1815" spans="1:10" s="99" customFormat="1" ht="14.25" customHeight="1">
      <c r="A1815" s="154">
        <v>65</v>
      </c>
      <c r="B1815" s="155">
        <v>1742</v>
      </c>
      <c r="C1815" s="155" t="s">
        <v>278</v>
      </c>
      <c r="D1815" s="155" t="s">
        <v>93</v>
      </c>
      <c r="E1815" s="155">
        <v>40</v>
      </c>
      <c r="F1815" s="155" t="s">
        <v>601</v>
      </c>
      <c r="G1815" s="153">
        <v>7.2</v>
      </c>
      <c r="H1815" s="153" t="s">
        <v>92</v>
      </c>
      <c r="I1815" s="156" t="s">
        <v>66</v>
      </c>
      <c r="J1815" s="184"/>
    </row>
    <row r="1816" spans="1:10" s="99" customFormat="1" ht="14.25" customHeight="1">
      <c r="A1816" s="154">
        <v>65</v>
      </c>
      <c r="B1816" s="155">
        <v>1743</v>
      </c>
      <c r="C1816" s="46" t="s">
        <v>278</v>
      </c>
      <c r="D1816" s="155" t="s">
        <v>93</v>
      </c>
      <c r="E1816" s="155">
        <v>40</v>
      </c>
      <c r="F1816" s="155" t="s">
        <v>601</v>
      </c>
      <c r="G1816" s="153">
        <v>7.2</v>
      </c>
      <c r="H1816" s="153" t="s">
        <v>92</v>
      </c>
      <c r="I1816" s="156" t="s">
        <v>66</v>
      </c>
      <c r="J1816" s="184"/>
    </row>
    <row r="1817" spans="1:10" s="99" customFormat="1" ht="14.25" customHeight="1">
      <c r="A1817" s="154">
        <v>65</v>
      </c>
      <c r="B1817" s="155">
        <v>1744</v>
      </c>
      <c r="C1817" s="155" t="s">
        <v>278</v>
      </c>
      <c r="D1817" s="155" t="s">
        <v>93</v>
      </c>
      <c r="E1817" s="155">
        <v>40</v>
      </c>
      <c r="F1817" s="155" t="s">
        <v>601</v>
      </c>
      <c r="G1817" s="153">
        <v>7.2</v>
      </c>
      <c r="H1817" s="153" t="s">
        <v>92</v>
      </c>
      <c r="I1817" s="156" t="s">
        <v>66</v>
      </c>
      <c r="J1817" s="184"/>
    </row>
    <row r="1818" spans="1:10" s="99" customFormat="1" ht="14.25" customHeight="1">
      <c r="A1818" s="154">
        <v>65</v>
      </c>
      <c r="B1818" s="155">
        <v>1745</v>
      </c>
      <c r="C1818" s="155" t="s">
        <v>278</v>
      </c>
      <c r="D1818" s="155" t="s">
        <v>93</v>
      </c>
      <c r="E1818" s="155">
        <v>40</v>
      </c>
      <c r="F1818" s="155" t="s">
        <v>601</v>
      </c>
      <c r="G1818" s="153">
        <v>7.2</v>
      </c>
      <c r="H1818" s="153" t="s">
        <v>92</v>
      </c>
      <c r="I1818" s="156" t="s">
        <v>66</v>
      </c>
      <c r="J1818" s="184"/>
    </row>
    <row r="1819" spans="1:10" s="99" customFormat="1" ht="14.25" customHeight="1">
      <c r="A1819" s="154">
        <v>65</v>
      </c>
      <c r="B1819" s="155">
        <v>1746</v>
      </c>
      <c r="C1819" s="155" t="s">
        <v>278</v>
      </c>
      <c r="D1819" s="155" t="s">
        <v>93</v>
      </c>
      <c r="E1819" s="155">
        <v>40</v>
      </c>
      <c r="F1819" s="155" t="s">
        <v>601</v>
      </c>
      <c r="G1819" s="153">
        <v>7.2</v>
      </c>
      <c r="H1819" s="153" t="s">
        <v>92</v>
      </c>
      <c r="I1819" s="156" t="s">
        <v>66</v>
      </c>
      <c r="J1819" s="184"/>
    </row>
    <row r="1820" spans="1:10" s="99" customFormat="1" ht="14.25" customHeight="1">
      <c r="A1820" s="154">
        <v>65</v>
      </c>
      <c r="B1820" s="155">
        <v>1747</v>
      </c>
      <c r="C1820" s="155" t="s">
        <v>278</v>
      </c>
      <c r="D1820" s="155" t="s">
        <v>93</v>
      </c>
      <c r="E1820" s="155">
        <v>40</v>
      </c>
      <c r="F1820" s="155" t="s">
        <v>601</v>
      </c>
      <c r="G1820" s="153">
        <v>7.2</v>
      </c>
      <c r="H1820" s="153" t="s">
        <v>92</v>
      </c>
      <c r="I1820" s="156" t="s">
        <v>66</v>
      </c>
      <c r="J1820" s="184"/>
    </row>
    <row r="1821" spans="1:10" s="99" customFormat="1" ht="14.25" customHeight="1">
      <c r="A1821" s="154">
        <v>65</v>
      </c>
      <c r="B1821" s="155">
        <v>1748</v>
      </c>
      <c r="C1821" s="155" t="s">
        <v>278</v>
      </c>
      <c r="D1821" s="155" t="s">
        <v>93</v>
      </c>
      <c r="E1821" s="155">
        <v>40</v>
      </c>
      <c r="F1821" s="155" t="s">
        <v>601</v>
      </c>
      <c r="G1821" s="153">
        <v>7.2</v>
      </c>
      <c r="H1821" s="153" t="s">
        <v>92</v>
      </c>
      <c r="I1821" s="156" t="s">
        <v>66</v>
      </c>
      <c r="J1821" s="184"/>
    </row>
    <row r="1822" spans="1:10" s="99" customFormat="1" ht="14.25" customHeight="1">
      <c r="A1822" s="154">
        <v>65</v>
      </c>
      <c r="B1822" s="155">
        <v>1749</v>
      </c>
      <c r="C1822" s="155" t="s">
        <v>278</v>
      </c>
      <c r="D1822" s="155" t="s">
        <v>93</v>
      </c>
      <c r="E1822" s="155">
        <v>40</v>
      </c>
      <c r="F1822" s="155" t="s">
        <v>601</v>
      </c>
      <c r="G1822" s="153">
        <v>7.2</v>
      </c>
      <c r="H1822" s="153" t="s">
        <v>92</v>
      </c>
      <c r="I1822" s="156" t="s">
        <v>66</v>
      </c>
      <c r="J1822" s="184"/>
    </row>
    <row r="1823" spans="1:10" s="99" customFormat="1" ht="14.25" customHeight="1">
      <c r="A1823" s="154">
        <v>65</v>
      </c>
      <c r="B1823" s="155">
        <v>1750</v>
      </c>
      <c r="C1823" s="155" t="s">
        <v>278</v>
      </c>
      <c r="D1823" s="155" t="s">
        <v>93</v>
      </c>
      <c r="E1823" s="155">
        <v>40</v>
      </c>
      <c r="F1823" s="155" t="s">
        <v>601</v>
      </c>
      <c r="G1823" s="153">
        <v>7.2</v>
      </c>
      <c r="H1823" s="153" t="s">
        <v>92</v>
      </c>
      <c r="I1823" s="156" t="s">
        <v>66</v>
      </c>
      <c r="J1823" s="184"/>
    </row>
    <row r="1824" spans="1:10" s="99" customFormat="1" ht="14.25" customHeight="1">
      <c r="A1824" s="154">
        <v>65</v>
      </c>
      <c r="B1824" s="155">
        <v>1751</v>
      </c>
      <c r="C1824" s="155" t="s">
        <v>278</v>
      </c>
      <c r="D1824" s="155" t="s">
        <v>93</v>
      </c>
      <c r="E1824" s="155">
        <v>40</v>
      </c>
      <c r="F1824" s="155" t="s">
        <v>601</v>
      </c>
      <c r="G1824" s="153">
        <v>7.2</v>
      </c>
      <c r="H1824" s="153" t="s">
        <v>92</v>
      </c>
      <c r="I1824" s="156" t="s">
        <v>66</v>
      </c>
      <c r="J1824" s="184"/>
    </row>
    <row r="1825" spans="1:10" s="99" customFormat="1" ht="14.25" customHeight="1">
      <c r="A1825" s="154">
        <v>65</v>
      </c>
      <c r="B1825" s="155">
        <v>1752</v>
      </c>
      <c r="C1825" s="155" t="s">
        <v>278</v>
      </c>
      <c r="D1825" s="155" t="s">
        <v>93</v>
      </c>
      <c r="E1825" s="155">
        <v>40</v>
      </c>
      <c r="F1825" s="155" t="s">
        <v>601</v>
      </c>
      <c r="G1825" s="153">
        <v>7.2</v>
      </c>
      <c r="H1825" s="153" t="s">
        <v>92</v>
      </c>
      <c r="I1825" s="156" t="s">
        <v>66</v>
      </c>
      <c r="J1825" s="184"/>
    </row>
    <row r="1826" spans="1:10" s="99" customFormat="1" ht="14.25" customHeight="1">
      <c r="A1826" s="154">
        <v>65</v>
      </c>
      <c r="B1826" s="155">
        <v>1753</v>
      </c>
      <c r="C1826" s="155" t="s">
        <v>278</v>
      </c>
      <c r="D1826" s="155" t="s">
        <v>93</v>
      </c>
      <c r="E1826" s="155">
        <v>40</v>
      </c>
      <c r="F1826" s="155" t="s">
        <v>601</v>
      </c>
      <c r="G1826" s="153">
        <v>7.2</v>
      </c>
      <c r="H1826" s="153" t="s">
        <v>92</v>
      </c>
      <c r="I1826" s="156" t="s">
        <v>66</v>
      </c>
      <c r="J1826" s="184"/>
    </row>
    <row r="1827" spans="1:10" s="99" customFormat="1" ht="14.25" customHeight="1">
      <c r="A1827" s="154">
        <v>65</v>
      </c>
      <c r="B1827" s="155">
        <v>1754</v>
      </c>
      <c r="C1827" s="155" t="s">
        <v>278</v>
      </c>
      <c r="D1827" s="155" t="s">
        <v>93</v>
      </c>
      <c r="E1827" s="155">
        <v>40</v>
      </c>
      <c r="F1827" s="155" t="s">
        <v>601</v>
      </c>
      <c r="G1827" s="153">
        <v>7.2</v>
      </c>
      <c r="H1827" s="153" t="s">
        <v>92</v>
      </c>
      <c r="I1827" s="156" t="s">
        <v>66</v>
      </c>
      <c r="J1827" s="184"/>
    </row>
    <row r="1828" spans="1:10" s="99" customFormat="1" ht="14.25" customHeight="1">
      <c r="A1828" s="154">
        <v>65</v>
      </c>
      <c r="B1828" s="155">
        <v>1755</v>
      </c>
      <c r="C1828" s="155" t="s">
        <v>278</v>
      </c>
      <c r="D1828" s="155" t="s">
        <v>93</v>
      </c>
      <c r="E1828" s="155">
        <v>40</v>
      </c>
      <c r="F1828" s="155" t="s">
        <v>601</v>
      </c>
      <c r="G1828" s="153">
        <v>7.2</v>
      </c>
      <c r="H1828" s="153" t="s">
        <v>92</v>
      </c>
      <c r="I1828" s="156" t="s">
        <v>66</v>
      </c>
      <c r="J1828" s="184"/>
    </row>
    <row r="1829" spans="1:10" s="99" customFormat="1" ht="14.25" customHeight="1">
      <c r="A1829" s="154">
        <v>65</v>
      </c>
      <c r="B1829" s="155">
        <v>1756</v>
      </c>
      <c r="C1829" s="155" t="s">
        <v>278</v>
      </c>
      <c r="D1829" s="155" t="s">
        <v>93</v>
      </c>
      <c r="E1829" s="155">
        <v>40</v>
      </c>
      <c r="F1829" s="155" t="s">
        <v>601</v>
      </c>
      <c r="G1829" s="153">
        <v>7.2</v>
      </c>
      <c r="H1829" s="153" t="s">
        <v>92</v>
      </c>
      <c r="I1829" s="156" t="s">
        <v>66</v>
      </c>
      <c r="J1829" s="184"/>
    </row>
    <row r="1830" spans="1:10" s="99" customFormat="1" ht="14.25" customHeight="1">
      <c r="A1830" s="154">
        <v>65</v>
      </c>
      <c r="B1830" s="155">
        <v>1757</v>
      </c>
      <c r="C1830" s="155" t="s">
        <v>278</v>
      </c>
      <c r="D1830" s="155" t="s">
        <v>93</v>
      </c>
      <c r="E1830" s="155">
        <v>40</v>
      </c>
      <c r="F1830" s="155" t="s">
        <v>601</v>
      </c>
      <c r="G1830" s="153">
        <v>7.2</v>
      </c>
      <c r="H1830" s="153" t="s">
        <v>92</v>
      </c>
      <c r="I1830" s="156" t="s">
        <v>66</v>
      </c>
      <c r="J1830" s="184"/>
    </row>
    <row r="1831" spans="1:10" s="99" customFormat="1" ht="14.25" customHeight="1">
      <c r="A1831" s="154">
        <v>65</v>
      </c>
      <c r="B1831" s="155">
        <v>1758</v>
      </c>
      <c r="C1831" s="155" t="s">
        <v>278</v>
      </c>
      <c r="D1831" s="155" t="s">
        <v>93</v>
      </c>
      <c r="E1831" s="155">
        <v>40</v>
      </c>
      <c r="F1831" s="155" t="s">
        <v>601</v>
      </c>
      <c r="G1831" s="153">
        <v>7.2</v>
      </c>
      <c r="H1831" s="153" t="s">
        <v>92</v>
      </c>
      <c r="I1831" s="156" t="s">
        <v>66</v>
      </c>
      <c r="J1831" s="184"/>
    </row>
    <row r="1832" spans="1:10" s="99" customFormat="1" ht="14.25" customHeight="1">
      <c r="A1832" s="154" t="s">
        <v>36</v>
      </c>
      <c r="B1832" s="155" t="s">
        <v>45</v>
      </c>
      <c r="C1832" s="155" t="s">
        <v>86</v>
      </c>
      <c r="D1832" s="155" t="s">
        <v>87</v>
      </c>
      <c r="E1832" s="155" t="s">
        <v>88</v>
      </c>
      <c r="F1832" s="155" t="s">
        <v>89</v>
      </c>
      <c r="G1832" s="153">
        <v>382.32</v>
      </c>
      <c r="H1832" s="153">
        <v>404.42</v>
      </c>
      <c r="I1832" s="156" t="s">
        <v>90</v>
      </c>
      <c r="J1832" s="184"/>
    </row>
    <row r="1833" spans="1:10" s="99" customFormat="1" ht="14.25" customHeight="1">
      <c r="A1833" s="154">
        <v>66</v>
      </c>
      <c r="B1833" s="155">
        <v>1759</v>
      </c>
      <c r="C1833" s="155" t="s">
        <v>150</v>
      </c>
      <c r="D1833" s="155" t="s">
        <v>91</v>
      </c>
      <c r="E1833" s="155">
        <v>240</v>
      </c>
      <c r="F1833" s="155" t="s">
        <v>610</v>
      </c>
      <c r="G1833" s="153">
        <v>15.93</v>
      </c>
      <c r="H1833" s="153" t="s">
        <v>92</v>
      </c>
      <c r="I1833" s="156" t="s">
        <v>66</v>
      </c>
      <c r="J1833" s="184"/>
    </row>
    <row r="1834" spans="1:10" s="99" customFormat="1" ht="14.25" customHeight="1">
      <c r="A1834" s="154">
        <v>66</v>
      </c>
      <c r="B1834" s="155">
        <v>1760</v>
      </c>
      <c r="C1834" s="155" t="s">
        <v>150</v>
      </c>
      <c r="D1834" s="155" t="s">
        <v>91</v>
      </c>
      <c r="E1834" s="155">
        <v>240</v>
      </c>
      <c r="F1834" s="155" t="s">
        <v>610</v>
      </c>
      <c r="G1834" s="153">
        <v>15.93</v>
      </c>
      <c r="H1834" s="153" t="s">
        <v>92</v>
      </c>
      <c r="I1834" s="156" t="s">
        <v>66</v>
      </c>
      <c r="J1834" s="184"/>
    </row>
    <row r="1835" spans="1:10" s="99" customFormat="1" ht="14.25" customHeight="1">
      <c r="A1835" s="154">
        <v>66</v>
      </c>
      <c r="B1835" s="155">
        <v>1761</v>
      </c>
      <c r="C1835" s="155" t="s">
        <v>150</v>
      </c>
      <c r="D1835" s="155" t="s">
        <v>91</v>
      </c>
      <c r="E1835" s="155">
        <v>240</v>
      </c>
      <c r="F1835" s="155" t="s">
        <v>574</v>
      </c>
      <c r="G1835" s="153">
        <v>15.93</v>
      </c>
      <c r="H1835" s="153" t="s">
        <v>92</v>
      </c>
      <c r="I1835" s="156" t="s">
        <v>66</v>
      </c>
      <c r="J1835" s="184"/>
    </row>
    <row r="1836" spans="1:10" s="99" customFormat="1" ht="14.25" customHeight="1">
      <c r="A1836" s="154">
        <v>66</v>
      </c>
      <c r="B1836" s="155">
        <v>1762</v>
      </c>
      <c r="C1836" s="155" t="s">
        <v>150</v>
      </c>
      <c r="D1836" s="155" t="s">
        <v>91</v>
      </c>
      <c r="E1836" s="155">
        <v>240</v>
      </c>
      <c r="F1836" s="155" t="s">
        <v>610</v>
      </c>
      <c r="G1836" s="153">
        <v>15.93</v>
      </c>
      <c r="H1836" s="153" t="s">
        <v>92</v>
      </c>
      <c r="I1836" s="156" t="s">
        <v>66</v>
      </c>
      <c r="J1836" s="184"/>
    </row>
    <row r="1837" spans="1:10" s="99" customFormat="1" ht="14.25" customHeight="1">
      <c r="A1837" s="154">
        <v>66</v>
      </c>
      <c r="B1837" s="155">
        <v>1763</v>
      </c>
      <c r="C1837" s="155" t="s">
        <v>150</v>
      </c>
      <c r="D1837" s="155" t="s">
        <v>91</v>
      </c>
      <c r="E1837" s="155">
        <v>240</v>
      </c>
      <c r="F1837" s="155" t="s">
        <v>574</v>
      </c>
      <c r="G1837" s="153">
        <v>15.93</v>
      </c>
      <c r="H1837" s="153" t="s">
        <v>92</v>
      </c>
      <c r="I1837" s="156" t="s">
        <v>66</v>
      </c>
      <c r="J1837" s="184"/>
    </row>
    <row r="1838" spans="1:10" s="99" customFormat="1" ht="14.25" customHeight="1">
      <c r="A1838" s="154">
        <v>66</v>
      </c>
      <c r="B1838" s="155">
        <v>1764</v>
      </c>
      <c r="C1838" s="155" t="s">
        <v>150</v>
      </c>
      <c r="D1838" s="155" t="s">
        <v>91</v>
      </c>
      <c r="E1838" s="155">
        <v>240</v>
      </c>
      <c r="F1838" s="155" t="s">
        <v>574</v>
      </c>
      <c r="G1838" s="153">
        <v>15.93</v>
      </c>
      <c r="H1838" s="153" t="s">
        <v>92</v>
      </c>
      <c r="I1838" s="156" t="s">
        <v>66</v>
      </c>
      <c r="J1838" s="184"/>
    </row>
    <row r="1839" spans="1:10" s="99" customFormat="1" ht="14.25" customHeight="1">
      <c r="A1839" s="154">
        <v>66</v>
      </c>
      <c r="B1839" s="155">
        <v>1765</v>
      </c>
      <c r="C1839" s="155" t="s">
        <v>150</v>
      </c>
      <c r="D1839" s="155" t="s">
        <v>91</v>
      </c>
      <c r="E1839" s="155">
        <v>240</v>
      </c>
      <c r="F1839" s="155" t="s">
        <v>582</v>
      </c>
      <c r="G1839" s="153">
        <v>15.93</v>
      </c>
      <c r="H1839" s="153" t="s">
        <v>92</v>
      </c>
      <c r="I1839" s="156" t="s">
        <v>66</v>
      </c>
      <c r="J1839" s="184"/>
    </row>
    <row r="1840" spans="1:10" s="99" customFormat="1" ht="14.25" customHeight="1">
      <c r="A1840" s="154">
        <v>66</v>
      </c>
      <c r="B1840" s="155">
        <v>1766</v>
      </c>
      <c r="C1840" s="155" t="s">
        <v>150</v>
      </c>
      <c r="D1840" s="155" t="s">
        <v>91</v>
      </c>
      <c r="E1840" s="155">
        <v>240</v>
      </c>
      <c r="F1840" s="155" t="s">
        <v>582</v>
      </c>
      <c r="G1840" s="153">
        <v>15.93</v>
      </c>
      <c r="H1840" s="153" t="s">
        <v>92</v>
      </c>
      <c r="I1840" s="156" t="s">
        <v>66</v>
      </c>
      <c r="J1840" s="184"/>
    </row>
    <row r="1841" spans="1:10" s="99" customFormat="1" ht="14.25" customHeight="1">
      <c r="A1841" s="154">
        <v>66</v>
      </c>
      <c r="B1841" s="155">
        <v>1767</v>
      </c>
      <c r="C1841" s="46" t="s">
        <v>150</v>
      </c>
      <c r="D1841" s="155" t="s">
        <v>91</v>
      </c>
      <c r="E1841" s="155">
        <v>240</v>
      </c>
      <c r="F1841" s="155" t="s">
        <v>574</v>
      </c>
      <c r="G1841" s="153">
        <v>15.93</v>
      </c>
      <c r="H1841" s="153" t="s">
        <v>92</v>
      </c>
      <c r="I1841" s="156" t="s">
        <v>66</v>
      </c>
      <c r="J1841" s="184"/>
    </row>
    <row r="1842" spans="1:10" s="99" customFormat="1" ht="14.25" customHeight="1">
      <c r="A1842" s="154">
        <v>66</v>
      </c>
      <c r="B1842" s="155">
        <v>1768</v>
      </c>
      <c r="C1842" s="155" t="s">
        <v>150</v>
      </c>
      <c r="D1842" s="155" t="s">
        <v>91</v>
      </c>
      <c r="E1842" s="155">
        <v>240</v>
      </c>
      <c r="F1842" s="155" t="s">
        <v>610</v>
      </c>
      <c r="G1842" s="153">
        <v>15.93</v>
      </c>
      <c r="H1842" s="153" t="s">
        <v>92</v>
      </c>
      <c r="I1842" s="156" t="s">
        <v>66</v>
      </c>
      <c r="J1842" s="184"/>
    </row>
    <row r="1843" spans="1:10" s="99" customFormat="1" ht="14.25" customHeight="1">
      <c r="A1843" s="154">
        <v>66</v>
      </c>
      <c r="B1843" s="155">
        <v>1769</v>
      </c>
      <c r="C1843" s="155" t="s">
        <v>150</v>
      </c>
      <c r="D1843" s="155" t="s">
        <v>91</v>
      </c>
      <c r="E1843" s="155">
        <v>240</v>
      </c>
      <c r="F1843" s="155" t="s">
        <v>571</v>
      </c>
      <c r="G1843" s="153">
        <v>15.93</v>
      </c>
      <c r="H1843" s="153" t="s">
        <v>92</v>
      </c>
      <c r="I1843" s="156" t="s">
        <v>66</v>
      </c>
      <c r="J1843" s="184"/>
    </row>
    <row r="1844" spans="1:10" s="99" customFormat="1" ht="14.25" customHeight="1">
      <c r="A1844" s="154">
        <v>66</v>
      </c>
      <c r="B1844" s="155">
        <v>1770</v>
      </c>
      <c r="C1844" s="155" t="s">
        <v>150</v>
      </c>
      <c r="D1844" s="155" t="s">
        <v>91</v>
      </c>
      <c r="E1844" s="155">
        <v>240</v>
      </c>
      <c r="F1844" s="155" t="s">
        <v>575</v>
      </c>
      <c r="G1844" s="153">
        <v>15.93</v>
      </c>
      <c r="H1844" s="153" t="s">
        <v>92</v>
      </c>
      <c r="I1844" s="156" t="s">
        <v>66</v>
      </c>
      <c r="J1844" s="184"/>
    </row>
    <row r="1845" spans="1:10" s="99" customFormat="1" ht="14.25" customHeight="1">
      <c r="A1845" s="154">
        <v>66</v>
      </c>
      <c r="B1845" s="155">
        <v>1771</v>
      </c>
      <c r="C1845" s="155" t="s">
        <v>150</v>
      </c>
      <c r="D1845" s="155" t="s">
        <v>91</v>
      </c>
      <c r="E1845" s="155">
        <v>240</v>
      </c>
      <c r="F1845" s="155" t="s">
        <v>582</v>
      </c>
      <c r="G1845" s="153">
        <v>15.93</v>
      </c>
      <c r="H1845" s="153" t="s">
        <v>92</v>
      </c>
      <c r="I1845" s="156" t="s">
        <v>66</v>
      </c>
      <c r="J1845" s="184"/>
    </row>
    <row r="1846" spans="1:10" s="99" customFormat="1" ht="14.25" customHeight="1">
      <c r="A1846" s="154">
        <v>66</v>
      </c>
      <c r="B1846" s="155">
        <v>1772</v>
      </c>
      <c r="C1846" s="155" t="s">
        <v>150</v>
      </c>
      <c r="D1846" s="155" t="s">
        <v>91</v>
      </c>
      <c r="E1846" s="155">
        <v>240</v>
      </c>
      <c r="F1846" s="155" t="s">
        <v>610</v>
      </c>
      <c r="G1846" s="153">
        <v>15.93</v>
      </c>
      <c r="H1846" s="153" t="s">
        <v>92</v>
      </c>
      <c r="I1846" s="156" t="s">
        <v>66</v>
      </c>
      <c r="J1846" s="184"/>
    </row>
    <row r="1847" spans="1:10" s="99" customFormat="1" ht="14.25" customHeight="1">
      <c r="A1847" s="154">
        <v>66</v>
      </c>
      <c r="B1847" s="155">
        <v>1773</v>
      </c>
      <c r="C1847" s="155" t="s">
        <v>150</v>
      </c>
      <c r="D1847" s="155" t="s">
        <v>91</v>
      </c>
      <c r="E1847" s="155">
        <v>240</v>
      </c>
      <c r="F1847" s="155" t="s">
        <v>574</v>
      </c>
      <c r="G1847" s="153">
        <v>15.93</v>
      </c>
      <c r="H1847" s="153" t="s">
        <v>92</v>
      </c>
      <c r="I1847" s="156" t="s">
        <v>66</v>
      </c>
      <c r="J1847" s="184"/>
    </row>
    <row r="1848" spans="1:10" s="99" customFormat="1" ht="14.25" customHeight="1">
      <c r="A1848" s="154">
        <v>66</v>
      </c>
      <c r="B1848" s="155">
        <v>1774</v>
      </c>
      <c r="C1848" s="155" t="s">
        <v>150</v>
      </c>
      <c r="D1848" s="155" t="s">
        <v>91</v>
      </c>
      <c r="E1848" s="155">
        <v>240</v>
      </c>
      <c r="F1848" s="155" t="s">
        <v>573</v>
      </c>
      <c r="G1848" s="153">
        <v>15.93</v>
      </c>
      <c r="H1848" s="153" t="s">
        <v>92</v>
      </c>
      <c r="I1848" s="156" t="s">
        <v>66</v>
      </c>
      <c r="J1848" s="184"/>
    </row>
    <row r="1849" spans="1:10" s="99" customFormat="1" ht="14.25" customHeight="1">
      <c r="A1849" s="154">
        <v>66</v>
      </c>
      <c r="B1849" s="155">
        <v>1775</v>
      </c>
      <c r="C1849" s="155" t="s">
        <v>150</v>
      </c>
      <c r="D1849" s="155" t="s">
        <v>91</v>
      </c>
      <c r="E1849" s="155">
        <v>240</v>
      </c>
      <c r="F1849" s="155" t="s">
        <v>575</v>
      </c>
      <c r="G1849" s="153">
        <v>15.93</v>
      </c>
      <c r="H1849" s="153" t="s">
        <v>92</v>
      </c>
      <c r="I1849" s="156" t="s">
        <v>66</v>
      </c>
      <c r="J1849" s="184"/>
    </row>
    <row r="1850" spans="1:10" s="99" customFormat="1" ht="14.25" customHeight="1">
      <c r="A1850" s="154">
        <v>66</v>
      </c>
      <c r="B1850" s="155">
        <v>1776</v>
      </c>
      <c r="C1850" s="155" t="s">
        <v>150</v>
      </c>
      <c r="D1850" s="155" t="s">
        <v>91</v>
      </c>
      <c r="E1850" s="155">
        <v>240</v>
      </c>
      <c r="F1850" s="155" t="s">
        <v>575</v>
      </c>
      <c r="G1850" s="153">
        <v>15.93</v>
      </c>
      <c r="H1850" s="153" t="s">
        <v>92</v>
      </c>
      <c r="I1850" s="156" t="s">
        <v>66</v>
      </c>
      <c r="J1850" s="184"/>
    </row>
    <row r="1851" spans="1:10" s="99" customFormat="1" ht="14.25" customHeight="1">
      <c r="A1851" s="154">
        <v>66</v>
      </c>
      <c r="B1851" s="155">
        <v>1777</v>
      </c>
      <c r="C1851" s="155" t="s">
        <v>150</v>
      </c>
      <c r="D1851" s="155" t="s">
        <v>91</v>
      </c>
      <c r="E1851" s="155">
        <v>240</v>
      </c>
      <c r="F1851" s="155" t="s">
        <v>571</v>
      </c>
      <c r="G1851" s="153">
        <v>15.93</v>
      </c>
      <c r="H1851" s="153" t="s">
        <v>92</v>
      </c>
      <c r="I1851" s="156" t="s">
        <v>66</v>
      </c>
      <c r="J1851" s="184"/>
    </row>
    <row r="1852" spans="1:10" s="99" customFormat="1" ht="14.25" customHeight="1">
      <c r="A1852" s="154">
        <v>66</v>
      </c>
      <c r="B1852" s="155">
        <v>1778</v>
      </c>
      <c r="C1852" s="155" t="s">
        <v>150</v>
      </c>
      <c r="D1852" s="155" t="s">
        <v>91</v>
      </c>
      <c r="E1852" s="155">
        <v>240</v>
      </c>
      <c r="F1852" s="155" t="s">
        <v>575</v>
      </c>
      <c r="G1852" s="153">
        <v>15.93</v>
      </c>
      <c r="H1852" s="153" t="s">
        <v>92</v>
      </c>
      <c r="I1852" s="156" t="s">
        <v>66</v>
      </c>
      <c r="J1852" s="184"/>
    </row>
    <row r="1853" spans="1:10" s="99" customFormat="1" ht="14.25" customHeight="1">
      <c r="A1853" s="154">
        <v>66</v>
      </c>
      <c r="B1853" s="155">
        <v>1779</v>
      </c>
      <c r="C1853" s="155" t="s">
        <v>150</v>
      </c>
      <c r="D1853" s="155" t="s">
        <v>91</v>
      </c>
      <c r="E1853" s="155">
        <v>240</v>
      </c>
      <c r="F1853" s="155" t="s">
        <v>575</v>
      </c>
      <c r="G1853" s="153">
        <v>15.93</v>
      </c>
      <c r="H1853" s="153" t="s">
        <v>92</v>
      </c>
      <c r="I1853" s="156" t="s">
        <v>66</v>
      </c>
      <c r="J1853" s="184"/>
    </row>
    <row r="1854" spans="1:10" s="99" customFormat="1" ht="14.25" customHeight="1">
      <c r="A1854" s="154">
        <v>66</v>
      </c>
      <c r="B1854" s="155">
        <v>1780</v>
      </c>
      <c r="C1854" s="155" t="s">
        <v>150</v>
      </c>
      <c r="D1854" s="155" t="s">
        <v>91</v>
      </c>
      <c r="E1854" s="155">
        <v>240</v>
      </c>
      <c r="F1854" s="155" t="s">
        <v>575</v>
      </c>
      <c r="G1854" s="153">
        <v>15.93</v>
      </c>
      <c r="H1854" s="153" t="s">
        <v>92</v>
      </c>
      <c r="I1854" s="156" t="s">
        <v>66</v>
      </c>
      <c r="J1854" s="184"/>
    </row>
    <row r="1855" spans="1:10" s="99" customFormat="1" ht="14.25" customHeight="1">
      <c r="A1855" s="154">
        <v>66</v>
      </c>
      <c r="B1855" s="155">
        <v>1781</v>
      </c>
      <c r="C1855" s="155" t="s">
        <v>150</v>
      </c>
      <c r="D1855" s="155" t="s">
        <v>91</v>
      </c>
      <c r="E1855" s="155">
        <v>240</v>
      </c>
      <c r="F1855" s="155" t="s">
        <v>582</v>
      </c>
      <c r="G1855" s="153">
        <v>15.93</v>
      </c>
      <c r="H1855" s="153" t="s">
        <v>92</v>
      </c>
      <c r="I1855" s="156" t="s">
        <v>66</v>
      </c>
      <c r="J1855" s="184"/>
    </row>
    <row r="1856" spans="1:10" s="99" customFormat="1" ht="14.25" customHeight="1">
      <c r="A1856" s="154">
        <v>66</v>
      </c>
      <c r="B1856" s="155">
        <v>1782</v>
      </c>
      <c r="C1856" s="155" t="s">
        <v>150</v>
      </c>
      <c r="D1856" s="155" t="s">
        <v>91</v>
      </c>
      <c r="E1856" s="155">
        <v>240</v>
      </c>
      <c r="F1856" s="155" t="s">
        <v>582</v>
      </c>
      <c r="G1856" s="153">
        <v>15.93</v>
      </c>
      <c r="H1856" s="153" t="s">
        <v>92</v>
      </c>
      <c r="I1856" s="156" t="s">
        <v>66</v>
      </c>
      <c r="J1856" s="184"/>
    </row>
    <row r="1857" spans="1:10" s="99" customFormat="1" ht="14.25" customHeight="1">
      <c r="A1857" s="154" t="s">
        <v>36</v>
      </c>
      <c r="B1857" s="155" t="s">
        <v>45</v>
      </c>
      <c r="C1857" s="155" t="s">
        <v>86</v>
      </c>
      <c r="D1857" s="155" t="s">
        <v>87</v>
      </c>
      <c r="E1857" s="155" t="s">
        <v>88</v>
      </c>
      <c r="F1857" s="155" t="s">
        <v>89</v>
      </c>
      <c r="G1857" s="153">
        <v>172.8</v>
      </c>
      <c r="H1857" s="153">
        <v>194.9</v>
      </c>
      <c r="I1857" s="156" t="s">
        <v>90</v>
      </c>
      <c r="J1857" s="184"/>
    </row>
    <row r="1858" spans="1:10" s="99" customFormat="1" ht="14.25" customHeight="1">
      <c r="A1858" s="154">
        <v>67</v>
      </c>
      <c r="B1858" s="155">
        <v>1783</v>
      </c>
      <c r="C1858" s="155" t="s">
        <v>278</v>
      </c>
      <c r="D1858" s="155" t="s">
        <v>93</v>
      </c>
      <c r="E1858" s="155">
        <v>40</v>
      </c>
      <c r="F1858" s="155" t="s">
        <v>611</v>
      </c>
      <c r="G1858" s="153">
        <v>7.2</v>
      </c>
      <c r="H1858" s="153" t="s">
        <v>92</v>
      </c>
      <c r="I1858" s="156" t="s">
        <v>66</v>
      </c>
      <c r="J1858" s="184"/>
    </row>
    <row r="1859" spans="1:10" s="99" customFormat="1" ht="14.25" customHeight="1">
      <c r="A1859" s="154">
        <v>67</v>
      </c>
      <c r="B1859" s="155">
        <v>1784</v>
      </c>
      <c r="C1859" s="155" t="s">
        <v>278</v>
      </c>
      <c r="D1859" s="155" t="s">
        <v>93</v>
      </c>
      <c r="E1859" s="155">
        <v>40</v>
      </c>
      <c r="F1859" s="155" t="s">
        <v>601</v>
      </c>
      <c r="G1859" s="153">
        <v>7.2</v>
      </c>
      <c r="H1859" s="153" t="s">
        <v>92</v>
      </c>
      <c r="I1859" s="156" t="s">
        <v>66</v>
      </c>
      <c r="J1859" s="184"/>
    </row>
    <row r="1860" spans="1:10" s="99" customFormat="1" ht="14.25" customHeight="1">
      <c r="A1860" s="154">
        <v>67</v>
      </c>
      <c r="B1860" s="155">
        <v>1785</v>
      </c>
      <c r="C1860" s="155" t="s">
        <v>278</v>
      </c>
      <c r="D1860" s="155" t="s">
        <v>93</v>
      </c>
      <c r="E1860" s="155">
        <v>40</v>
      </c>
      <c r="F1860" s="155" t="s">
        <v>601</v>
      </c>
      <c r="G1860" s="153">
        <v>7.2</v>
      </c>
      <c r="H1860" s="153" t="s">
        <v>92</v>
      </c>
      <c r="I1860" s="156" t="s">
        <v>66</v>
      </c>
      <c r="J1860" s="184"/>
    </row>
    <row r="1861" spans="1:10" s="99" customFormat="1" ht="14.25" customHeight="1">
      <c r="A1861" s="154">
        <v>67</v>
      </c>
      <c r="B1861" s="155">
        <v>1786</v>
      </c>
      <c r="C1861" s="155" t="s">
        <v>278</v>
      </c>
      <c r="D1861" s="155" t="s">
        <v>93</v>
      </c>
      <c r="E1861" s="155">
        <v>40</v>
      </c>
      <c r="F1861" s="155" t="s">
        <v>611</v>
      </c>
      <c r="G1861" s="153">
        <v>7.2</v>
      </c>
      <c r="H1861" s="153" t="s">
        <v>92</v>
      </c>
      <c r="I1861" s="156" t="s">
        <v>66</v>
      </c>
      <c r="J1861" s="184"/>
    </row>
    <row r="1862" spans="1:10" s="99" customFormat="1" ht="14.25" customHeight="1">
      <c r="A1862" s="154">
        <v>67</v>
      </c>
      <c r="B1862" s="155">
        <v>1787</v>
      </c>
      <c r="C1862" s="155" t="s">
        <v>278</v>
      </c>
      <c r="D1862" s="155" t="s">
        <v>93</v>
      </c>
      <c r="E1862" s="155">
        <v>40</v>
      </c>
      <c r="F1862" s="155" t="s">
        <v>601</v>
      </c>
      <c r="G1862" s="153">
        <v>7.2</v>
      </c>
      <c r="H1862" s="153" t="s">
        <v>92</v>
      </c>
      <c r="I1862" s="156" t="s">
        <v>66</v>
      </c>
      <c r="J1862" s="184"/>
    </row>
    <row r="1863" spans="1:10" s="99" customFormat="1" ht="14.25" customHeight="1">
      <c r="A1863" s="154">
        <v>67</v>
      </c>
      <c r="B1863" s="155">
        <v>1788</v>
      </c>
      <c r="C1863" s="155" t="s">
        <v>278</v>
      </c>
      <c r="D1863" s="155" t="s">
        <v>93</v>
      </c>
      <c r="E1863" s="155">
        <v>40</v>
      </c>
      <c r="F1863" s="155" t="s">
        <v>601</v>
      </c>
      <c r="G1863" s="153">
        <v>7.2</v>
      </c>
      <c r="H1863" s="153" t="s">
        <v>92</v>
      </c>
      <c r="I1863" s="156" t="s">
        <v>66</v>
      </c>
      <c r="J1863" s="184"/>
    </row>
    <row r="1864" spans="1:10" s="99" customFormat="1" ht="14.25" customHeight="1">
      <c r="A1864" s="154">
        <v>67</v>
      </c>
      <c r="B1864" s="155">
        <v>1789</v>
      </c>
      <c r="C1864" s="155" t="s">
        <v>278</v>
      </c>
      <c r="D1864" s="155" t="s">
        <v>93</v>
      </c>
      <c r="E1864" s="155">
        <v>40</v>
      </c>
      <c r="F1864" s="155" t="s">
        <v>611</v>
      </c>
      <c r="G1864" s="153">
        <v>7.2</v>
      </c>
      <c r="H1864" s="153" t="s">
        <v>92</v>
      </c>
      <c r="I1864" s="156" t="s">
        <v>66</v>
      </c>
      <c r="J1864" s="184"/>
    </row>
    <row r="1865" spans="1:10" s="99" customFormat="1" ht="14.25" customHeight="1">
      <c r="A1865" s="154">
        <v>67</v>
      </c>
      <c r="B1865" s="155">
        <v>1790</v>
      </c>
      <c r="C1865" s="155" t="s">
        <v>278</v>
      </c>
      <c r="D1865" s="155" t="s">
        <v>93</v>
      </c>
      <c r="E1865" s="155">
        <v>40</v>
      </c>
      <c r="F1865" s="155" t="s">
        <v>601</v>
      </c>
      <c r="G1865" s="153">
        <v>7.2</v>
      </c>
      <c r="H1865" s="153" t="s">
        <v>92</v>
      </c>
      <c r="I1865" s="156" t="s">
        <v>66</v>
      </c>
      <c r="J1865" s="184"/>
    </row>
    <row r="1866" spans="1:10" s="99" customFormat="1" ht="14.25" customHeight="1">
      <c r="A1866" s="154">
        <v>67</v>
      </c>
      <c r="B1866" s="155">
        <v>1791</v>
      </c>
      <c r="C1866" s="155" t="s">
        <v>278</v>
      </c>
      <c r="D1866" s="155" t="s">
        <v>93</v>
      </c>
      <c r="E1866" s="155">
        <v>40</v>
      </c>
      <c r="F1866" s="155" t="s">
        <v>601</v>
      </c>
      <c r="G1866" s="153">
        <v>7.2</v>
      </c>
      <c r="H1866" s="153" t="s">
        <v>92</v>
      </c>
      <c r="I1866" s="156" t="s">
        <v>66</v>
      </c>
      <c r="J1866" s="184"/>
    </row>
    <row r="1867" spans="1:10" s="99" customFormat="1" ht="14.25" customHeight="1">
      <c r="A1867" s="154">
        <v>67</v>
      </c>
      <c r="B1867" s="155">
        <v>1792</v>
      </c>
      <c r="C1867" s="155" t="s">
        <v>278</v>
      </c>
      <c r="D1867" s="155" t="s">
        <v>93</v>
      </c>
      <c r="E1867" s="155">
        <v>40</v>
      </c>
      <c r="F1867" s="155" t="s">
        <v>611</v>
      </c>
      <c r="G1867" s="153">
        <v>7.2</v>
      </c>
      <c r="H1867" s="153" t="s">
        <v>92</v>
      </c>
      <c r="I1867" s="156" t="s">
        <v>66</v>
      </c>
      <c r="J1867" s="184"/>
    </row>
    <row r="1868" spans="1:10" s="99" customFormat="1" ht="14.25" customHeight="1">
      <c r="A1868" s="154">
        <v>67</v>
      </c>
      <c r="B1868" s="155">
        <v>1793</v>
      </c>
      <c r="C1868" s="155" t="s">
        <v>278</v>
      </c>
      <c r="D1868" s="155" t="s">
        <v>93</v>
      </c>
      <c r="E1868" s="155">
        <v>40</v>
      </c>
      <c r="F1868" s="155" t="s">
        <v>611</v>
      </c>
      <c r="G1868" s="153">
        <v>7.2</v>
      </c>
      <c r="H1868" s="153" t="s">
        <v>92</v>
      </c>
      <c r="I1868" s="156" t="s">
        <v>66</v>
      </c>
      <c r="J1868" s="184"/>
    </row>
    <row r="1869" spans="1:10" s="99" customFormat="1" ht="14.25" customHeight="1">
      <c r="A1869" s="154">
        <v>67</v>
      </c>
      <c r="B1869" s="155">
        <v>1794</v>
      </c>
      <c r="C1869" s="155" t="s">
        <v>278</v>
      </c>
      <c r="D1869" s="155" t="s">
        <v>93</v>
      </c>
      <c r="E1869" s="155">
        <v>40</v>
      </c>
      <c r="F1869" s="155" t="s">
        <v>611</v>
      </c>
      <c r="G1869" s="153">
        <v>7.2</v>
      </c>
      <c r="H1869" s="153" t="s">
        <v>92</v>
      </c>
      <c r="I1869" s="156" t="s">
        <v>66</v>
      </c>
      <c r="J1869" s="184"/>
    </row>
    <row r="1870" spans="1:10" s="99" customFormat="1" ht="14.25" customHeight="1">
      <c r="A1870" s="154">
        <v>67</v>
      </c>
      <c r="B1870" s="155">
        <v>1795</v>
      </c>
      <c r="C1870" s="155" t="s">
        <v>278</v>
      </c>
      <c r="D1870" s="155" t="s">
        <v>93</v>
      </c>
      <c r="E1870" s="155">
        <v>40</v>
      </c>
      <c r="F1870" s="155" t="s">
        <v>611</v>
      </c>
      <c r="G1870" s="153">
        <v>7.2</v>
      </c>
      <c r="H1870" s="153" t="s">
        <v>92</v>
      </c>
      <c r="I1870" s="156" t="s">
        <v>66</v>
      </c>
      <c r="J1870" s="184"/>
    </row>
    <row r="1871" spans="1:10" s="99" customFormat="1" ht="14.25" customHeight="1">
      <c r="A1871" s="154">
        <v>67</v>
      </c>
      <c r="B1871" s="155">
        <v>1796</v>
      </c>
      <c r="C1871" s="155" t="s">
        <v>278</v>
      </c>
      <c r="D1871" s="155" t="s">
        <v>93</v>
      </c>
      <c r="E1871" s="155">
        <v>40</v>
      </c>
      <c r="F1871" s="155" t="s">
        <v>611</v>
      </c>
      <c r="G1871" s="153">
        <v>7.2</v>
      </c>
      <c r="H1871" s="153" t="s">
        <v>92</v>
      </c>
      <c r="I1871" s="156" t="s">
        <v>66</v>
      </c>
      <c r="J1871" s="184"/>
    </row>
    <row r="1872" spans="1:10" s="99" customFormat="1" ht="14.25" customHeight="1">
      <c r="A1872" s="154">
        <v>67</v>
      </c>
      <c r="B1872" s="155">
        <v>1797</v>
      </c>
      <c r="C1872" s="155" t="s">
        <v>278</v>
      </c>
      <c r="D1872" s="155" t="s">
        <v>93</v>
      </c>
      <c r="E1872" s="155">
        <v>40</v>
      </c>
      <c r="F1872" s="155" t="s">
        <v>611</v>
      </c>
      <c r="G1872" s="153">
        <v>7.2</v>
      </c>
      <c r="H1872" s="153" t="s">
        <v>92</v>
      </c>
      <c r="I1872" s="156" t="s">
        <v>66</v>
      </c>
      <c r="J1872" s="184"/>
    </row>
    <row r="1873" spans="1:10" s="99" customFormat="1" ht="14.25" customHeight="1">
      <c r="A1873" s="154">
        <v>67</v>
      </c>
      <c r="B1873" s="155">
        <v>1798</v>
      </c>
      <c r="C1873" s="155" t="s">
        <v>278</v>
      </c>
      <c r="D1873" s="155" t="s">
        <v>93</v>
      </c>
      <c r="E1873" s="155">
        <v>40</v>
      </c>
      <c r="F1873" s="155" t="s">
        <v>611</v>
      </c>
      <c r="G1873" s="153">
        <v>7.2</v>
      </c>
      <c r="H1873" s="153" t="s">
        <v>92</v>
      </c>
      <c r="I1873" s="156" t="s">
        <v>66</v>
      </c>
      <c r="J1873" s="184"/>
    </row>
    <row r="1874" spans="1:10" s="99" customFormat="1" ht="14.25" customHeight="1">
      <c r="A1874" s="154">
        <v>67</v>
      </c>
      <c r="B1874" s="155">
        <v>1799</v>
      </c>
      <c r="C1874" s="155" t="s">
        <v>278</v>
      </c>
      <c r="D1874" s="155" t="s">
        <v>93</v>
      </c>
      <c r="E1874" s="155">
        <v>40</v>
      </c>
      <c r="F1874" s="155" t="s">
        <v>611</v>
      </c>
      <c r="G1874" s="153">
        <v>7.2</v>
      </c>
      <c r="H1874" s="153" t="s">
        <v>92</v>
      </c>
      <c r="I1874" s="156" t="s">
        <v>66</v>
      </c>
      <c r="J1874" s="184"/>
    </row>
    <row r="1875" spans="1:10" s="99" customFormat="1" ht="14.25" customHeight="1">
      <c r="A1875" s="154">
        <v>67</v>
      </c>
      <c r="B1875" s="155">
        <v>1800</v>
      </c>
      <c r="C1875" s="155" t="s">
        <v>278</v>
      </c>
      <c r="D1875" s="155" t="s">
        <v>93</v>
      </c>
      <c r="E1875" s="155">
        <v>40</v>
      </c>
      <c r="F1875" s="155" t="s">
        <v>611</v>
      </c>
      <c r="G1875" s="153">
        <v>7.2</v>
      </c>
      <c r="H1875" s="153" t="s">
        <v>92</v>
      </c>
      <c r="I1875" s="156" t="s">
        <v>66</v>
      </c>
      <c r="J1875" s="184"/>
    </row>
    <row r="1876" spans="1:10" s="99" customFormat="1" ht="14.25" customHeight="1">
      <c r="A1876" s="154">
        <v>67</v>
      </c>
      <c r="B1876" s="155">
        <v>1801</v>
      </c>
      <c r="C1876" s="155" t="s">
        <v>278</v>
      </c>
      <c r="D1876" s="155" t="s">
        <v>93</v>
      </c>
      <c r="E1876" s="155">
        <v>40</v>
      </c>
      <c r="F1876" s="155" t="s">
        <v>611</v>
      </c>
      <c r="G1876" s="153">
        <v>7.2</v>
      </c>
      <c r="H1876" s="153" t="s">
        <v>92</v>
      </c>
      <c r="I1876" s="156" t="s">
        <v>66</v>
      </c>
      <c r="J1876" s="184"/>
    </row>
    <row r="1877" spans="1:10" s="99" customFormat="1" ht="14.25" customHeight="1">
      <c r="A1877" s="154">
        <v>67</v>
      </c>
      <c r="B1877" s="155">
        <v>1802</v>
      </c>
      <c r="C1877" s="155" t="s">
        <v>278</v>
      </c>
      <c r="D1877" s="155" t="s">
        <v>93</v>
      </c>
      <c r="E1877" s="155">
        <v>40</v>
      </c>
      <c r="F1877" s="155" t="s">
        <v>601</v>
      </c>
      <c r="G1877" s="153">
        <v>7.2</v>
      </c>
      <c r="H1877" s="153" t="s">
        <v>92</v>
      </c>
      <c r="I1877" s="156" t="s">
        <v>66</v>
      </c>
      <c r="J1877" s="184"/>
    </row>
    <row r="1878" spans="1:10" s="99" customFormat="1" ht="14.25" customHeight="1">
      <c r="A1878" s="154">
        <v>67</v>
      </c>
      <c r="B1878" s="155">
        <v>1803</v>
      </c>
      <c r="C1878" s="155" t="s">
        <v>278</v>
      </c>
      <c r="D1878" s="155" t="s">
        <v>93</v>
      </c>
      <c r="E1878" s="155">
        <v>40</v>
      </c>
      <c r="F1878" s="155" t="s">
        <v>601</v>
      </c>
      <c r="G1878" s="153">
        <v>7.2</v>
      </c>
      <c r="H1878" s="153" t="s">
        <v>92</v>
      </c>
      <c r="I1878" s="156" t="s">
        <v>66</v>
      </c>
      <c r="J1878" s="184"/>
    </row>
    <row r="1879" spans="1:10" s="99" customFormat="1" ht="14.25" customHeight="1">
      <c r="A1879" s="154">
        <v>67</v>
      </c>
      <c r="B1879" s="155">
        <v>1804</v>
      </c>
      <c r="C1879" s="155" t="s">
        <v>278</v>
      </c>
      <c r="D1879" s="155" t="s">
        <v>93</v>
      </c>
      <c r="E1879" s="155">
        <v>40</v>
      </c>
      <c r="F1879" s="155" t="s">
        <v>611</v>
      </c>
      <c r="G1879" s="153">
        <v>7.2</v>
      </c>
      <c r="H1879" s="153" t="s">
        <v>92</v>
      </c>
      <c r="I1879" s="156" t="s">
        <v>66</v>
      </c>
      <c r="J1879" s="184"/>
    </row>
    <row r="1880" spans="1:10" s="99" customFormat="1" ht="14.25" customHeight="1">
      <c r="A1880" s="154">
        <v>67</v>
      </c>
      <c r="B1880" s="155">
        <v>1805</v>
      </c>
      <c r="C1880" s="155" t="s">
        <v>278</v>
      </c>
      <c r="D1880" s="155" t="s">
        <v>93</v>
      </c>
      <c r="E1880" s="155">
        <v>40</v>
      </c>
      <c r="F1880" s="155" t="s">
        <v>601</v>
      </c>
      <c r="G1880" s="153">
        <v>7.2</v>
      </c>
      <c r="H1880" s="153" t="s">
        <v>92</v>
      </c>
      <c r="I1880" s="156" t="s">
        <v>66</v>
      </c>
      <c r="J1880" s="184"/>
    </row>
    <row r="1881" spans="1:10" s="99" customFormat="1" ht="14.25" customHeight="1">
      <c r="A1881" s="154">
        <v>67</v>
      </c>
      <c r="B1881" s="155">
        <v>1806</v>
      </c>
      <c r="C1881" s="155" t="s">
        <v>278</v>
      </c>
      <c r="D1881" s="155" t="s">
        <v>93</v>
      </c>
      <c r="E1881" s="155">
        <v>40</v>
      </c>
      <c r="F1881" s="155" t="s">
        <v>601</v>
      </c>
      <c r="G1881" s="153">
        <v>7.2</v>
      </c>
      <c r="H1881" s="153" t="s">
        <v>92</v>
      </c>
      <c r="I1881" s="156" t="s">
        <v>66</v>
      </c>
      <c r="J1881" s="184"/>
    </row>
    <row r="1882" spans="1:10" s="99" customFormat="1" ht="14.25" customHeight="1">
      <c r="A1882" s="154" t="s">
        <v>36</v>
      </c>
      <c r="B1882" s="155" t="s">
        <v>45</v>
      </c>
      <c r="C1882" s="155" t="s">
        <v>86</v>
      </c>
      <c r="D1882" s="155" t="s">
        <v>87</v>
      </c>
      <c r="E1882" s="155" t="s">
        <v>88</v>
      </c>
      <c r="F1882" s="155" t="s">
        <v>89</v>
      </c>
      <c r="G1882" s="153">
        <v>242.4</v>
      </c>
      <c r="H1882" s="153">
        <v>264.5</v>
      </c>
      <c r="I1882" s="156" t="s">
        <v>90</v>
      </c>
      <c r="J1882" s="184"/>
    </row>
    <row r="1883" spans="1:10" s="99" customFormat="1" ht="14.25" customHeight="1">
      <c r="A1883" s="154">
        <v>68</v>
      </c>
      <c r="B1883" s="155">
        <v>1807</v>
      </c>
      <c r="C1883" s="155" t="s">
        <v>163</v>
      </c>
      <c r="D1883" s="155" t="s">
        <v>93</v>
      </c>
      <c r="E1883" s="155">
        <v>90</v>
      </c>
      <c r="F1883" s="155" t="s">
        <v>612</v>
      </c>
      <c r="G1883" s="153">
        <v>10.1</v>
      </c>
      <c r="H1883" s="153" t="s">
        <v>92</v>
      </c>
      <c r="I1883" s="156" t="s">
        <v>66</v>
      </c>
      <c r="J1883" s="184"/>
    </row>
    <row r="1884" spans="1:10" s="99" customFormat="1" ht="14.25" customHeight="1">
      <c r="A1884" s="154">
        <v>68</v>
      </c>
      <c r="B1884" s="155">
        <v>1808</v>
      </c>
      <c r="C1884" s="155" t="s">
        <v>163</v>
      </c>
      <c r="D1884" s="155" t="s">
        <v>93</v>
      </c>
      <c r="E1884" s="155">
        <v>90</v>
      </c>
      <c r="F1884" s="155" t="s">
        <v>612</v>
      </c>
      <c r="G1884" s="153">
        <v>10.1</v>
      </c>
      <c r="H1884" s="153" t="s">
        <v>92</v>
      </c>
      <c r="I1884" s="156" t="s">
        <v>66</v>
      </c>
      <c r="J1884" s="184"/>
    </row>
    <row r="1885" spans="1:10" s="99" customFormat="1" ht="14.25" customHeight="1">
      <c r="A1885" s="154">
        <v>68</v>
      </c>
      <c r="B1885" s="155">
        <v>1809</v>
      </c>
      <c r="C1885" s="155" t="s">
        <v>163</v>
      </c>
      <c r="D1885" s="155" t="s">
        <v>93</v>
      </c>
      <c r="E1885" s="155">
        <v>90</v>
      </c>
      <c r="F1885" s="155" t="s">
        <v>612</v>
      </c>
      <c r="G1885" s="153">
        <v>10.1</v>
      </c>
      <c r="H1885" s="153" t="s">
        <v>92</v>
      </c>
      <c r="I1885" s="156" t="s">
        <v>66</v>
      </c>
      <c r="J1885" s="184"/>
    </row>
    <row r="1886" spans="1:10" s="99" customFormat="1" ht="14.25" customHeight="1">
      <c r="A1886" s="154">
        <v>68</v>
      </c>
      <c r="B1886" s="155">
        <v>1810</v>
      </c>
      <c r="C1886" s="155" t="s">
        <v>163</v>
      </c>
      <c r="D1886" s="155" t="s">
        <v>93</v>
      </c>
      <c r="E1886" s="155">
        <v>90</v>
      </c>
      <c r="F1886" s="155" t="s">
        <v>612</v>
      </c>
      <c r="G1886" s="153">
        <v>10.1</v>
      </c>
      <c r="H1886" s="153" t="s">
        <v>92</v>
      </c>
      <c r="I1886" s="156" t="s">
        <v>66</v>
      </c>
      <c r="J1886" s="184"/>
    </row>
    <row r="1887" spans="1:10" s="99" customFormat="1" ht="14.25" customHeight="1">
      <c r="A1887" s="154">
        <v>68</v>
      </c>
      <c r="B1887" s="155">
        <v>1811</v>
      </c>
      <c r="C1887" s="155" t="s">
        <v>163</v>
      </c>
      <c r="D1887" s="155" t="s">
        <v>93</v>
      </c>
      <c r="E1887" s="155">
        <v>90</v>
      </c>
      <c r="F1887" s="155" t="s">
        <v>612</v>
      </c>
      <c r="G1887" s="153">
        <v>10.1</v>
      </c>
      <c r="H1887" s="153" t="s">
        <v>92</v>
      </c>
      <c r="I1887" s="156" t="s">
        <v>66</v>
      </c>
      <c r="J1887" s="184"/>
    </row>
    <row r="1888" spans="1:10" s="99" customFormat="1" ht="14.25" customHeight="1">
      <c r="A1888" s="154">
        <v>68</v>
      </c>
      <c r="B1888" s="155">
        <v>1812</v>
      </c>
      <c r="C1888" s="155" t="s">
        <v>163</v>
      </c>
      <c r="D1888" s="155" t="s">
        <v>93</v>
      </c>
      <c r="E1888" s="155">
        <v>90</v>
      </c>
      <c r="F1888" s="155" t="s">
        <v>612</v>
      </c>
      <c r="G1888" s="153">
        <v>10.1</v>
      </c>
      <c r="H1888" s="153" t="s">
        <v>92</v>
      </c>
      <c r="I1888" s="156" t="s">
        <v>66</v>
      </c>
      <c r="J1888" s="184"/>
    </row>
    <row r="1889" spans="1:10" s="99" customFormat="1" ht="14.25" customHeight="1">
      <c r="A1889" s="154">
        <v>68</v>
      </c>
      <c r="B1889" s="155">
        <v>1813</v>
      </c>
      <c r="C1889" s="155" t="s">
        <v>163</v>
      </c>
      <c r="D1889" s="155" t="s">
        <v>93</v>
      </c>
      <c r="E1889" s="155">
        <v>90</v>
      </c>
      <c r="F1889" s="155" t="s">
        <v>612</v>
      </c>
      <c r="G1889" s="153">
        <v>10.1</v>
      </c>
      <c r="H1889" s="153" t="s">
        <v>92</v>
      </c>
      <c r="I1889" s="156" t="s">
        <v>66</v>
      </c>
      <c r="J1889" s="184"/>
    </row>
    <row r="1890" spans="1:10" s="99" customFormat="1" ht="14.25" customHeight="1">
      <c r="A1890" s="154">
        <v>68</v>
      </c>
      <c r="B1890" s="155">
        <v>1814</v>
      </c>
      <c r="C1890" s="155" t="s">
        <v>163</v>
      </c>
      <c r="D1890" s="155" t="s">
        <v>93</v>
      </c>
      <c r="E1890" s="155">
        <v>90</v>
      </c>
      <c r="F1890" s="155" t="s">
        <v>612</v>
      </c>
      <c r="G1890" s="153">
        <v>10.1</v>
      </c>
      <c r="H1890" s="153" t="s">
        <v>92</v>
      </c>
      <c r="I1890" s="156" t="s">
        <v>66</v>
      </c>
      <c r="J1890" s="184"/>
    </row>
    <row r="1891" spans="1:10" s="99" customFormat="1" ht="14.25" customHeight="1">
      <c r="A1891" s="154">
        <v>68</v>
      </c>
      <c r="B1891" s="155">
        <v>1815</v>
      </c>
      <c r="C1891" s="155" t="s">
        <v>163</v>
      </c>
      <c r="D1891" s="155" t="s">
        <v>93</v>
      </c>
      <c r="E1891" s="155">
        <v>90</v>
      </c>
      <c r="F1891" s="155" t="s">
        <v>569</v>
      </c>
      <c r="G1891" s="153">
        <v>10.1</v>
      </c>
      <c r="H1891" s="153" t="s">
        <v>92</v>
      </c>
      <c r="I1891" s="156" t="s">
        <v>66</v>
      </c>
      <c r="J1891" s="184"/>
    </row>
    <row r="1892" spans="1:10" s="99" customFormat="1" ht="14.25" customHeight="1">
      <c r="A1892" s="154">
        <v>68</v>
      </c>
      <c r="B1892" s="155">
        <v>1816</v>
      </c>
      <c r="C1892" s="155" t="s">
        <v>163</v>
      </c>
      <c r="D1892" s="155" t="s">
        <v>93</v>
      </c>
      <c r="E1892" s="155">
        <v>90</v>
      </c>
      <c r="F1892" s="155" t="s">
        <v>612</v>
      </c>
      <c r="G1892" s="153">
        <v>10.1</v>
      </c>
      <c r="H1892" s="153" t="s">
        <v>92</v>
      </c>
      <c r="I1892" s="156" t="s">
        <v>66</v>
      </c>
      <c r="J1892" s="184"/>
    </row>
    <row r="1893" spans="1:10" s="99" customFormat="1" ht="14.25" customHeight="1">
      <c r="A1893" s="154">
        <v>68</v>
      </c>
      <c r="B1893" s="155">
        <v>1817</v>
      </c>
      <c r="C1893" s="155" t="s">
        <v>163</v>
      </c>
      <c r="D1893" s="155" t="s">
        <v>93</v>
      </c>
      <c r="E1893" s="155">
        <v>90</v>
      </c>
      <c r="F1893" s="155" t="s">
        <v>612</v>
      </c>
      <c r="G1893" s="153">
        <v>10.1</v>
      </c>
      <c r="H1893" s="153" t="s">
        <v>92</v>
      </c>
      <c r="I1893" s="156" t="s">
        <v>66</v>
      </c>
      <c r="J1893" s="184"/>
    </row>
    <row r="1894" spans="1:10" s="99" customFormat="1" ht="14.25" customHeight="1">
      <c r="A1894" s="154">
        <v>68</v>
      </c>
      <c r="B1894" s="155">
        <v>1818</v>
      </c>
      <c r="C1894" s="155" t="s">
        <v>163</v>
      </c>
      <c r="D1894" s="155" t="s">
        <v>93</v>
      </c>
      <c r="E1894" s="155">
        <v>90</v>
      </c>
      <c r="F1894" s="155" t="s">
        <v>569</v>
      </c>
      <c r="G1894" s="153">
        <v>10.1</v>
      </c>
      <c r="H1894" s="153" t="s">
        <v>92</v>
      </c>
      <c r="I1894" s="156" t="s">
        <v>66</v>
      </c>
      <c r="J1894" s="184"/>
    </row>
    <row r="1895" spans="1:10" s="99" customFormat="1" ht="14.25" customHeight="1">
      <c r="A1895" s="154">
        <v>68</v>
      </c>
      <c r="B1895" s="155">
        <v>1819</v>
      </c>
      <c r="C1895" s="155" t="s">
        <v>163</v>
      </c>
      <c r="D1895" s="155" t="s">
        <v>93</v>
      </c>
      <c r="E1895" s="155">
        <v>90</v>
      </c>
      <c r="F1895" s="155" t="s">
        <v>612</v>
      </c>
      <c r="G1895" s="153">
        <v>10.1</v>
      </c>
      <c r="H1895" s="153" t="s">
        <v>92</v>
      </c>
      <c r="I1895" s="156" t="s">
        <v>66</v>
      </c>
      <c r="J1895" s="184"/>
    </row>
    <row r="1896" spans="1:10" s="99" customFormat="1" ht="14.25" customHeight="1">
      <c r="A1896" s="154">
        <v>68</v>
      </c>
      <c r="B1896" s="155">
        <v>1820</v>
      </c>
      <c r="C1896" s="155" t="s">
        <v>163</v>
      </c>
      <c r="D1896" s="155" t="s">
        <v>93</v>
      </c>
      <c r="E1896" s="155">
        <v>90</v>
      </c>
      <c r="F1896" s="155" t="s">
        <v>569</v>
      </c>
      <c r="G1896" s="153">
        <v>10.1</v>
      </c>
      <c r="H1896" s="153" t="s">
        <v>92</v>
      </c>
      <c r="I1896" s="156" t="s">
        <v>66</v>
      </c>
      <c r="J1896" s="184"/>
    </row>
    <row r="1897" spans="1:10" s="99" customFormat="1" ht="14.25" customHeight="1">
      <c r="A1897" s="154">
        <v>68</v>
      </c>
      <c r="B1897" s="155">
        <v>1821</v>
      </c>
      <c r="C1897" s="155" t="s">
        <v>163</v>
      </c>
      <c r="D1897" s="155" t="s">
        <v>93</v>
      </c>
      <c r="E1897" s="155">
        <v>90</v>
      </c>
      <c r="F1897" s="155" t="s">
        <v>569</v>
      </c>
      <c r="G1897" s="153">
        <v>10.1</v>
      </c>
      <c r="H1897" s="153" t="s">
        <v>92</v>
      </c>
      <c r="I1897" s="156" t="s">
        <v>66</v>
      </c>
      <c r="J1897" s="184"/>
    </row>
    <row r="1898" spans="1:10" s="99" customFormat="1" ht="14.25" customHeight="1">
      <c r="A1898" s="154">
        <v>68</v>
      </c>
      <c r="B1898" s="155">
        <v>1822</v>
      </c>
      <c r="C1898" s="155" t="s">
        <v>163</v>
      </c>
      <c r="D1898" s="155" t="s">
        <v>93</v>
      </c>
      <c r="E1898" s="155">
        <v>90</v>
      </c>
      <c r="F1898" s="155" t="s">
        <v>612</v>
      </c>
      <c r="G1898" s="153">
        <v>10.1</v>
      </c>
      <c r="H1898" s="153" t="s">
        <v>92</v>
      </c>
      <c r="I1898" s="156" t="s">
        <v>66</v>
      </c>
      <c r="J1898" s="184"/>
    </row>
    <row r="1899" spans="1:10" s="99" customFormat="1" ht="14.25" customHeight="1">
      <c r="A1899" s="154">
        <v>68</v>
      </c>
      <c r="B1899" s="155">
        <v>1823</v>
      </c>
      <c r="C1899" s="155" t="s">
        <v>163</v>
      </c>
      <c r="D1899" s="155" t="s">
        <v>93</v>
      </c>
      <c r="E1899" s="155">
        <v>90</v>
      </c>
      <c r="F1899" s="155" t="s">
        <v>569</v>
      </c>
      <c r="G1899" s="153">
        <v>10.1</v>
      </c>
      <c r="H1899" s="153" t="s">
        <v>92</v>
      </c>
      <c r="I1899" s="156" t="s">
        <v>66</v>
      </c>
      <c r="J1899" s="184"/>
    </row>
    <row r="1900" spans="1:10" s="99" customFormat="1" ht="14.25" customHeight="1">
      <c r="A1900" s="154">
        <v>68</v>
      </c>
      <c r="B1900" s="155">
        <v>1824</v>
      </c>
      <c r="C1900" s="155" t="s">
        <v>163</v>
      </c>
      <c r="D1900" s="155" t="s">
        <v>93</v>
      </c>
      <c r="E1900" s="155">
        <v>90</v>
      </c>
      <c r="F1900" s="155" t="s">
        <v>569</v>
      </c>
      <c r="G1900" s="153">
        <v>10.1</v>
      </c>
      <c r="H1900" s="153" t="s">
        <v>92</v>
      </c>
      <c r="I1900" s="156" t="s">
        <v>66</v>
      </c>
      <c r="J1900" s="184"/>
    </row>
    <row r="1901" spans="1:10" s="99" customFormat="1" ht="14.25" customHeight="1">
      <c r="A1901" s="154">
        <v>68</v>
      </c>
      <c r="B1901" s="155">
        <v>1825</v>
      </c>
      <c r="C1901" s="155" t="s">
        <v>163</v>
      </c>
      <c r="D1901" s="155" t="s">
        <v>93</v>
      </c>
      <c r="E1901" s="155">
        <v>90</v>
      </c>
      <c r="F1901" s="155" t="s">
        <v>612</v>
      </c>
      <c r="G1901" s="153">
        <v>10.1</v>
      </c>
      <c r="H1901" s="153" t="s">
        <v>92</v>
      </c>
      <c r="I1901" s="156" t="s">
        <v>66</v>
      </c>
      <c r="J1901" s="184"/>
    </row>
    <row r="1902" spans="1:10" s="99" customFormat="1" ht="14.25" customHeight="1">
      <c r="A1902" s="154">
        <v>68</v>
      </c>
      <c r="B1902" s="155">
        <v>1826</v>
      </c>
      <c r="C1902" s="155" t="s">
        <v>163</v>
      </c>
      <c r="D1902" s="155" t="s">
        <v>93</v>
      </c>
      <c r="E1902" s="155">
        <v>90</v>
      </c>
      <c r="F1902" s="155" t="s">
        <v>569</v>
      </c>
      <c r="G1902" s="153">
        <v>10.1</v>
      </c>
      <c r="H1902" s="153" t="s">
        <v>92</v>
      </c>
      <c r="I1902" s="156" t="s">
        <v>66</v>
      </c>
      <c r="J1902" s="184"/>
    </row>
    <row r="1903" spans="1:10" s="99" customFormat="1" ht="14.25" customHeight="1">
      <c r="A1903" s="154">
        <v>68</v>
      </c>
      <c r="B1903" s="155">
        <v>1827</v>
      </c>
      <c r="C1903" s="155" t="s">
        <v>163</v>
      </c>
      <c r="D1903" s="155" t="s">
        <v>93</v>
      </c>
      <c r="E1903" s="155">
        <v>90</v>
      </c>
      <c r="F1903" s="155" t="s">
        <v>569</v>
      </c>
      <c r="G1903" s="153">
        <v>10.1</v>
      </c>
      <c r="H1903" s="153" t="s">
        <v>92</v>
      </c>
      <c r="I1903" s="156" t="s">
        <v>66</v>
      </c>
      <c r="J1903" s="184"/>
    </row>
    <row r="1904" spans="1:10" s="99" customFormat="1" ht="14.25" customHeight="1">
      <c r="A1904" s="154">
        <v>68</v>
      </c>
      <c r="B1904" s="155">
        <v>1828</v>
      </c>
      <c r="C1904" s="155" t="s">
        <v>163</v>
      </c>
      <c r="D1904" s="155" t="s">
        <v>93</v>
      </c>
      <c r="E1904" s="155">
        <v>90</v>
      </c>
      <c r="F1904" s="155" t="s">
        <v>612</v>
      </c>
      <c r="G1904" s="153">
        <v>10.1</v>
      </c>
      <c r="H1904" s="153" t="s">
        <v>92</v>
      </c>
      <c r="I1904" s="156" t="s">
        <v>66</v>
      </c>
      <c r="J1904" s="184"/>
    </row>
    <row r="1905" spans="1:10" s="99" customFormat="1" ht="14.25" customHeight="1">
      <c r="A1905" s="154">
        <v>68</v>
      </c>
      <c r="B1905" s="155">
        <v>1829</v>
      </c>
      <c r="C1905" s="155" t="s">
        <v>163</v>
      </c>
      <c r="D1905" s="155" t="s">
        <v>93</v>
      </c>
      <c r="E1905" s="155">
        <v>90</v>
      </c>
      <c r="F1905" s="155" t="s">
        <v>569</v>
      </c>
      <c r="G1905" s="153">
        <v>10.1</v>
      </c>
      <c r="H1905" s="153" t="s">
        <v>92</v>
      </c>
      <c r="I1905" s="156" t="s">
        <v>66</v>
      </c>
      <c r="J1905" s="184"/>
    </row>
    <row r="1906" spans="1:10" s="99" customFormat="1" ht="14.25" customHeight="1">
      <c r="A1906" s="154">
        <v>68</v>
      </c>
      <c r="B1906" s="155">
        <v>1830</v>
      </c>
      <c r="C1906" s="155" t="s">
        <v>163</v>
      </c>
      <c r="D1906" s="155" t="s">
        <v>93</v>
      </c>
      <c r="E1906" s="155">
        <v>90</v>
      </c>
      <c r="F1906" s="155" t="s">
        <v>569</v>
      </c>
      <c r="G1906" s="153">
        <v>10.1</v>
      </c>
      <c r="H1906" s="153" t="s">
        <v>92</v>
      </c>
      <c r="I1906" s="156" t="s">
        <v>66</v>
      </c>
      <c r="J1906" s="184"/>
    </row>
    <row r="1907" spans="1:10" s="99" customFormat="1" ht="14.25" customHeight="1">
      <c r="A1907" s="154" t="s">
        <v>36</v>
      </c>
      <c r="B1907" s="155" t="s">
        <v>45</v>
      </c>
      <c r="C1907" s="155" t="s">
        <v>86</v>
      </c>
      <c r="D1907" s="155" t="s">
        <v>87</v>
      </c>
      <c r="E1907" s="155" t="s">
        <v>88</v>
      </c>
      <c r="F1907" s="155" t="s">
        <v>89</v>
      </c>
      <c r="G1907" s="153">
        <v>92</v>
      </c>
      <c r="H1907" s="153">
        <v>114.1</v>
      </c>
      <c r="I1907" s="156" t="s">
        <v>146</v>
      </c>
      <c r="J1907" s="184"/>
    </row>
    <row r="1908" spans="1:10" s="99" customFormat="1" ht="14.25" customHeight="1">
      <c r="A1908" s="154">
        <v>69</v>
      </c>
      <c r="B1908" s="155">
        <v>1831</v>
      </c>
      <c r="C1908" s="155" t="s">
        <v>157</v>
      </c>
      <c r="D1908" s="155" t="s">
        <v>138</v>
      </c>
      <c r="E1908" s="155">
        <v>120</v>
      </c>
      <c r="F1908" s="155" t="s">
        <v>572</v>
      </c>
      <c r="G1908" s="153">
        <v>3.8</v>
      </c>
      <c r="H1908" s="153" t="s">
        <v>92</v>
      </c>
      <c r="I1908" s="156" t="s">
        <v>66</v>
      </c>
      <c r="J1908" s="184"/>
    </row>
    <row r="1909" spans="1:10" s="99" customFormat="1" ht="14.25" customHeight="1">
      <c r="A1909" s="154">
        <v>69</v>
      </c>
      <c r="B1909" s="155">
        <v>1832</v>
      </c>
      <c r="C1909" s="155" t="s">
        <v>157</v>
      </c>
      <c r="D1909" s="155" t="s">
        <v>138</v>
      </c>
      <c r="E1909" s="155">
        <v>120</v>
      </c>
      <c r="F1909" s="155" t="s">
        <v>557</v>
      </c>
      <c r="G1909" s="153">
        <v>3.8</v>
      </c>
      <c r="H1909" s="153" t="s">
        <v>92</v>
      </c>
      <c r="I1909" s="156" t="s">
        <v>66</v>
      </c>
      <c r="J1909" s="184"/>
    </row>
    <row r="1910" spans="1:10" s="99" customFormat="1" ht="14.25" customHeight="1">
      <c r="A1910" s="154">
        <v>69</v>
      </c>
      <c r="B1910" s="155">
        <v>1833</v>
      </c>
      <c r="C1910" s="155" t="s">
        <v>157</v>
      </c>
      <c r="D1910" s="155" t="s">
        <v>138</v>
      </c>
      <c r="E1910" s="155">
        <v>120</v>
      </c>
      <c r="F1910" s="155" t="s">
        <v>572</v>
      </c>
      <c r="G1910" s="153">
        <v>3.8</v>
      </c>
      <c r="H1910" s="153" t="s">
        <v>92</v>
      </c>
      <c r="I1910" s="156" t="s">
        <v>66</v>
      </c>
      <c r="J1910" s="184"/>
    </row>
    <row r="1911" spans="1:10" s="99" customFormat="1" ht="14.25" customHeight="1">
      <c r="A1911" s="154">
        <v>69</v>
      </c>
      <c r="B1911" s="155">
        <v>1834</v>
      </c>
      <c r="C1911" s="155" t="s">
        <v>157</v>
      </c>
      <c r="D1911" s="155" t="s">
        <v>138</v>
      </c>
      <c r="E1911" s="155">
        <v>120</v>
      </c>
      <c r="F1911" s="155" t="s">
        <v>567</v>
      </c>
      <c r="G1911" s="153">
        <v>3.8</v>
      </c>
      <c r="H1911" s="153" t="s">
        <v>92</v>
      </c>
      <c r="I1911" s="156" t="s">
        <v>66</v>
      </c>
      <c r="J1911" s="184"/>
    </row>
    <row r="1912" spans="1:10" s="99" customFormat="1" ht="14.25" customHeight="1">
      <c r="A1912" s="154">
        <v>69</v>
      </c>
      <c r="B1912" s="155">
        <v>1835</v>
      </c>
      <c r="C1912" s="155" t="s">
        <v>157</v>
      </c>
      <c r="D1912" s="155" t="s">
        <v>138</v>
      </c>
      <c r="E1912" s="155">
        <v>120</v>
      </c>
      <c r="F1912" s="155" t="s">
        <v>567</v>
      </c>
      <c r="G1912" s="153">
        <v>3.8</v>
      </c>
      <c r="H1912" s="153" t="s">
        <v>92</v>
      </c>
      <c r="I1912" s="156" t="s">
        <v>66</v>
      </c>
      <c r="J1912" s="184"/>
    </row>
    <row r="1913" spans="1:10" s="99" customFormat="1" ht="14.25" customHeight="1">
      <c r="A1913" s="154">
        <v>69</v>
      </c>
      <c r="B1913" s="155">
        <v>1836</v>
      </c>
      <c r="C1913" s="155" t="s">
        <v>157</v>
      </c>
      <c r="D1913" s="155" t="s">
        <v>138</v>
      </c>
      <c r="E1913" s="155">
        <v>120</v>
      </c>
      <c r="F1913" s="155" t="s">
        <v>567</v>
      </c>
      <c r="G1913" s="153">
        <v>3.8</v>
      </c>
      <c r="H1913" s="153" t="s">
        <v>92</v>
      </c>
      <c r="I1913" s="156" t="s">
        <v>66</v>
      </c>
      <c r="J1913" s="184"/>
    </row>
    <row r="1914" spans="1:10" s="99" customFormat="1" ht="14.25" customHeight="1">
      <c r="A1914" s="154">
        <v>69</v>
      </c>
      <c r="B1914" s="155">
        <v>1837</v>
      </c>
      <c r="C1914" s="155" t="s">
        <v>157</v>
      </c>
      <c r="D1914" s="155" t="s">
        <v>138</v>
      </c>
      <c r="E1914" s="155">
        <v>120</v>
      </c>
      <c r="F1914" s="155" t="s">
        <v>557</v>
      </c>
      <c r="G1914" s="153">
        <v>3.8</v>
      </c>
      <c r="H1914" s="153" t="s">
        <v>92</v>
      </c>
      <c r="I1914" s="156" t="s">
        <v>66</v>
      </c>
      <c r="J1914" s="184"/>
    </row>
    <row r="1915" spans="1:10" s="99" customFormat="1" ht="14.25" customHeight="1">
      <c r="A1915" s="154">
        <v>69</v>
      </c>
      <c r="B1915" s="155">
        <v>1838</v>
      </c>
      <c r="C1915" s="155" t="s">
        <v>157</v>
      </c>
      <c r="D1915" s="155" t="s">
        <v>138</v>
      </c>
      <c r="E1915" s="155">
        <v>120</v>
      </c>
      <c r="F1915" s="155" t="s">
        <v>557</v>
      </c>
      <c r="G1915" s="153">
        <v>3.8</v>
      </c>
      <c r="H1915" s="153" t="s">
        <v>92</v>
      </c>
      <c r="I1915" s="156" t="s">
        <v>66</v>
      </c>
      <c r="J1915" s="184"/>
    </row>
    <row r="1916" spans="1:10" s="99" customFormat="1" ht="14.25" customHeight="1">
      <c r="A1916" s="154">
        <v>69</v>
      </c>
      <c r="B1916" s="155">
        <v>1839</v>
      </c>
      <c r="C1916" s="155" t="s">
        <v>157</v>
      </c>
      <c r="D1916" s="155" t="s">
        <v>138</v>
      </c>
      <c r="E1916" s="155">
        <v>120</v>
      </c>
      <c r="F1916" s="155" t="s">
        <v>567</v>
      </c>
      <c r="G1916" s="153">
        <v>3.8</v>
      </c>
      <c r="H1916" s="153" t="s">
        <v>92</v>
      </c>
      <c r="I1916" s="156" t="s">
        <v>66</v>
      </c>
      <c r="J1916" s="184"/>
    </row>
    <row r="1917" spans="1:10" s="99" customFormat="1" ht="14.25" customHeight="1">
      <c r="A1917" s="154">
        <v>69</v>
      </c>
      <c r="B1917" s="155">
        <v>1840</v>
      </c>
      <c r="C1917" s="155" t="s">
        <v>157</v>
      </c>
      <c r="D1917" s="155" t="s">
        <v>138</v>
      </c>
      <c r="E1917" s="155">
        <v>120</v>
      </c>
      <c r="F1917" s="155" t="s">
        <v>572</v>
      </c>
      <c r="G1917" s="153">
        <v>3.8</v>
      </c>
      <c r="H1917" s="153" t="s">
        <v>92</v>
      </c>
      <c r="I1917" s="156" t="s">
        <v>66</v>
      </c>
      <c r="J1917" s="184"/>
    </row>
    <row r="1918" spans="1:10" s="99" customFormat="1" ht="14.25" customHeight="1">
      <c r="A1918" s="154">
        <v>69</v>
      </c>
      <c r="B1918" s="155">
        <v>1841</v>
      </c>
      <c r="C1918" s="155" t="s">
        <v>157</v>
      </c>
      <c r="D1918" s="155" t="s">
        <v>138</v>
      </c>
      <c r="E1918" s="155">
        <v>120</v>
      </c>
      <c r="F1918" s="155" t="s">
        <v>567</v>
      </c>
      <c r="G1918" s="153">
        <v>3.8</v>
      </c>
      <c r="H1918" s="153" t="s">
        <v>92</v>
      </c>
      <c r="I1918" s="156" t="s">
        <v>66</v>
      </c>
      <c r="J1918" s="184"/>
    </row>
    <row r="1919" spans="1:10" s="99" customFormat="1" ht="14.25" customHeight="1">
      <c r="A1919" s="154">
        <v>69</v>
      </c>
      <c r="B1919" s="155">
        <v>1842</v>
      </c>
      <c r="C1919" s="155" t="s">
        <v>157</v>
      </c>
      <c r="D1919" s="155" t="s">
        <v>138</v>
      </c>
      <c r="E1919" s="155">
        <v>120</v>
      </c>
      <c r="F1919" s="155" t="s">
        <v>572</v>
      </c>
      <c r="G1919" s="153">
        <v>3.8</v>
      </c>
      <c r="H1919" s="153" t="s">
        <v>92</v>
      </c>
      <c r="I1919" s="156" t="s">
        <v>66</v>
      </c>
      <c r="J1919" s="184"/>
    </row>
    <row r="1920" spans="1:10" s="99" customFormat="1" ht="14.25" customHeight="1">
      <c r="A1920" s="154">
        <v>69</v>
      </c>
      <c r="B1920" s="155">
        <v>1843</v>
      </c>
      <c r="C1920" s="155" t="s">
        <v>157</v>
      </c>
      <c r="D1920" s="155" t="s">
        <v>138</v>
      </c>
      <c r="E1920" s="155">
        <v>120</v>
      </c>
      <c r="F1920" s="155" t="s">
        <v>582</v>
      </c>
      <c r="G1920" s="153">
        <v>3.8</v>
      </c>
      <c r="H1920" s="153" t="s">
        <v>92</v>
      </c>
      <c r="I1920" s="156" t="s">
        <v>66</v>
      </c>
      <c r="J1920" s="184"/>
    </row>
    <row r="1921" spans="1:10" s="99" customFormat="1" ht="14.25" customHeight="1">
      <c r="A1921" s="154">
        <v>69</v>
      </c>
      <c r="B1921" s="155">
        <v>1844</v>
      </c>
      <c r="C1921" s="155" t="s">
        <v>157</v>
      </c>
      <c r="D1921" s="155" t="s">
        <v>138</v>
      </c>
      <c r="E1921" s="155">
        <v>120</v>
      </c>
      <c r="F1921" s="155" t="s">
        <v>567</v>
      </c>
      <c r="G1921" s="153">
        <v>3.8</v>
      </c>
      <c r="H1921" s="153" t="s">
        <v>92</v>
      </c>
      <c r="I1921" s="156" t="s">
        <v>66</v>
      </c>
      <c r="J1921" s="184"/>
    </row>
    <row r="1922" spans="1:10" s="99" customFormat="1" ht="14.25" customHeight="1">
      <c r="A1922" s="154">
        <v>69</v>
      </c>
      <c r="B1922" s="155">
        <v>1845</v>
      </c>
      <c r="C1922" s="155" t="s">
        <v>157</v>
      </c>
      <c r="D1922" s="155" t="s">
        <v>138</v>
      </c>
      <c r="E1922" s="155">
        <v>120</v>
      </c>
      <c r="F1922" s="155" t="s">
        <v>572</v>
      </c>
      <c r="G1922" s="153">
        <v>3.8</v>
      </c>
      <c r="H1922" s="153" t="s">
        <v>92</v>
      </c>
      <c r="I1922" s="156" t="s">
        <v>66</v>
      </c>
      <c r="J1922" s="184"/>
    </row>
    <row r="1923" spans="1:10" s="99" customFormat="1" ht="14.25" customHeight="1">
      <c r="A1923" s="154">
        <v>69</v>
      </c>
      <c r="B1923" s="155">
        <v>1846</v>
      </c>
      <c r="C1923" s="155" t="s">
        <v>157</v>
      </c>
      <c r="D1923" s="155" t="s">
        <v>138</v>
      </c>
      <c r="E1923" s="155">
        <v>120</v>
      </c>
      <c r="F1923" s="155" t="s">
        <v>567</v>
      </c>
      <c r="G1923" s="153">
        <v>3.8</v>
      </c>
      <c r="H1923" s="153" t="s">
        <v>92</v>
      </c>
      <c r="I1923" s="156" t="s">
        <v>66</v>
      </c>
      <c r="J1923" s="184"/>
    </row>
    <row r="1924" spans="1:10" s="99" customFormat="1" ht="14.25" customHeight="1">
      <c r="A1924" s="154">
        <v>69</v>
      </c>
      <c r="B1924" s="155">
        <v>1847</v>
      </c>
      <c r="C1924" s="155" t="s">
        <v>157</v>
      </c>
      <c r="D1924" s="155" t="s">
        <v>138</v>
      </c>
      <c r="E1924" s="155">
        <v>120</v>
      </c>
      <c r="F1924" s="155" t="s">
        <v>572</v>
      </c>
      <c r="G1924" s="153">
        <v>3.8</v>
      </c>
      <c r="H1924" s="153" t="s">
        <v>92</v>
      </c>
      <c r="I1924" s="156" t="s">
        <v>66</v>
      </c>
      <c r="J1924" s="184"/>
    </row>
    <row r="1925" spans="1:10" s="99" customFormat="1" ht="14.25" customHeight="1">
      <c r="A1925" s="154">
        <v>69</v>
      </c>
      <c r="B1925" s="155">
        <v>1848</v>
      </c>
      <c r="C1925" s="155" t="s">
        <v>157</v>
      </c>
      <c r="D1925" s="155" t="s">
        <v>138</v>
      </c>
      <c r="E1925" s="155">
        <v>120</v>
      </c>
      <c r="F1925" s="155" t="s">
        <v>567</v>
      </c>
      <c r="G1925" s="153">
        <v>3.8</v>
      </c>
      <c r="H1925" s="153" t="s">
        <v>92</v>
      </c>
      <c r="I1925" s="156" t="s">
        <v>66</v>
      </c>
      <c r="J1925" s="184"/>
    </row>
    <row r="1926" spans="1:10" s="99" customFormat="1" ht="14.25" customHeight="1">
      <c r="A1926" s="154">
        <v>69</v>
      </c>
      <c r="B1926" s="155">
        <v>1849</v>
      </c>
      <c r="C1926" s="155" t="s">
        <v>157</v>
      </c>
      <c r="D1926" s="155" t="s">
        <v>138</v>
      </c>
      <c r="E1926" s="155">
        <v>120</v>
      </c>
      <c r="F1926" s="155" t="s">
        <v>567</v>
      </c>
      <c r="G1926" s="153">
        <v>3.8</v>
      </c>
      <c r="H1926" s="153" t="s">
        <v>92</v>
      </c>
      <c r="I1926" s="156" t="s">
        <v>66</v>
      </c>
      <c r="J1926" s="184"/>
    </row>
    <row r="1927" spans="1:10" s="99" customFormat="1" ht="14.25" customHeight="1">
      <c r="A1927" s="154">
        <v>69</v>
      </c>
      <c r="B1927" s="155">
        <v>1850</v>
      </c>
      <c r="C1927" s="155" t="s">
        <v>566</v>
      </c>
      <c r="D1927" s="155" t="s">
        <v>138</v>
      </c>
      <c r="E1927" s="155">
        <v>120</v>
      </c>
      <c r="F1927" s="155" t="s">
        <v>567</v>
      </c>
      <c r="G1927" s="153">
        <v>4</v>
      </c>
      <c r="H1927" s="153" t="s">
        <v>92</v>
      </c>
      <c r="I1927" s="156" t="s">
        <v>66</v>
      </c>
      <c r="J1927" s="184"/>
    </row>
    <row r="1928" spans="1:10" s="99" customFormat="1" ht="14.25" customHeight="1">
      <c r="A1928" s="154">
        <v>69</v>
      </c>
      <c r="B1928" s="155">
        <v>1851</v>
      </c>
      <c r="C1928" s="155" t="s">
        <v>566</v>
      </c>
      <c r="D1928" s="155" t="s">
        <v>138</v>
      </c>
      <c r="E1928" s="155">
        <v>120</v>
      </c>
      <c r="F1928" s="155" t="s">
        <v>541</v>
      </c>
      <c r="G1928" s="153">
        <v>4</v>
      </c>
      <c r="H1928" s="153" t="s">
        <v>92</v>
      </c>
      <c r="I1928" s="156" t="s">
        <v>66</v>
      </c>
      <c r="J1928" s="184"/>
    </row>
    <row r="1929" spans="1:10" s="99" customFormat="1" ht="14.25" customHeight="1">
      <c r="A1929" s="154">
        <v>69</v>
      </c>
      <c r="B1929" s="155">
        <v>1852</v>
      </c>
      <c r="C1929" s="155" t="s">
        <v>566</v>
      </c>
      <c r="D1929" s="155" t="s">
        <v>138</v>
      </c>
      <c r="E1929" s="155">
        <v>120</v>
      </c>
      <c r="F1929" s="155" t="s">
        <v>567</v>
      </c>
      <c r="G1929" s="153">
        <v>4</v>
      </c>
      <c r="H1929" s="153" t="s">
        <v>92</v>
      </c>
      <c r="I1929" s="156" t="s">
        <v>66</v>
      </c>
      <c r="J1929" s="184"/>
    </row>
    <row r="1930" spans="1:10" s="99" customFormat="1" ht="14.25" customHeight="1">
      <c r="A1930" s="154">
        <v>69</v>
      </c>
      <c r="B1930" s="155">
        <v>1853</v>
      </c>
      <c r="C1930" s="155" t="s">
        <v>566</v>
      </c>
      <c r="D1930" s="155" t="s">
        <v>138</v>
      </c>
      <c r="E1930" s="155">
        <v>120</v>
      </c>
      <c r="F1930" s="155" t="s">
        <v>567</v>
      </c>
      <c r="G1930" s="153">
        <v>4</v>
      </c>
      <c r="H1930" s="153" t="s">
        <v>92</v>
      </c>
      <c r="I1930" s="156" t="s">
        <v>66</v>
      </c>
      <c r="J1930" s="184"/>
    </row>
    <row r="1931" spans="1:10" s="99" customFormat="1" ht="14.25" customHeight="1">
      <c r="A1931" s="154">
        <v>69</v>
      </c>
      <c r="B1931" s="155">
        <v>1854</v>
      </c>
      <c r="C1931" s="155" t="s">
        <v>157</v>
      </c>
      <c r="D1931" s="155" t="s">
        <v>138</v>
      </c>
      <c r="E1931" s="155">
        <v>120</v>
      </c>
      <c r="F1931" s="155" t="s">
        <v>582</v>
      </c>
      <c r="G1931" s="153">
        <v>3.8</v>
      </c>
      <c r="H1931" s="153" t="s">
        <v>92</v>
      </c>
      <c r="I1931" s="156" t="s">
        <v>66</v>
      </c>
      <c r="J1931" s="184"/>
    </row>
    <row r="1932" spans="1:10" s="99" customFormat="1" ht="14.25" customHeight="1">
      <c r="A1932" s="154" t="s">
        <v>36</v>
      </c>
      <c r="B1932" s="155" t="s">
        <v>45</v>
      </c>
      <c r="C1932" s="155" t="s">
        <v>86</v>
      </c>
      <c r="D1932" s="155" t="s">
        <v>87</v>
      </c>
      <c r="E1932" s="155" t="s">
        <v>88</v>
      </c>
      <c r="F1932" s="155" t="s">
        <v>89</v>
      </c>
      <c r="G1932" s="153">
        <v>172.8</v>
      </c>
      <c r="H1932" s="153">
        <v>194.9</v>
      </c>
      <c r="I1932" s="156" t="s">
        <v>90</v>
      </c>
      <c r="J1932" s="184"/>
    </row>
    <row r="1933" spans="1:10" s="99" customFormat="1" ht="14.25" customHeight="1">
      <c r="A1933" s="154">
        <v>70</v>
      </c>
      <c r="B1933" s="155">
        <v>1855</v>
      </c>
      <c r="C1933" s="155" t="s">
        <v>278</v>
      </c>
      <c r="D1933" s="155" t="s">
        <v>93</v>
      </c>
      <c r="E1933" s="155">
        <v>40</v>
      </c>
      <c r="F1933" s="155" t="s">
        <v>611</v>
      </c>
      <c r="G1933" s="153">
        <v>7.2</v>
      </c>
      <c r="H1933" s="153" t="s">
        <v>92</v>
      </c>
      <c r="I1933" s="156" t="s">
        <v>66</v>
      </c>
      <c r="J1933" s="184"/>
    </row>
    <row r="1934" spans="1:10" s="99" customFormat="1" ht="14.25" customHeight="1">
      <c r="A1934" s="154">
        <v>70</v>
      </c>
      <c r="B1934" s="155">
        <v>1856</v>
      </c>
      <c r="C1934" s="155" t="s">
        <v>278</v>
      </c>
      <c r="D1934" s="155" t="s">
        <v>93</v>
      </c>
      <c r="E1934" s="155">
        <v>40</v>
      </c>
      <c r="F1934" s="155" t="s">
        <v>611</v>
      </c>
      <c r="G1934" s="153">
        <v>7.2</v>
      </c>
      <c r="H1934" s="153" t="s">
        <v>92</v>
      </c>
      <c r="I1934" s="156" t="s">
        <v>66</v>
      </c>
      <c r="J1934" s="184"/>
    </row>
    <row r="1935" spans="1:10" s="99" customFormat="1" ht="14.25" customHeight="1">
      <c r="A1935" s="154">
        <v>70</v>
      </c>
      <c r="B1935" s="155">
        <v>1857</v>
      </c>
      <c r="C1935" s="155" t="s">
        <v>278</v>
      </c>
      <c r="D1935" s="155" t="s">
        <v>93</v>
      </c>
      <c r="E1935" s="155">
        <v>40</v>
      </c>
      <c r="F1935" s="155" t="s">
        <v>611</v>
      </c>
      <c r="G1935" s="153">
        <v>7.2</v>
      </c>
      <c r="H1935" s="153" t="s">
        <v>92</v>
      </c>
      <c r="I1935" s="156" t="s">
        <v>66</v>
      </c>
      <c r="J1935" s="184"/>
    </row>
    <row r="1936" spans="1:10" s="99" customFormat="1" ht="14.25" customHeight="1">
      <c r="A1936" s="154">
        <v>70</v>
      </c>
      <c r="B1936" s="155">
        <v>1858</v>
      </c>
      <c r="C1936" s="155" t="s">
        <v>278</v>
      </c>
      <c r="D1936" s="155" t="s">
        <v>93</v>
      </c>
      <c r="E1936" s="155">
        <v>40</v>
      </c>
      <c r="F1936" s="155" t="s">
        <v>611</v>
      </c>
      <c r="G1936" s="153">
        <v>7.2</v>
      </c>
      <c r="H1936" s="153" t="s">
        <v>92</v>
      </c>
      <c r="I1936" s="156" t="s">
        <v>66</v>
      </c>
      <c r="J1936" s="184"/>
    </row>
    <row r="1937" spans="1:10" s="99" customFormat="1" ht="14.25" customHeight="1">
      <c r="A1937" s="154">
        <v>70</v>
      </c>
      <c r="B1937" s="155">
        <v>1859</v>
      </c>
      <c r="C1937" s="155" t="s">
        <v>278</v>
      </c>
      <c r="D1937" s="155" t="s">
        <v>93</v>
      </c>
      <c r="E1937" s="155">
        <v>40</v>
      </c>
      <c r="F1937" s="155" t="s">
        <v>611</v>
      </c>
      <c r="G1937" s="153">
        <v>7.2</v>
      </c>
      <c r="H1937" s="153" t="s">
        <v>92</v>
      </c>
      <c r="I1937" s="156" t="s">
        <v>66</v>
      </c>
      <c r="J1937" s="184"/>
    </row>
    <row r="1938" spans="1:10" s="99" customFormat="1" ht="14.25" customHeight="1">
      <c r="A1938" s="154">
        <v>70</v>
      </c>
      <c r="B1938" s="155">
        <v>1860</v>
      </c>
      <c r="C1938" s="155" t="s">
        <v>278</v>
      </c>
      <c r="D1938" s="155" t="s">
        <v>93</v>
      </c>
      <c r="E1938" s="155">
        <v>40</v>
      </c>
      <c r="F1938" s="155" t="s">
        <v>611</v>
      </c>
      <c r="G1938" s="153">
        <v>7.2</v>
      </c>
      <c r="H1938" s="153" t="s">
        <v>92</v>
      </c>
      <c r="I1938" s="156" t="s">
        <v>66</v>
      </c>
      <c r="J1938" s="184"/>
    </row>
    <row r="1939" spans="1:10" s="99" customFormat="1" ht="14.25" customHeight="1">
      <c r="A1939" s="154">
        <v>70</v>
      </c>
      <c r="B1939" s="155">
        <v>1861</v>
      </c>
      <c r="C1939" s="155" t="s">
        <v>278</v>
      </c>
      <c r="D1939" s="155" t="s">
        <v>93</v>
      </c>
      <c r="E1939" s="155">
        <v>40</v>
      </c>
      <c r="F1939" s="155" t="s">
        <v>611</v>
      </c>
      <c r="G1939" s="153">
        <v>7.2</v>
      </c>
      <c r="H1939" s="153" t="s">
        <v>92</v>
      </c>
      <c r="I1939" s="156" t="s">
        <v>66</v>
      </c>
      <c r="J1939" s="184"/>
    </row>
    <row r="1940" spans="1:10" s="99" customFormat="1" ht="14.25" customHeight="1">
      <c r="A1940" s="154">
        <v>70</v>
      </c>
      <c r="B1940" s="155">
        <v>1862</v>
      </c>
      <c r="C1940" s="155" t="s">
        <v>278</v>
      </c>
      <c r="D1940" s="155" t="s">
        <v>93</v>
      </c>
      <c r="E1940" s="155">
        <v>40</v>
      </c>
      <c r="F1940" s="155" t="s">
        <v>611</v>
      </c>
      <c r="G1940" s="153">
        <v>7.2</v>
      </c>
      <c r="H1940" s="153" t="s">
        <v>92</v>
      </c>
      <c r="I1940" s="156" t="s">
        <v>66</v>
      </c>
      <c r="J1940" s="184"/>
    </row>
    <row r="1941" spans="1:10" s="99" customFormat="1" ht="14.25" customHeight="1">
      <c r="A1941" s="154">
        <v>70</v>
      </c>
      <c r="B1941" s="155">
        <v>1863</v>
      </c>
      <c r="C1941" s="155" t="s">
        <v>278</v>
      </c>
      <c r="D1941" s="155" t="s">
        <v>93</v>
      </c>
      <c r="E1941" s="155">
        <v>40</v>
      </c>
      <c r="F1941" s="155" t="s">
        <v>611</v>
      </c>
      <c r="G1941" s="153">
        <v>7.2</v>
      </c>
      <c r="H1941" s="153" t="s">
        <v>92</v>
      </c>
      <c r="I1941" s="156" t="s">
        <v>66</v>
      </c>
      <c r="J1941" s="184"/>
    </row>
    <row r="1942" spans="1:10" s="99" customFormat="1" ht="14.25" customHeight="1">
      <c r="A1942" s="154">
        <v>70</v>
      </c>
      <c r="B1942" s="155">
        <v>1864</v>
      </c>
      <c r="C1942" s="155" t="s">
        <v>278</v>
      </c>
      <c r="D1942" s="155" t="s">
        <v>93</v>
      </c>
      <c r="E1942" s="155">
        <v>40</v>
      </c>
      <c r="F1942" s="155" t="s">
        <v>611</v>
      </c>
      <c r="G1942" s="153">
        <v>7.2</v>
      </c>
      <c r="H1942" s="153" t="s">
        <v>92</v>
      </c>
      <c r="I1942" s="156" t="s">
        <v>66</v>
      </c>
      <c r="J1942" s="184"/>
    </row>
    <row r="1943" spans="1:10" s="99" customFormat="1" ht="14.25" customHeight="1">
      <c r="A1943" s="154">
        <v>70</v>
      </c>
      <c r="B1943" s="155">
        <v>1865</v>
      </c>
      <c r="C1943" s="155" t="s">
        <v>278</v>
      </c>
      <c r="D1943" s="155" t="s">
        <v>93</v>
      </c>
      <c r="E1943" s="155">
        <v>40</v>
      </c>
      <c r="F1943" s="155" t="s">
        <v>611</v>
      </c>
      <c r="G1943" s="153">
        <v>7.2</v>
      </c>
      <c r="H1943" s="153" t="s">
        <v>92</v>
      </c>
      <c r="I1943" s="156" t="s">
        <v>66</v>
      </c>
      <c r="J1943" s="184"/>
    </row>
    <row r="1944" spans="1:10" s="99" customFormat="1" ht="14.25" customHeight="1">
      <c r="A1944" s="154">
        <v>70</v>
      </c>
      <c r="B1944" s="155">
        <v>1866</v>
      </c>
      <c r="C1944" s="155" t="s">
        <v>278</v>
      </c>
      <c r="D1944" s="155" t="s">
        <v>93</v>
      </c>
      <c r="E1944" s="155">
        <v>40</v>
      </c>
      <c r="F1944" s="155" t="s">
        <v>611</v>
      </c>
      <c r="G1944" s="153">
        <v>7.2</v>
      </c>
      <c r="H1944" s="153" t="s">
        <v>92</v>
      </c>
      <c r="I1944" s="156" t="s">
        <v>66</v>
      </c>
      <c r="J1944" s="184"/>
    </row>
    <row r="1945" spans="1:10" s="99" customFormat="1" ht="14.25" customHeight="1">
      <c r="A1945" s="154">
        <v>70</v>
      </c>
      <c r="B1945" s="155">
        <v>1867</v>
      </c>
      <c r="C1945" s="155" t="s">
        <v>278</v>
      </c>
      <c r="D1945" s="155" t="s">
        <v>93</v>
      </c>
      <c r="E1945" s="155">
        <v>40</v>
      </c>
      <c r="F1945" s="155" t="s">
        <v>611</v>
      </c>
      <c r="G1945" s="153">
        <v>7.2</v>
      </c>
      <c r="H1945" s="153" t="s">
        <v>92</v>
      </c>
      <c r="I1945" s="156" t="s">
        <v>66</v>
      </c>
      <c r="J1945" s="184"/>
    </row>
    <row r="1946" spans="1:10" s="99" customFormat="1" ht="14.25" customHeight="1">
      <c r="A1946" s="154">
        <v>70</v>
      </c>
      <c r="B1946" s="155">
        <v>1868</v>
      </c>
      <c r="C1946" s="155" t="s">
        <v>278</v>
      </c>
      <c r="D1946" s="155" t="s">
        <v>93</v>
      </c>
      <c r="E1946" s="155">
        <v>40</v>
      </c>
      <c r="F1946" s="155" t="s">
        <v>611</v>
      </c>
      <c r="G1946" s="153">
        <v>7.2</v>
      </c>
      <c r="H1946" s="153" t="s">
        <v>92</v>
      </c>
      <c r="I1946" s="156" t="s">
        <v>66</v>
      </c>
      <c r="J1946" s="184"/>
    </row>
    <row r="1947" spans="1:10" s="99" customFormat="1" ht="14.25" customHeight="1">
      <c r="A1947" s="154">
        <v>70</v>
      </c>
      <c r="B1947" s="155">
        <v>1869</v>
      </c>
      <c r="C1947" s="155" t="s">
        <v>278</v>
      </c>
      <c r="D1947" s="155" t="s">
        <v>93</v>
      </c>
      <c r="E1947" s="155">
        <v>40</v>
      </c>
      <c r="F1947" s="155" t="s">
        <v>611</v>
      </c>
      <c r="G1947" s="153">
        <v>7.2</v>
      </c>
      <c r="H1947" s="153" t="s">
        <v>92</v>
      </c>
      <c r="I1947" s="156" t="s">
        <v>66</v>
      </c>
      <c r="J1947" s="184"/>
    </row>
    <row r="1948" spans="1:10" s="99" customFormat="1" ht="14.25" customHeight="1">
      <c r="A1948" s="154">
        <v>70</v>
      </c>
      <c r="B1948" s="155">
        <v>1870</v>
      </c>
      <c r="C1948" s="155" t="s">
        <v>278</v>
      </c>
      <c r="D1948" s="155" t="s">
        <v>93</v>
      </c>
      <c r="E1948" s="155">
        <v>40</v>
      </c>
      <c r="F1948" s="155" t="s">
        <v>611</v>
      </c>
      <c r="G1948" s="153">
        <v>7.2</v>
      </c>
      <c r="H1948" s="153" t="s">
        <v>92</v>
      </c>
      <c r="I1948" s="156" t="s">
        <v>66</v>
      </c>
      <c r="J1948" s="184"/>
    </row>
    <row r="1949" spans="1:10" s="99" customFormat="1" ht="14.25" customHeight="1">
      <c r="A1949" s="154">
        <v>70</v>
      </c>
      <c r="B1949" s="155">
        <v>1871</v>
      </c>
      <c r="C1949" s="155" t="s">
        <v>278</v>
      </c>
      <c r="D1949" s="155" t="s">
        <v>93</v>
      </c>
      <c r="E1949" s="155">
        <v>40</v>
      </c>
      <c r="F1949" s="155" t="s">
        <v>611</v>
      </c>
      <c r="G1949" s="153">
        <v>7.2</v>
      </c>
      <c r="H1949" s="153" t="s">
        <v>92</v>
      </c>
      <c r="I1949" s="156" t="s">
        <v>66</v>
      </c>
      <c r="J1949" s="184"/>
    </row>
    <row r="1950" spans="1:10" s="99" customFormat="1" ht="14.25" customHeight="1">
      <c r="A1950" s="154">
        <v>70</v>
      </c>
      <c r="B1950" s="155">
        <v>1872</v>
      </c>
      <c r="C1950" s="155" t="s">
        <v>278</v>
      </c>
      <c r="D1950" s="155" t="s">
        <v>93</v>
      </c>
      <c r="E1950" s="155">
        <v>40</v>
      </c>
      <c r="F1950" s="155" t="s">
        <v>611</v>
      </c>
      <c r="G1950" s="153">
        <v>7.2</v>
      </c>
      <c r="H1950" s="153" t="s">
        <v>92</v>
      </c>
      <c r="I1950" s="156" t="s">
        <v>66</v>
      </c>
      <c r="J1950" s="184"/>
    </row>
    <row r="1951" spans="1:10" s="99" customFormat="1" ht="14.25" customHeight="1">
      <c r="A1951" s="154">
        <v>70</v>
      </c>
      <c r="B1951" s="155">
        <v>1873</v>
      </c>
      <c r="C1951" s="155" t="s">
        <v>278</v>
      </c>
      <c r="D1951" s="155" t="s">
        <v>93</v>
      </c>
      <c r="E1951" s="155">
        <v>40</v>
      </c>
      <c r="F1951" s="155" t="s">
        <v>611</v>
      </c>
      <c r="G1951" s="153">
        <v>7.2</v>
      </c>
      <c r="H1951" s="153" t="s">
        <v>92</v>
      </c>
      <c r="I1951" s="156" t="s">
        <v>66</v>
      </c>
      <c r="J1951" s="184"/>
    </row>
    <row r="1952" spans="1:10" s="99" customFormat="1" ht="14.25" customHeight="1">
      <c r="A1952" s="154">
        <v>70</v>
      </c>
      <c r="B1952" s="155">
        <v>1874</v>
      </c>
      <c r="C1952" s="155" t="s">
        <v>278</v>
      </c>
      <c r="D1952" s="155" t="s">
        <v>93</v>
      </c>
      <c r="E1952" s="155">
        <v>40</v>
      </c>
      <c r="F1952" s="155" t="s">
        <v>611</v>
      </c>
      <c r="G1952" s="153">
        <v>7.2</v>
      </c>
      <c r="H1952" s="153" t="s">
        <v>92</v>
      </c>
      <c r="I1952" s="156" t="s">
        <v>66</v>
      </c>
      <c r="J1952" s="184"/>
    </row>
    <row r="1953" spans="1:10" s="99" customFormat="1" ht="14.25" customHeight="1">
      <c r="A1953" s="154">
        <v>70</v>
      </c>
      <c r="B1953" s="155">
        <v>1875</v>
      </c>
      <c r="C1953" s="155" t="s">
        <v>278</v>
      </c>
      <c r="D1953" s="155" t="s">
        <v>93</v>
      </c>
      <c r="E1953" s="155">
        <v>40</v>
      </c>
      <c r="F1953" s="155" t="s">
        <v>611</v>
      </c>
      <c r="G1953" s="153">
        <v>7.2</v>
      </c>
      <c r="H1953" s="153" t="s">
        <v>92</v>
      </c>
      <c r="I1953" s="156" t="s">
        <v>66</v>
      </c>
      <c r="J1953" s="184"/>
    </row>
    <row r="1954" spans="1:10" s="99" customFormat="1" ht="14.25" customHeight="1">
      <c r="A1954" s="154">
        <v>70</v>
      </c>
      <c r="B1954" s="155">
        <v>1876</v>
      </c>
      <c r="C1954" s="155" t="s">
        <v>278</v>
      </c>
      <c r="D1954" s="155" t="s">
        <v>93</v>
      </c>
      <c r="E1954" s="155">
        <v>40</v>
      </c>
      <c r="F1954" s="155" t="s">
        <v>611</v>
      </c>
      <c r="G1954" s="153">
        <v>7.2</v>
      </c>
      <c r="H1954" s="153" t="s">
        <v>92</v>
      </c>
      <c r="I1954" s="156" t="s">
        <v>66</v>
      </c>
      <c r="J1954" s="184"/>
    </row>
    <row r="1955" spans="1:10" s="99" customFormat="1" ht="14.25" customHeight="1">
      <c r="A1955" s="154">
        <v>70</v>
      </c>
      <c r="B1955" s="155">
        <v>1877</v>
      </c>
      <c r="C1955" s="155" t="s">
        <v>278</v>
      </c>
      <c r="D1955" s="155" t="s">
        <v>93</v>
      </c>
      <c r="E1955" s="155">
        <v>40</v>
      </c>
      <c r="F1955" s="155" t="s">
        <v>611</v>
      </c>
      <c r="G1955" s="153">
        <v>7.2</v>
      </c>
      <c r="H1955" s="153" t="s">
        <v>92</v>
      </c>
      <c r="I1955" s="156" t="s">
        <v>66</v>
      </c>
      <c r="J1955" s="184"/>
    </row>
    <row r="1956" spans="1:10" s="99" customFormat="1" ht="14.25" customHeight="1">
      <c r="A1956" s="154">
        <v>70</v>
      </c>
      <c r="B1956" s="155">
        <v>1878</v>
      </c>
      <c r="C1956" s="155" t="s">
        <v>278</v>
      </c>
      <c r="D1956" s="155" t="s">
        <v>93</v>
      </c>
      <c r="E1956" s="155">
        <v>40</v>
      </c>
      <c r="F1956" s="155" t="s">
        <v>611</v>
      </c>
      <c r="G1956" s="153">
        <v>7.2</v>
      </c>
      <c r="H1956" s="153" t="s">
        <v>92</v>
      </c>
      <c r="I1956" s="156" t="s">
        <v>66</v>
      </c>
      <c r="J1956" s="184"/>
    </row>
    <row r="1957" spans="1:10" s="99" customFormat="1" ht="14.25" customHeight="1">
      <c r="A1957" s="154" t="s">
        <v>36</v>
      </c>
      <c r="B1957" s="155" t="s">
        <v>45</v>
      </c>
      <c r="C1957" s="155" t="s">
        <v>86</v>
      </c>
      <c r="D1957" s="155" t="s">
        <v>87</v>
      </c>
      <c r="E1957" s="155" t="s">
        <v>88</v>
      </c>
      <c r="F1957" s="155" t="s">
        <v>89</v>
      </c>
      <c r="G1957" s="153">
        <v>216.22</v>
      </c>
      <c r="H1957" s="153">
        <v>238.32</v>
      </c>
      <c r="I1957" s="156" t="s">
        <v>90</v>
      </c>
      <c r="J1957" s="184"/>
    </row>
    <row r="1958" spans="1:10" s="99" customFormat="1" ht="14.25" customHeight="1">
      <c r="A1958" s="154">
        <v>71</v>
      </c>
      <c r="B1958" s="155">
        <v>1879</v>
      </c>
      <c r="C1958" s="155" t="s">
        <v>613</v>
      </c>
      <c r="D1958" s="155" t="s">
        <v>614</v>
      </c>
      <c r="E1958" s="155">
        <v>1000</v>
      </c>
      <c r="F1958" s="155" t="s">
        <v>358</v>
      </c>
      <c r="G1958" s="153">
        <v>11.6</v>
      </c>
      <c r="H1958" s="153" t="s">
        <v>92</v>
      </c>
      <c r="I1958" s="156" t="s">
        <v>66</v>
      </c>
      <c r="J1958" s="184"/>
    </row>
    <row r="1959" spans="1:10" s="99" customFormat="1" ht="14.25" customHeight="1">
      <c r="A1959" s="154">
        <v>71</v>
      </c>
      <c r="B1959" s="155">
        <v>1880</v>
      </c>
      <c r="C1959" s="46" t="s">
        <v>613</v>
      </c>
      <c r="D1959" s="155" t="s">
        <v>614</v>
      </c>
      <c r="E1959" s="155">
        <v>1000</v>
      </c>
      <c r="F1959" s="155" t="s">
        <v>482</v>
      </c>
      <c r="G1959" s="153">
        <v>11.6</v>
      </c>
      <c r="H1959" s="153" t="s">
        <v>92</v>
      </c>
      <c r="I1959" s="156" t="s">
        <v>66</v>
      </c>
      <c r="J1959" s="184"/>
    </row>
    <row r="1960" spans="1:10" s="99" customFormat="1" ht="14.25" customHeight="1">
      <c r="A1960" s="154">
        <v>71</v>
      </c>
      <c r="B1960" s="155">
        <v>1881</v>
      </c>
      <c r="C1960" s="155" t="s">
        <v>613</v>
      </c>
      <c r="D1960" s="155" t="s">
        <v>614</v>
      </c>
      <c r="E1960" s="155">
        <v>1000</v>
      </c>
      <c r="F1960" s="155" t="s">
        <v>288</v>
      </c>
      <c r="G1960" s="153">
        <v>11.6</v>
      </c>
      <c r="H1960" s="153" t="s">
        <v>92</v>
      </c>
      <c r="I1960" s="156" t="s">
        <v>66</v>
      </c>
      <c r="J1960" s="184"/>
    </row>
    <row r="1961" spans="1:10" s="99" customFormat="1" ht="14.25" customHeight="1">
      <c r="A1961" s="154">
        <v>71</v>
      </c>
      <c r="B1961" s="155">
        <v>1882</v>
      </c>
      <c r="C1961" s="155" t="s">
        <v>613</v>
      </c>
      <c r="D1961" s="155" t="s">
        <v>614</v>
      </c>
      <c r="E1961" s="155">
        <v>600</v>
      </c>
      <c r="F1961" s="155" t="s">
        <v>304</v>
      </c>
      <c r="G1961" s="153">
        <v>6.96</v>
      </c>
      <c r="H1961" s="153" t="s">
        <v>92</v>
      </c>
      <c r="I1961" s="156" t="s">
        <v>66</v>
      </c>
      <c r="J1961" s="184"/>
    </row>
    <row r="1962" spans="1:10" s="99" customFormat="1" ht="14.25" customHeight="1">
      <c r="A1962" s="154">
        <v>71</v>
      </c>
      <c r="B1962" s="155">
        <v>1883</v>
      </c>
      <c r="C1962" s="155" t="s">
        <v>613</v>
      </c>
      <c r="D1962" s="155" t="s">
        <v>614</v>
      </c>
      <c r="E1962" s="155">
        <v>400</v>
      </c>
      <c r="F1962" s="155" t="s">
        <v>304</v>
      </c>
      <c r="G1962" s="153">
        <v>4.6399999999999997</v>
      </c>
      <c r="H1962" s="153" t="s">
        <v>92</v>
      </c>
      <c r="I1962" s="156" t="s">
        <v>66</v>
      </c>
      <c r="J1962" s="184"/>
    </row>
    <row r="1963" spans="1:10" s="99" customFormat="1" ht="14.25" customHeight="1">
      <c r="A1963" s="154">
        <v>71</v>
      </c>
      <c r="B1963" s="155">
        <v>1884</v>
      </c>
      <c r="C1963" s="155" t="s">
        <v>615</v>
      </c>
      <c r="D1963" s="155" t="s">
        <v>614</v>
      </c>
      <c r="E1963" s="155">
        <v>1000</v>
      </c>
      <c r="F1963" s="155" t="s">
        <v>521</v>
      </c>
      <c r="G1963" s="153">
        <v>16.7</v>
      </c>
      <c r="H1963" s="153" t="s">
        <v>92</v>
      </c>
      <c r="I1963" s="156" t="s">
        <v>66</v>
      </c>
      <c r="J1963" s="184"/>
    </row>
    <row r="1964" spans="1:10" s="99" customFormat="1" ht="14.25" customHeight="1">
      <c r="A1964" s="154">
        <v>71</v>
      </c>
      <c r="B1964" s="155">
        <v>1885</v>
      </c>
      <c r="C1964" s="155" t="s">
        <v>615</v>
      </c>
      <c r="D1964" s="155" t="s">
        <v>614</v>
      </c>
      <c r="E1964" s="155">
        <v>1000</v>
      </c>
      <c r="F1964" s="155" t="s">
        <v>482</v>
      </c>
      <c r="G1964" s="153">
        <v>16.7</v>
      </c>
      <c r="H1964" s="153" t="s">
        <v>92</v>
      </c>
      <c r="I1964" s="156" t="s">
        <v>66</v>
      </c>
      <c r="J1964" s="184"/>
    </row>
    <row r="1965" spans="1:10" s="99" customFormat="1" ht="14.25" customHeight="1">
      <c r="A1965" s="154">
        <v>71</v>
      </c>
      <c r="B1965" s="155">
        <v>1886</v>
      </c>
      <c r="C1965" s="155" t="s">
        <v>615</v>
      </c>
      <c r="D1965" s="155" t="s">
        <v>614</v>
      </c>
      <c r="E1965" s="155">
        <v>800</v>
      </c>
      <c r="F1965" s="155" t="s">
        <v>567</v>
      </c>
      <c r="G1965" s="153">
        <v>13.36</v>
      </c>
      <c r="H1965" s="153" t="s">
        <v>92</v>
      </c>
      <c r="I1965" s="156" t="s">
        <v>66</v>
      </c>
      <c r="J1965" s="184"/>
    </row>
    <row r="1966" spans="1:10" s="99" customFormat="1" ht="14.25" customHeight="1">
      <c r="A1966" s="154">
        <v>71</v>
      </c>
      <c r="B1966" s="155">
        <v>1887</v>
      </c>
      <c r="C1966" s="155" t="s">
        <v>615</v>
      </c>
      <c r="D1966" s="155" t="s">
        <v>614</v>
      </c>
      <c r="E1966" s="155">
        <v>200</v>
      </c>
      <c r="F1966" s="155" t="s">
        <v>567</v>
      </c>
      <c r="G1966" s="153">
        <v>3.34</v>
      </c>
      <c r="H1966" s="153" t="s">
        <v>92</v>
      </c>
      <c r="I1966" s="156" t="s">
        <v>66</v>
      </c>
      <c r="J1966" s="184"/>
    </row>
    <row r="1967" spans="1:10" s="99" customFormat="1" ht="14.25" customHeight="1">
      <c r="A1967" s="154">
        <v>71</v>
      </c>
      <c r="B1967" s="155">
        <v>1888</v>
      </c>
      <c r="C1967" s="155" t="s">
        <v>616</v>
      </c>
      <c r="D1967" s="155" t="s">
        <v>614</v>
      </c>
      <c r="E1967" s="155">
        <v>500</v>
      </c>
      <c r="F1967" s="155" t="s">
        <v>335</v>
      </c>
      <c r="G1967" s="153">
        <v>7</v>
      </c>
      <c r="H1967" s="153" t="s">
        <v>92</v>
      </c>
      <c r="I1967" s="156" t="s">
        <v>66</v>
      </c>
      <c r="J1967" s="184"/>
    </row>
    <row r="1968" spans="1:10" s="99" customFormat="1" ht="14.25" customHeight="1">
      <c r="A1968" s="154">
        <v>71</v>
      </c>
      <c r="B1968" s="155">
        <v>1889</v>
      </c>
      <c r="C1968" s="155" t="s">
        <v>321</v>
      </c>
      <c r="D1968" s="155" t="s">
        <v>95</v>
      </c>
      <c r="E1968" s="155">
        <v>600</v>
      </c>
      <c r="F1968" s="155" t="s">
        <v>541</v>
      </c>
      <c r="G1968" s="153">
        <v>9.1999999999999993</v>
      </c>
      <c r="H1968" s="153" t="s">
        <v>92</v>
      </c>
      <c r="I1968" s="156" t="s">
        <v>66</v>
      </c>
      <c r="J1968" s="184"/>
    </row>
    <row r="1969" spans="1:10" s="99" customFormat="1" ht="14.25" customHeight="1">
      <c r="A1969" s="154">
        <v>71</v>
      </c>
      <c r="B1969" s="155">
        <v>1890</v>
      </c>
      <c r="C1969" s="155" t="s">
        <v>312</v>
      </c>
      <c r="D1969" s="155" t="s">
        <v>95</v>
      </c>
      <c r="E1969" s="155">
        <v>1000</v>
      </c>
      <c r="F1969" s="155" t="s">
        <v>567</v>
      </c>
      <c r="G1969" s="153">
        <v>11.6</v>
      </c>
      <c r="H1969" s="153" t="s">
        <v>92</v>
      </c>
      <c r="I1969" s="156" t="s">
        <v>66</v>
      </c>
      <c r="J1969" s="184"/>
    </row>
    <row r="1970" spans="1:10" s="99" customFormat="1" ht="14.25" customHeight="1">
      <c r="A1970" s="154">
        <v>71</v>
      </c>
      <c r="B1970" s="155">
        <v>1891</v>
      </c>
      <c r="C1970" s="155" t="s">
        <v>312</v>
      </c>
      <c r="D1970" s="155" t="s">
        <v>95</v>
      </c>
      <c r="E1970" s="155">
        <v>1000</v>
      </c>
      <c r="F1970" s="155" t="s">
        <v>557</v>
      </c>
      <c r="G1970" s="153">
        <v>11.6</v>
      </c>
      <c r="H1970" s="153" t="s">
        <v>92</v>
      </c>
      <c r="I1970" s="156" t="s">
        <v>66</v>
      </c>
      <c r="J1970" s="184"/>
    </row>
    <row r="1971" spans="1:10" s="99" customFormat="1" ht="14.25" customHeight="1">
      <c r="A1971" s="154">
        <v>71</v>
      </c>
      <c r="B1971" s="155">
        <v>1892</v>
      </c>
      <c r="C1971" s="155" t="s">
        <v>559</v>
      </c>
      <c r="D1971" s="155" t="s">
        <v>95</v>
      </c>
      <c r="E1971" s="155">
        <v>84</v>
      </c>
      <c r="F1971" s="155" t="s">
        <v>521</v>
      </c>
      <c r="G1971" s="153">
        <v>0.75</v>
      </c>
      <c r="H1971" s="153" t="s">
        <v>92</v>
      </c>
      <c r="I1971" s="156" t="s">
        <v>66</v>
      </c>
      <c r="J1971" s="184"/>
    </row>
    <row r="1972" spans="1:10" s="99" customFormat="1" ht="14.25" customHeight="1">
      <c r="A1972" s="154">
        <v>71</v>
      </c>
      <c r="B1972" s="155">
        <v>1893</v>
      </c>
      <c r="C1972" s="155" t="s">
        <v>559</v>
      </c>
      <c r="D1972" s="155" t="s">
        <v>95</v>
      </c>
      <c r="E1972" s="155">
        <v>700</v>
      </c>
      <c r="F1972" s="155" t="s">
        <v>521</v>
      </c>
      <c r="G1972" s="153">
        <v>6.23</v>
      </c>
      <c r="H1972" s="153" t="s">
        <v>92</v>
      </c>
      <c r="I1972" s="156" t="s">
        <v>66</v>
      </c>
      <c r="J1972" s="184"/>
    </row>
    <row r="1973" spans="1:10" s="99" customFormat="1" ht="14.25" customHeight="1">
      <c r="A1973" s="154">
        <v>71</v>
      </c>
      <c r="B1973" s="155">
        <v>1894</v>
      </c>
      <c r="C1973" s="155" t="s">
        <v>355</v>
      </c>
      <c r="D1973" s="155" t="s">
        <v>224</v>
      </c>
      <c r="E1973" s="155">
        <v>100</v>
      </c>
      <c r="F1973" s="155" t="s">
        <v>541</v>
      </c>
      <c r="G1973" s="153">
        <v>10.1</v>
      </c>
      <c r="H1973" s="153" t="s">
        <v>92</v>
      </c>
      <c r="I1973" s="156" t="s">
        <v>66</v>
      </c>
      <c r="J1973" s="184"/>
    </row>
    <row r="1974" spans="1:10" s="99" customFormat="1" ht="14.25" customHeight="1">
      <c r="A1974" s="154">
        <v>71</v>
      </c>
      <c r="B1974" s="155">
        <v>1895</v>
      </c>
      <c r="C1974" s="155" t="s">
        <v>355</v>
      </c>
      <c r="D1974" s="155" t="s">
        <v>224</v>
      </c>
      <c r="E1974" s="155">
        <v>100</v>
      </c>
      <c r="F1974" s="155" t="s">
        <v>541</v>
      </c>
      <c r="G1974" s="153">
        <v>10.1</v>
      </c>
      <c r="H1974" s="153" t="s">
        <v>92</v>
      </c>
      <c r="I1974" s="156" t="s">
        <v>66</v>
      </c>
      <c r="J1974" s="184"/>
    </row>
    <row r="1975" spans="1:10" s="99" customFormat="1" ht="14.25" customHeight="1">
      <c r="A1975" s="154">
        <v>71</v>
      </c>
      <c r="B1975" s="155">
        <v>1896</v>
      </c>
      <c r="C1975" s="155" t="s">
        <v>355</v>
      </c>
      <c r="D1975" s="155" t="s">
        <v>224</v>
      </c>
      <c r="E1975" s="155">
        <v>100</v>
      </c>
      <c r="F1975" s="155" t="s">
        <v>567</v>
      </c>
      <c r="G1975" s="153">
        <v>10.1</v>
      </c>
      <c r="H1975" s="153" t="s">
        <v>92</v>
      </c>
      <c r="I1975" s="156" t="s">
        <v>66</v>
      </c>
      <c r="J1975" s="184"/>
    </row>
    <row r="1976" spans="1:10" s="99" customFormat="1" ht="14.25" customHeight="1">
      <c r="A1976" s="154">
        <v>71</v>
      </c>
      <c r="B1976" s="155">
        <v>1897</v>
      </c>
      <c r="C1976" s="155" t="s">
        <v>355</v>
      </c>
      <c r="D1976" s="155" t="s">
        <v>224</v>
      </c>
      <c r="E1976" s="155">
        <v>100</v>
      </c>
      <c r="F1976" s="155" t="s">
        <v>567</v>
      </c>
      <c r="G1976" s="153">
        <v>10.1</v>
      </c>
      <c r="H1976" s="153" t="s">
        <v>92</v>
      </c>
      <c r="I1976" s="156" t="s">
        <v>66</v>
      </c>
      <c r="J1976" s="184"/>
    </row>
    <row r="1977" spans="1:10" s="99" customFormat="1" ht="14.25" customHeight="1">
      <c r="A1977" s="154">
        <v>71</v>
      </c>
      <c r="B1977" s="155">
        <v>1898</v>
      </c>
      <c r="C1977" s="155" t="s">
        <v>355</v>
      </c>
      <c r="D1977" s="155" t="s">
        <v>224</v>
      </c>
      <c r="E1977" s="155">
        <v>21</v>
      </c>
      <c r="F1977" s="155" t="s">
        <v>567</v>
      </c>
      <c r="G1977" s="153">
        <v>2.12</v>
      </c>
      <c r="H1977" s="153" t="s">
        <v>92</v>
      </c>
      <c r="I1977" s="156" t="s">
        <v>66</v>
      </c>
      <c r="J1977" s="184"/>
    </row>
    <row r="1978" spans="1:10" s="99" customFormat="1" ht="14.25" customHeight="1">
      <c r="A1978" s="154">
        <v>71</v>
      </c>
      <c r="B1978" s="155">
        <v>1899</v>
      </c>
      <c r="C1978" s="155" t="s">
        <v>355</v>
      </c>
      <c r="D1978" s="155" t="s">
        <v>224</v>
      </c>
      <c r="E1978" s="155">
        <v>79</v>
      </c>
      <c r="F1978" s="155" t="s">
        <v>567</v>
      </c>
      <c r="G1978" s="153">
        <v>7.98</v>
      </c>
      <c r="H1978" s="153" t="s">
        <v>92</v>
      </c>
      <c r="I1978" s="156" t="s">
        <v>66</v>
      </c>
      <c r="J1978" s="184"/>
    </row>
    <row r="1979" spans="1:10" s="99" customFormat="1" ht="14.25" customHeight="1">
      <c r="A1979" s="154">
        <v>71</v>
      </c>
      <c r="B1979" s="155">
        <v>1900</v>
      </c>
      <c r="C1979" s="155" t="s">
        <v>357</v>
      </c>
      <c r="D1979" s="155" t="s">
        <v>617</v>
      </c>
      <c r="E1979" s="155">
        <v>99</v>
      </c>
      <c r="F1979" s="155" t="s">
        <v>288</v>
      </c>
      <c r="G1979" s="153">
        <v>15.84</v>
      </c>
      <c r="H1979" s="153" t="s">
        <v>92</v>
      </c>
      <c r="I1979" s="156" t="s">
        <v>66</v>
      </c>
      <c r="J1979" s="184"/>
    </row>
    <row r="1980" spans="1:10" s="99" customFormat="1" ht="14.25" customHeight="1">
      <c r="A1980" s="154">
        <v>71</v>
      </c>
      <c r="B1980" s="155">
        <v>1901</v>
      </c>
      <c r="C1980" s="155" t="s">
        <v>616</v>
      </c>
      <c r="D1980" s="155" t="s">
        <v>614</v>
      </c>
      <c r="E1980" s="155">
        <v>500</v>
      </c>
      <c r="F1980" s="155" t="s">
        <v>358</v>
      </c>
      <c r="G1980" s="153">
        <v>7</v>
      </c>
      <c r="H1980" s="153" t="s">
        <v>92</v>
      </c>
      <c r="I1980" s="156" t="s">
        <v>66</v>
      </c>
      <c r="J1980" s="184"/>
    </row>
    <row r="1981" spans="1:10" s="99" customFormat="1" ht="14.25" customHeight="1">
      <c r="A1981" s="154" t="s">
        <v>36</v>
      </c>
      <c r="B1981" s="155" t="s">
        <v>45</v>
      </c>
      <c r="C1981" s="155" t="s">
        <v>86</v>
      </c>
      <c r="D1981" s="155" t="s">
        <v>87</v>
      </c>
      <c r="E1981" s="155" t="s">
        <v>88</v>
      </c>
      <c r="F1981" s="155" t="s">
        <v>89</v>
      </c>
      <c r="G1981" s="153">
        <v>222.7</v>
      </c>
      <c r="H1981" s="153">
        <v>244.8</v>
      </c>
      <c r="I1981" s="156" t="s">
        <v>90</v>
      </c>
      <c r="J1981" s="184"/>
    </row>
    <row r="1982" spans="1:10" s="99" customFormat="1" ht="14.25" customHeight="1">
      <c r="A1982" s="154">
        <v>72</v>
      </c>
      <c r="B1982" s="155">
        <v>1902</v>
      </c>
      <c r="C1982" s="155" t="s">
        <v>217</v>
      </c>
      <c r="D1982" s="155" t="s">
        <v>218</v>
      </c>
      <c r="E1982" s="155">
        <v>1500</v>
      </c>
      <c r="F1982" s="155" t="s">
        <v>618</v>
      </c>
      <c r="G1982" s="153">
        <v>6.2</v>
      </c>
      <c r="H1982" s="153" t="s">
        <v>92</v>
      </c>
      <c r="I1982" s="156" t="s">
        <v>66</v>
      </c>
      <c r="J1982" s="184"/>
    </row>
    <row r="1983" spans="1:10" s="99" customFormat="1" ht="14.25" customHeight="1">
      <c r="A1983" s="154">
        <v>72</v>
      </c>
      <c r="B1983" s="155">
        <v>1903</v>
      </c>
      <c r="C1983" s="155" t="s">
        <v>217</v>
      </c>
      <c r="D1983" s="155" t="s">
        <v>218</v>
      </c>
      <c r="E1983" s="155">
        <v>1500</v>
      </c>
      <c r="F1983" s="155" t="s">
        <v>374</v>
      </c>
      <c r="G1983" s="153">
        <v>6.2</v>
      </c>
      <c r="H1983" s="153" t="s">
        <v>92</v>
      </c>
      <c r="I1983" s="156" t="s">
        <v>66</v>
      </c>
      <c r="J1983" s="184"/>
    </row>
    <row r="1984" spans="1:10" s="99" customFormat="1" ht="14.25" customHeight="1">
      <c r="A1984" s="154">
        <v>72</v>
      </c>
      <c r="B1984" s="155">
        <v>1904</v>
      </c>
      <c r="C1984" s="46" t="s">
        <v>556</v>
      </c>
      <c r="D1984" s="155" t="s">
        <v>151</v>
      </c>
      <c r="E1984" s="155">
        <v>90</v>
      </c>
      <c r="F1984" s="155" t="s">
        <v>582</v>
      </c>
      <c r="G1984" s="153">
        <v>7.1</v>
      </c>
      <c r="H1984" s="153" t="s">
        <v>92</v>
      </c>
      <c r="I1984" s="156" t="s">
        <v>66</v>
      </c>
      <c r="J1984" s="184"/>
    </row>
    <row r="1985" spans="1:10" s="99" customFormat="1" ht="14.25" customHeight="1">
      <c r="A1985" s="154">
        <v>72</v>
      </c>
      <c r="B1985" s="155">
        <v>1905</v>
      </c>
      <c r="C1985" s="155" t="s">
        <v>556</v>
      </c>
      <c r="D1985" s="155" t="s">
        <v>151</v>
      </c>
      <c r="E1985" s="155">
        <v>90</v>
      </c>
      <c r="F1985" s="155" t="s">
        <v>582</v>
      </c>
      <c r="G1985" s="153">
        <v>7.1</v>
      </c>
      <c r="H1985" s="153" t="s">
        <v>92</v>
      </c>
      <c r="I1985" s="156" t="s">
        <v>66</v>
      </c>
      <c r="J1985" s="184"/>
    </row>
    <row r="1986" spans="1:10" s="99" customFormat="1" ht="14.25" customHeight="1">
      <c r="A1986" s="154">
        <v>72</v>
      </c>
      <c r="B1986" s="155">
        <v>1906</v>
      </c>
      <c r="C1986" s="155" t="s">
        <v>556</v>
      </c>
      <c r="D1986" s="155" t="s">
        <v>151</v>
      </c>
      <c r="E1986" s="155">
        <v>90</v>
      </c>
      <c r="F1986" s="155" t="s">
        <v>582</v>
      </c>
      <c r="G1986" s="153">
        <v>7.1</v>
      </c>
      <c r="H1986" s="153" t="s">
        <v>92</v>
      </c>
      <c r="I1986" s="156" t="s">
        <v>66</v>
      </c>
      <c r="J1986" s="184"/>
    </row>
    <row r="1987" spans="1:10" s="99" customFormat="1" ht="14.25" customHeight="1">
      <c r="A1987" s="154">
        <v>72</v>
      </c>
      <c r="B1987" s="155">
        <v>1907</v>
      </c>
      <c r="C1987" s="155" t="s">
        <v>556</v>
      </c>
      <c r="D1987" s="155" t="s">
        <v>151</v>
      </c>
      <c r="E1987" s="155">
        <v>90</v>
      </c>
      <c r="F1987" s="155" t="s">
        <v>618</v>
      </c>
      <c r="G1987" s="153">
        <v>7.1</v>
      </c>
      <c r="H1987" s="153" t="s">
        <v>92</v>
      </c>
      <c r="I1987" s="156" t="s">
        <v>66</v>
      </c>
      <c r="J1987" s="184"/>
    </row>
    <row r="1988" spans="1:10" s="99" customFormat="1" ht="14.25" customHeight="1">
      <c r="A1988" s="154">
        <v>72</v>
      </c>
      <c r="B1988" s="155">
        <v>1908</v>
      </c>
      <c r="C1988" s="155" t="s">
        <v>556</v>
      </c>
      <c r="D1988" s="155" t="s">
        <v>151</v>
      </c>
      <c r="E1988" s="155">
        <v>90</v>
      </c>
      <c r="F1988" s="155" t="s">
        <v>618</v>
      </c>
      <c r="G1988" s="153">
        <v>7.1</v>
      </c>
      <c r="H1988" s="153" t="s">
        <v>92</v>
      </c>
      <c r="I1988" s="156" t="s">
        <v>66</v>
      </c>
      <c r="J1988" s="184"/>
    </row>
    <row r="1989" spans="1:10" s="99" customFormat="1" ht="14.25" customHeight="1">
      <c r="A1989" s="154">
        <v>72</v>
      </c>
      <c r="B1989" s="155">
        <v>1909</v>
      </c>
      <c r="C1989" s="155" t="s">
        <v>556</v>
      </c>
      <c r="D1989" s="155" t="s">
        <v>151</v>
      </c>
      <c r="E1989" s="155">
        <v>90</v>
      </c>
      <c r="F1989" s="155" t="s">
        <v>618</v>
      </c>
      <c r="G1989" s="153">
        <v>7.1</v>
      </c>
      <c r="H1989" s="153" t="s">
        <v>92</v>
      </c>
      <c r="I1989" s="156" t="s">
        <v>66</v>
      </c>
      <c r="J1989" s="184"/>
    </row>
    <row r="1990" spans="1:10" s="99" customFormat="1" ht="14.25" customHeight="1">
      <c r="A1990" s="154">
        <v>72</v>
      </c>
      <c r="B1990" s="155">
        <v>1910</v>
      </c>
      <c r="C1990" s="155" t="s">
        <v>556</v>
      </c>
      <c r="D1990" s="155" t="s">
        <v>151</v>
      </c>
      <c r="E1990" s="155">
        <v>90</v>
      </c>
      <c r="F1990" s="155" t="s">
        <v>582</v>
      </c>
      <c r="G1990" s="153">
        <v>7.1</v>
      </c>
      <c r="H1990" s="153" t="s">
        <v>92</v>
      </c>
      <c r="I1990" s="156" t="s">
        <v>66</v>
      </c>
      <c r="J1990" s="184"/>
    </row>
    <row r="1991" spans="1:10" s="99" customFormat="1" ht="14.25" customHeight="1">
      <c r="A1991" s="154">
        <v>72</v>
      </c>
      <c r="B1991" s="155">
        <v>1911</v>
      </c>
      <c r="C1991" s="155" t="s">
        <v>556</v>
      </c>
      <c r="D1991" s="155" t="s">
        <v>151</v>
      </c>
      <c r="E1991" s="155">
        <v>90</v>
      </c>
      <c r="F1991" s="155" t="s">
        <v>582</v>
      </c>
      <c r="G1991" s="153">
        <v>7.1</v>
      </c>
      <c r="H1991" s="153" t="s">
        <v>92</v>
      </c>
      <c r="I1991" s="156" t="s">
        <v>66</v>
      </c>
      <c r="J1991" s="184"/>
    </row>
    <row r="1992" spans="1:10" s="99" customFormat="1" ht="14.25" customHeight="1">
      <c r="A1992" s="154">
        <v>72</v>
      </c>
      <c r="B1992" s="155">
        <v>1912</v>
      </c>
      <c r="C1992" s="155" t="s">
        <v>556</v>
      </c>
      <c r="D1992" s="155" t="s">
        <v>151</v>
      </c>
      <c r="E1992" s="155">
        <v>90</v>
      </c>
      <c r="F1992" s="155" t="s">
        <v>618</v>
      </c>
      <c r="G1992" s="153">
        <v>7.1</v>
      </c>
      <c r="H1992" s="153" t="s">
        <v>92</v>
      </c>
      <c r="I1992" s="156" t="s">
        <v>66</v>
      </c>
      <c r="J1992" s="184"/>
    </row>
    <row r="1993" spans="1:10" s="99" customFormat="1" ht="14.25" customHeight="1">
      <c r="A1993" s="154">
        <v>72</v>
      </c>
      <c r="B1993" s="155">
        <v>1913</v>
      </c>
      <c r="C1993" s="155" t="s">
        <v>556</v>
      </c>
      <c r="D1993" s="155" t="s">
        <v>151</v>
      </c>
      <c r="E1993" s="155">
        <v>90</v>
      </c>
      <c r="F1993" s="155" t="s">
        <v>582</v>
      </c>
      <c r="G1993" s="153">
        <v>7.1</v>
      </c>
      <c r="H1993" s="153" t="s">
        <v>92</v>
      </c>
      <c r="I1993" s="156" t="s">
        <v>66</v>
      </c>
      <c r="J1993" s="184"/>
    </row>
    <row r="1994" spans="1:10" s="99" customFormat="1" ht="14.25" customHeight="1">
      <c r="A1994" s="154">
        <v>72</v>
      </c>
      <c r="B1994" s="155">
        <v>1914</v>
      </c>
      <c r="C1994" s="155" t="s">
        <v>556</v>
      </c>
      <c r="D1994" s="155" t="s">
        <v>151</v>
      </c>
      <c r="E1994" s="155">
        <v>90</v>
      </c>
      <c r="F1994" s="155" t="s">
        <v>618</v>
      </c>
      <c r="G1994" s="153">
        <v>7.1</v>
      </c>
      <c r="H1994" s="153" t="s">
        <v>92</v>
      </c>
      <c r="I1994" s="156" t="s">
        <v>66</v>
      </c>
      <c r="J1994" s="184"/>
    </row>
    <row r="1995" spans="1:10" s="99" customFormat="1" ht="14.25" customHeight="1">
      <c r="A1995" s="154">
        <v>72</v>
      </c>
      <c r="B1995" s="155">
        <v>1915</v>
      </c>
      <c r="C1995" s="155" t="s">
        <v>556</v>
      </c>
      <c r="D1995" s="155" t="s">
        <v>151</v>
      </c>
      <c r="E1995" s="155">
        <v>90</v>
      </c>
      <c r="F1995" s="155" t="s">
        <v>618</v>
      </c>
      <c r="G1995" s="153">
        <v>7.1</v>
      </c>
      <c r="H1995" s="153" t="s">
        <v>92</v>
      </c>
      <c r="I1995" s="156" t="s">
        <v>66</v>
      </c>
      <c r="J1995" s="184"/>
    </row>
    <row r="1996" spans="1:10" s="99" customFormat="1" ht="14.25" customHeight="1">
      <c r="A1996" s="154">
        <v>72</v>
      </c>
      <c r="B1996" s="155">
        <v>1916</v>
      </c>
      <c r="C1996" s="155" t="s">
        <v>556</v>
      </c>
      <c r="D1996" s="155" t="s">
        <v>151</v>
      </c>
      <c r="E1996" s="155">
        <v>90</v>
      </c>
      <c r="F1996" s="155" t="s">
        <v>582</v>
      </c>
      <c r="G1996" s="153">
        <v>7.1</v>
      </c>
      <c r="H1996" s="153" t="s">
        <v>92</v>
      </c>
      <c r="I1996" s="156" t="s">
        <v>66</v>
      </c>
      <c r="J1996" s="184"/>
    </row>
    <row r="1997" spans="1:10" s="99" customFormat="1" ht="14.25" customHeight="1">
      <c r="A1997" s="154">
        <v>72</v>
      </c>
      <c r="B1997" s="155">
        <v>1917</v>
      </c>
      <c r="C1997" s="155" t="s">
        <v>556</v>
      </c>
      <c r="D1997" s="155" t="s">
        <v>151</v>
      </c>
      <c r="E1997" s="155">
        <v>90</v>
      </c>
      <c r="F1997" s="155" t="s">
        <v>582</v>
      </c>
      <c r="G1997" s="153">
        <v>7.1</v>
      </c>
      <c r="H1997" s="153" t="s">
        <v>92</v>
      </c>
      <c r="I1997" s="156" t="s">
        <v>66</v>
      </c>
      <c r="J1997" s="184"/>
    </row>
    <row r="1998" spans="1:10" s="99" customFormat="1" ht="14.25" customHeight="1">
      <c r="A1998" s="154">
        <v>72</v>
      </c>
      <c r="B1998" s="155">
        <v>1918</v>
      </c>
      <c r="C1998" s="155" t="s">
        <v>556</v>
      </c>
      <c r="D1998" s="155" t="s">
        <v>151</v>
      </c>
      <c r="E1998" s="155">
        <v>90</v>
      </c>
      <c r="F1998" s="155" t="s">
        <v>572</v>
      </c>
      <c r="G1998" s="153">
        <v>7.1</v>
      </c>
      <c r="H1998" s="153" t="s">
        <v>92</v>
      </c>
      <c r="I1998" s="156" t="s">
        <v>66</v>
      </c>
      <c r="J1998" s="184"/>
    </row>
    <row r="1999" spans="1:10" s="99" customFormat="1" ht="14.25" customHeight="1">
      <c r="A1999" s="154">
        <v>72</v>
      </c>
      <c r="B1999" s="155">
        <v>1919</v>
      </c>
      <c r="C1999" s="155" t="s">
        <v>556</v>
      </c>
      <c r="D1999" s="155" t="s">
        <v>151</v>
      </c>
      <c r="E1999" s="155">
        <v>90</v>
      </c>
      <c r="F1999" s="155" t="s">
        <v>618</v>
      </c>
      <c r="G1999" s="153">
        <v>7.1</v>
      </c>
      <c r="H1999" s="153" t="s">
        <v>92</v>
      </c>
      <c r="I1999" s="156" t="s">
        <v>66</v>
      </c>
      <c r="J1999" s="184"/>
    </row>
    <row r="2000" spans="1:10" s="99" customFormat="1" ht="14.25" customHeight="1">
      <c r="A2000" s="154">
        <v>72</v>
      </c>
      <c r="B2000" s="155">
        <v>1920</v>
      </c>
      <c r="C2000" s="155" t="s">
        <v>556</v>
      </c>
      <c r="D2000" s="155" t="s">
        <v>151</v>
      </c>
      <c r="E2000" s="155">
        <v>90</v>
      </c>
      <c r="F2000" s="155" t="s">
        <v>572</v>
      </c>
      <c r="G2000" s="153">
        <v>7.1</v>
      </c>
      <c r="H2000" s="153" t="s">
        <v>92</v>
      </c>
      <c r="I2000" s="156" t="s">
        <v>66</v>
      </c>
      <c r="J2000" s="184"/>
    </row>
    <row r="2001" spans="1:10" s="99" customFormat="1" ht="14.25" customHeight="1">
      <c r="A2001" s="154">
        <v>72</v>
      </c>
      <c r="B2001" s="155">
        <v>1921</v>
      </c>
      <c r="C2001" s="155" t="s">
        <v>556</v>
      </c>
      <c r="D2001" s="155" t="s">
        <v>151</v>
      </c>
      <c r="E2001" s="155">
        <v>90</v>
      </c>
      <c r="F2001" s="155" t="s">
        <v>572</v>
      </c>
      <c r="G2001" s="153">
        <v>7.1</v>
      </c>
      <c r="H2001" s="153" t="s">
        <v>92</v>
      </c>
      <c r="I2001" s="156" t="s">
        <v>66</v>
      </c>
      <c r="J2001" s="184"/>
    </row>
    <row r="2002" spans="1:10" s="99" customFormat="1" ht="14.25" customHeight="1">
      <c r="A2002" s="154">
        <v>72</v>
      </c>
      <c r="B2002" s="155">
        <v>1922</v>
      </c>
      <c r="C2002" s="155" t="s">
        <v>556</v>
      </c>
      <c r="D2002" s="155" t="s">
        <v>151</v>
      </c>
      <c r="E2002" s="155">
        <v>90</v>
      </c>
      <c r="F2002" s="155" t="s">
        <v>572</v>
      </c>
      <c r="G2002" s="153">
        <v>7.1</v>
      </c>
      <c r="H2002" s="153" t="s">
        <v>92</v>
      </c>
      <c r="I2002" s="156" t="s">
        <v>66</v>
      </c>
      <c r="J2002" s="184"/>
    </row>
    <row r="2003" spans="1:10" s="99" customFormat="1" ht="14.25" customHeight="1">
      <c r="A2003" s="154">
        <v>72</v>
      </c>
      <c r="B2003" s="155">
        <v>1923</v>
      </c>
      <c r="C2003" s="155" t="s">
        <v>556</v>
      </c>
      <c r="D2003" s="155" t="s">
        <v>151</v>
      </c>
      <c r="E2003" s="155">
        <v>90</v>
      </c>
      <c r="F2003" s="155" t="s">
        <v>618</v>
      </c>
      <c r="G2003" s="153">
        <v>7.1</v>
      </c>
      <c r="H2003" s="153" t="s">
        <v>92</v>
      </c>
      <c r="I2003" s="156" t="s">
        <v>66</v>
      </c>
      <c r="J2003" s="184"/>
    </row>
    <row r="2004" spans="1:10" s="99" customFormat="1" ht="14.25" customHeight="1">
      <c r="A2004" s="154">
        <v>72</v>
      </c>
      <c r="B2004" s="155">
        <v>1924</v>
      </c>
      <c r="C2004" s="155" t="s">
        <v>556</v>
      </c>
      <c r="D2004" s="155" t="s">
        <v>151</v>
      </c>
      <c r="E2004" s="155">
        <v>90</v>
      </c>
      <c r="F2004" s="155" t="s">
        <v>572</v>
      </c>
      <c r="G2004" s="153">
        <v>7.1</v>
      </c>
      <c r="H2004" s="153" t="s">
        <v>92</v>
      </c>
      <c r="I2004" s="156" t="s">
        <v>66</v>
      </c>
      <c r="J2004" s="184"/>
    </row>
    <row r="2005" spans="1:10" s="99" customFormat="1" ht="14.25" customHeight="1">
      <c r="A2005" s="154">
        <v>72</v>
      </c>
      <c r="B2005" s="155">
        <v>1925</v>
      </c>
      <c r="C2005" s="155" t="s">
        <v>556</v>
      </c>
      <c r="D2005" s="155" t="s">
        <v>151</v>
      </c>
      <c r="E2005" s="155">
        <v>90</v>
      </c>
      <c r="F2005" s="155" t="s">
        <v>572</v>
      </c>
      <c r="G2005" s="153">
        <v>7.1</v>
      </c>
      <c r="H2005" s="153" t="s">
        <v>92</v>
      </c>
      <c r="I2005" s="156" t="s">
        <v>66</v>
      </c>
      <c r="J2005" s="184"/>
    </row>
    <row r="2006" spans="1:10" s="99" customFormat="1" ht="14.25" customHeight="1">
      <c r="A2006" s="154">
        <v>72</v>
      </c>
      <c r="B2006" s="155">
        <v>1926</v>
      </c>
      <c r="C2006" s="155" t="s">
        <v>556</v>
      </c>
      <c r="D2006" s="155" t="s">
        <v>151</v>
      </c>
      <c r="E2006" s="155">
        <v>90</v>
      </c>
      <c r="F2006" s="155" t="s">
        <v>572</v>
      </c>
      <c r="G2006" s="153">
        <v>7.1</v>
      </c>
      <c r="H2006" s="153" t="s">
        <v>92</v>
      </c>
      <c r="I2006" s="156" t="s">
        <v>66</v>
      </c>
      <c r="J2006" s="184"/>
    </row>
    <row r="2007" spans="1:10" s="99" customFormat="1" ht="14.25" customHeight="1">
      <c r="A2007" s="154">
        <v>72</v>
      </c>
      <c r="B2007" s="155">
        <v>1927</v>
      </c>
      <c r="C2007" s="155" t="s">
        <v>556</v>
      </c>
      <c r="D2007" s="155" t="s">
        <v>151</v>
      </c>
      <c r="E2007" s="155">
        <v>90</v>
      </c>
      <c r="F2007" s="155" t="s">
        <v>618</v>
      </c>
      <c r="G2007" s="153">
        <v>7.1</v>
      </c>
      <c r="H2007" s="153" t="s">
        <v>92</v>
      </c>
      <c r="I2007" s="156" t="s">
        <v>66</v>
      </c>
      <c r="J2007" s="184"/>
    </row>
    <row r="2008" spans="1:10" s="99" customFormat="1" ht="14.25" customHeight="1">
      <c r="A2008" s="154">
        <v>72</v>
      </c>
      <c r="B2008" s="155">
        <v>1928</v>
      </c>
      <c r="C2008" s="155" t="s">
        <v>556</v>
      </c>
      <c r="D2008" s="155" t="s">
        <v>151</v>
      </c>
      <c r="E2008" s="155">
        <v>90</v>
      </c>
      <c r="F2008" s="155" t="s">
        <v>582</v>
      </c>
      <c r="G2008" s="153">
        <v>7.1</v>
      </c>
      <c r="H2008" s="153" t="s">
        <v>92</v>
      </c>
      <c r="I2008" s="156" t="s">
        <v>66</v>
      </c>
      <c r="J2008" s="184"/>
    </row>
    <row r="2009" spans="1:10" s="99" customFormat="1" ht="14.25" customHeight="1">
      <c r="A2009" s="154">
        <v>72</v>
      </c>
      <c r="B2009" s="155">
        <v>1929</v>
      </c>
      <c r="C2009" s="155" t="s">
        <v>556</v>
      </c>
      <c r="D2009" s="155" t="s">
        <v>151</v>
      </c>
      <c r="E2009" s="155">
        <v>90</v>
      </c>
      <c r="F2009" s="155" t="s">
        <v>582</v>
      </c>
      <c r="G2009" s="153">
        <v>7.1</v>
      </c>
      <c r="H2009" s="153" t="s">
        <v>92</v>
      </c>
      <c r="I2009" s="156" t="s">
        <v>66</v>
      </c>
      <c r="J2009" s="184"/>
    </row>
    <row r="2010" spans="1:10" s="99" customFormat="1" ht="14.25" customHeight="1">
      <c r="A2010" s="154">
        <v>72</v>
      </c>
      <c r="B2010" s="155">
        <v>1930</v>
      </c>
      <c r="C2010" s="155" t="s">
        <v>556</v>
      </c>
      <c r="D2010" s="155" t="s">
        <v>151</v>
      </c>
      <c r="E2010" s="155">
        <v>90</v>
      </c>
      <c r="F2010" s="155" t="s">
        <v>582</v>
      </c>
      <c r="G2010" s="153">
        <v>7.1</v>
      </c>
      <c r="H2010" s="153" t="s">
        <v>92</v>
      </c>
      <c r="I2010" s="156" t="s">
        <v>66</v>
      </c>
      <c r="J2010" s="184"/>
    </row>
    <row r="2011" spans="1:10" s="99" customFormat="1" ht="14.25" customHeight="1">
      <c r="A2011" s="154">
        <v>72</v>
      </c>
      <c r="B2011" s="155">
        <v>1931</v>
      </c>
      <c r="C2011" s="155" t="s">
        <v>217</v>
      </c>
      <c r="D2011" s="155" t="s">
        <v>218</v>
      </c>
      <c r="E2011" s="155">
        <v>1500</v>
      </c>
      <c r="F2011" s="155" t="s">
        <v>374</v>
      </c>
      <c r="G2011" s="153">
        <v>6.2</v>
      </c>
      <c r="H2011" s="153" t="s">
        <v>92</v>
      </c>
      <c r="I2011" s="156" t="s">
        <v>66</v>
      </c>
      <c r="J2011" s="184"/>
    </row>
    <row r="2012" spans="1:10" s="99" customFormat="1" ht="14.25" customHeight="1">
      <c r="A2012" s="154">
        <v>72</v>
      </c>
      <c r="B2012" s="155">
        <v>1932</v>
      </c>
      <c r="C2012" s="155" t="s">
        <v>217</v>
      </c>
      <c r="D2012" s="155" t="s">
        <v>218</v>
      </c>
      <c r="E2012" s="155">
        <v>1500</v>
      </c>
      <c r="F2012" s="155" t="s">
        <v>358</v>
      </c>
      <c r="G2012" s="153">
        <v>6.2</v>
      </c>
      <c r="H2012" s="153" t="s">
        <v>92</v>
      </c>
      <c r="I2012" s="156" t="s">
        <v>66</v>
      </c>
      <c r="J2012" s="184"/>
    </row>
    <row r="2013" spans="1:10" s="99" customFormat="1" ht="14.25" customHeight="1">
      <c r="A2013" s="154">
        <v>72</v>
      </c>
      <c r="B2013" s="155">
        <v>1933</v>
      </c>
      <c r="C2013" s="155" t="s">
        <v>217</v>
      </c>
      <c r="D2013" s="155" t="s">
        <v>218</v>
      </c>
      <c r="E2013" s="155">
        <v>1500</v>
      </c>
      <c r="F2013" s="155" t="s">
        <v>358</v>
      </c>
      <c r="G2013" s="153">
        <v>6.2</v>
      </c>
      <c r="H2013" s="153" t="s">
        <v>92</v>
      </c>
      <c r="I2013" s="156" t="s">
        <v>66</v>
      </c>
      <c r="J2013" s="184"/>
    </row>
    <row r="2014" spans="1:10" s="99" customFormat="1" ht="14.25" customHeight="1">
      <c r="A2014" s="154" t="s">
        <v>36</v>
      </c>
      <c r="B2014" s="155" t="s">
        <v>45</v>
      </c>
      <c r="C2014" s="155" t="s">
        <v>86</v>
      </c>
      <c r="D2014" s="155" t="s">
        <v>87</v>
      </c>
      <c r="E2014" s="155" t="s">
        <v>88</v>
      </c>
      <c r="F2014" s="155" t="s">
        <v>89</v>
      </c>
      <c r="G2014" s="153">
        <v>234.49</v>
      </c>
      <c r="H2014" s="153">
        <v>256.58999999999997</v>
      </c>
      <c r="I2014" s="156" t="s">
        <v>146</v>
      </c>
      <c r="J2014" s="184"/>
    </row>
    <row r="2015" spans="1:10" s="99" customFormat="1" ht="14.25" customHeight="1">
      <c r="A2015" s="154">
        <v>73</v>
      </c>
      <c r="B2015" s="155">
        <v>1934</v>
      </c>
      <c r="C2015" s="155" t="s">
        <v>619</v>
      </c>
      <c r="D2015" s="155" t="s">
        <v>95</v>
      </c>
      <c r="E2015" s="155">
        <v>200</v>
      </c>
      <c r="F2015" s="155" t="s">
        <v>618</v>
      </c>
      <c r="G2015" s="153">
        <v>12</v>
      </c>
      <c r="H2015" s="153" t="s">
        <v>92</v>
      </c>
      <c r="I2015" s="156" t="s">
        <v>66</v>
      </c>
      <c r="J2015" s="184"/>
    </row>
    <row r="2016" spans="1:10" s="99" customFormat="1" ht="14.25" customHeight="1">
      <c r="A2016" s="154">
        <v>73</v>
      </c>
      <c r="B2016" s="155">
        <v>1935</v>
      </c>
      <c r="C2016" s="155" t="s">
        <v>583</v>
      </c>
      <c r="D2016" s="155" t="s">
        <v>382</v>
      </c>
      <c r="E2016" s="155">
        <v>500</v>
      </c>
      <c r="F2016" s="155" t="s">
        <v>582</v>
      </c>
      <c r="G2016" s="153">
        <v>12.4</v>
      </c>
      <c r="H2016" s="153" t="s">
        <v>92</v>
      </c>
      <c r="I2016" s="156" t="s">
        <v>66</v>
      </c>
      <c r="J2016" s="184"/>
    </row>
    <row r="2017" spans="1:10" s="99" customFormat="1" ht="14.25" customHeight="1">
      <c r="A2017" s="154">
        <v>73</v>
      </c>
      <c r="B2017" s="155">
        <v>1936</v>
      </c>
      <c r="C2017" s="155" t="s">
        <v>313</v>
      </c>
      <c r="D2017" s="155" t="s">
        <v>95</v>
      </c>
      <c r="E2017" s="155">
        <v>100</v>
      </c>
      <c r="F2017" s="155" t="s">
        <v>582</v>
      </c>
      <c r="G2017" s="153">
        <v>10.7</v>
      </c>
      <c r="H2017" s="153" t="s">
        <v>92</v>
      </c>
      <c r="I2017" s="156" t="s">
        <v>66</v>
      </c>
      <c r="J2017" s="184"/>
    </row>
    <row r="2018" spans="1:10" s="99" customFormat="1" ht="14.25" customHeight="1">
      <c r="A2018" s="154">
        <v>73</v>
      </c>
      <c r="B2018" s="155">
        <v>1937</v>
      </c>
      <c r="C2018" s="155" t="s">
        <v>313</v>
      </c>
      <c r="D2018" s="155" t="s">
        <v>95</v>
      </c>
      <c r="E2018" s="155">
        <v>100</v>
      </c>
      <c r="F2018" s="155" t="s">
        <v>582</v>
      </c>
      <c r="G2018" s="153">
        <v>10.7</v>
      </c>
      <c r="H2018" s="153" t="s">
        <v>92</v>
      </c>
      <c r="I2018" s="156" t="s">
        <v>66</v>
      </c>
      <c r="J2018" s="184"/>
    </row>
    <row r="2019" spans="1:10" s="99" customFormat="1" ht="14.25" customHeight="1">
      <c r="A2019" s="154">
        <v>73</v>
      </c>
      <c r="B2019" s="155">
        <v>1938</v>
      </c>
      <c r="C2019" s="155" t="s">
        <v>313</v>
      </c>
      <c r="D2019" s="155" t="s">
        <v>95</v>
      </c>
      <c r="E2019" s="155">
        <v>30</v>
      </c>
      <c r="F2019" s="155" t="s">
        <v>582</v>
      </c>
      <c r="G2019" s="153">
        <v>3.21</v>
      </c>
      <c r="H2019" s="153" t="s">
        <v>92</v>
      </c>
      <c r="I2019" s="156" t="s">
        <v>66</v>
      </c>
      <c r="J2019" s="184"/>
    </row>
    <row r="2020" spans="1:10" s="99" customFormat="1" ht="14.25" customHeight="1">
      <c r="A2020" s="154">
        <v>73</v>
      </c>
      <c r="B2020" s="155">
        <v>1939</v>
      </c>
      <c r="C2020" s="155" t="s">
        <v>313</v>
      </c>
      <c r="D2020" s="155" t="s">
        <v>95</v>
      </c>
      <c r="E2020" s="155">
        <v>60</v>
      </c>
      <c r="F2020" s="155" t="s">
        <v>582</v>
      </c>
      <c r="G2020" s="153">
        <v>6.42</v>
      </c>
      <c r="H2020" s="153" t="s">
        <v>92</v>
      </c>
      <c r="I2020" s="156" t="s">
        <v>66</v>
      </c>
      <c r="J2020" s="184"/>
    </row>
    <row r="2021" spans="1:10" s="99" customFormat="1" ht="14.25" customHeight="1">
      <c r="A2021" s="154">
        <v>73</v>
      </c>
      <c r="B2021" s="155">
        <v>1940</v>
      </c>
      <c r="C2021" s="155" t="s">
        <v>313</v>
      </c>
      <c r="D2021" s="155" t="s">
        <v>95</v>
      </c>
      <c r="E2021" s="155">
        <v>40</v>
      </c>
      <c r="F2021" s="155" t="s">
        <v>582</v>
      </c>
      <c r="G2021" s="153">
        <v>4.28</v>
      </c>
      <c r="H2021" s="153" t="s">
        <v>92</v>
      </c>
      <c r="I2021" s="156" t="s">
        <v>66</v>
      </c>
      <c r="J2021" s="184"/>
    </row>
    <row r="2022" spans="1:10" s="99" customFormat="1" ht="14.25" customHeight="1">
      <c r="A2022" s="154">
        <v>73</v>
      </c>
      <c r="B2022" s="155">
        <v>1941</v>
      </c>
      <c r="C2022" s="155" t="s">
        <v>620</v>
      </c>
      <c r="D2022" s="155" t="s">
        <v>95</v>
      </c>
      <c r="E2022" s="155">
        <v>100</v>
      </c>
      <c r="F2022" s="155" t="s">
        <v>582</v>
      </c>
      <c r="G2022" s="153">
        <v>10.3</v>
      </c>
      <c r="H2022" s="153" t="s">
        <v>92</v>
      </c>
      <c r="I2022" s="156" t="s">
        <v>66</v>
      </c>
      <c r="J2022" s="184"/>
    </row>
    <row r="2023" spans="1:10" s="99" customFormat="1" ht="14.25" customHeight="1">
      <c r="A2023" s="154">
        <v>73</v>
      </c>
      <c r="B2023" s="155">
        <v>1942</v>
      </c>
      <c r="C2023" s="155" t="s">
        <v>620</v>
      </c>
      <c r="D2023" s="155" t="s">
        <v>95</v>
      </c>
      <c r="E2023" s="155">
        <v>50</v>
      </c>
      <c r="F2023" s="155" t="s">
        <v>582</v>
      </c>
      <c r="G2023" s="153">
        <v>5.15</v>
      </c>
      <c r="H2023" s="153" t="s">
        <v>92</v>
      </c>
      <c r="I2023" s="156" t="s">
        <v>66</v>
      </c>
      <c r="J2023" s="184"/>
    </row>
    <row r="2024" spans="1:10" s="99" customFormat="1" ht="14.25" customHeight="1">
      <c r="A2024" s="154">
        <v>73</v>
      </c>
      <c r="B2024" s="155">
        <v>1943</v>
      </c>
      <c r="C2024" s="155" t="s">
        <v>620</v>
      </c>
      <c r="D2024" s="155" t="s">
        <v>95</v>
      </c>
      <c r="E2024" s="155">
        <v>50</v>
      </c>
      <c r="F2024" s="155" t="s">
        <v>582</v>
      </c>
      <c r="G2024" s="153">
        <v>5.15</v>
      </c>
      <c r="H2024" s="153" t="s">
        <v>92</v>
      </c>
      <c r="I2024" s="156" t="s">
        <v>66</v>
      </c>
      <c r="J2024" s="184"/>
    </row>
    <row r="2025" spans="1:10" s="99" customFormat="1" ht="14.25" customHeight="1">
      <c r="A2025" s="154">
        <v>73</v>
      </c>
      <c r="B2025" s="155">
        <v>1944</v>
      </c>
      <c r="C2025" s="155" t="s">
        <v>317</v>
      </c>
      <c r="D2025" s="155" t="s">
        <v>95</v>
      </c>
      <c r="E2025" s="155">
        <v>85</v>
      </c>
      <c r="F2025" s="155" t="s">
        <v>582</v>
      </c>
      <c r="G2025" s="153">
        <v>7.23</v>
      </c>
      <c r="H2025" s="153" t="s">
        <v>92</v>
      </c>
      <c r="I2025" s="156" t="s">
        <v>66</v>
      </c>
      <c r="J2025" s="184"/>
    </row>
    <row r="2026" spans="1:10" s="99" customFormat="1" ht="14.25" customHeight="1">
      <c r="A2026" s="154">
        <v>73</v>
      </c>
      <c r="B2026" s="155">
        <v>1945</v>
      </c>
      <c r="C2026" s="155" t="s">
        <v>317</v>
      </c>
      <c r="D2026" s="155" t="s">
        <v>95</v>
      </c>
      <c r="E2026" s="155">
        <v>15</v>
      </c>
      <c r="F2026" s="155" t="s">
        <v>582</v>
      </c>
      <c r="G2026" s="153">
        <v>1.28</v>
      </c>
      <c r="H2026" s="153" t="s">
        <v>92</v>
      </c>
      <c r="I2026" s="156" t="s">
        <v>66</v>
      </c>
      <c r="J2026" s="184"/>
    </row>
    <row r="2027" spans="1:10" s="99" customFormat="1" ht="14.25" customHeight="1">
      <c r="A2027" s="154">
        <v>73</v>
      </c>
      <c r="B2027" s="155">
        <v>1946</v>
      </c>
      <c r="C2027" s="155" t="s">
        <v>379</v>
      </c>
      <c r="D2027" s="155" t="s">
        <v>95</v>
      </c>
      <c r="E2027" s="155">
        <v>250</v>
      </c>
      <c r="F2027" s="155" t="s">
        <v>582</v>
      </c>
      <c r="G2027" s="153">
        <v>12.8</v>
      </c>
      <c r="H2027" s="153" t="s">
        <v>92</v>
      </c>
      <c r="I2027" s="156" t="s">
        <v>66</v>
      </c>
      <c r="J2027" s="184"/>
    </row>
    <row r="2028" spans="1:10" s="99" customFormat="1" ht="14.25" customHeight="1">
      <c r="A2028" s="154">
        <v>73</v>
      </c>
      <c r="B2028" s="155">
        <v>1947</v>
      </c>
      <c r="C2028" s="155" t="s">
        <v>196</v>
      </c>
      <c r="D2028" s="155" t="s">
        <v>499</v>
      </c>
      <c r="E2028" s="155">
        <v>1000</v>
      </c>
      <c r="F2028" s="155" t="s">
        <v>582</v>
      </c>
      <c r="G2028" s="153">
        <v>12.5</v>
      </c>
      <c r="H2028" s="153" t="s">
        <v>92</v>
      </c>
      <c r="I2028" s="156" t="s">
        <v>66</v>
      </c>
      <c r="J2028" s="184"/>
    </row>
    <row r="2029" spans="1:10" s="99" customFormat="1" ht="14.25" customHeight="1">
      <c r="A2029" s="154">
        <v>73</v>
      </c>
      <c r="B2029" s="155">
        <v>1948</v>
      </c>
      <c r="C2029" s="155" t="s">
        <v>351</v>
      </c>
      <c r="D2029" s="155" t="s">
        <v>95</v>
      </c>
      <c r="E2029" s="155">
        <v>100</v>
      </c>
      <c r="F2029" s="155" t="s">
        <v>582</v>
      </c>
      <c r="G2029" s="153">
        <v>13</v>
      </c>
      <c r="H2029" s="153" t="s">
        <v>92</v>
      </c>
      <c r="I2029" s="156" t="s">
        <v>66</v>
      </c>
      <c r="J2029" s="184"/>
    </row>
    <row r="2030" spans="1:10" s="99" customFormat="1" ht="14.25" customHeight="1">
      <c r="A2030" s="154">
        <v>73</v>
      </c>
      <c r="B2030" s="155">
        <v>1949</v>
      </c>
      <c r="C2030" s="155" t="s">
        <v>235</v>
      </c>
      <c r="D2030" s="155" t="s">
        <v>96</v>
      </c>
      <c r="E2030" s="155">
        <v>1000</v>
      </c>
      <c r="F2030" s="155" t="s">
        <v>582</v>
      </c>
      <c r="G2030" s="153">
        <v>10.9</v>
      </c>
      <c r="H2030" s="153" t="s">
        <v>92</v>
      </c>
      <c r="I2030" s="156" t="s">
        <v>66</v>
      </c>
      <c r="J2030" s="184"/>
    </row>
    <row r="2031" spans="1:10" s="99" customFormat="1" ht="14.25" customHeight="1">
      <c r="A2031" s="154">
        <v>73</v>
      </c>
      <c r="B2031" s="155">
        <v>1950</v>
      </c>
      <c r="C2031" s="155" t="s">
        <v>585</v>
      </c>
      <c r="D2031" s="155" t="s">
        <v>95</v>
      </c>
      <c r="E2031" s="155">
        <v>300</v>
      </c>
      <c r="F2031" s="155" t="s">
        <v>572</v>
      </c>
      <c r="G2031" s="153">
        <v>18.2</v>
      </c>
      <c r="H2031" s="153" t="s">
        <v>92</v>
      </c>
      <c r="I2031" s="156" t="s">
        <v>66</v>
      </c>
      <c r="J2031" s="184"/>
    </row>
    <row r="2032" spans="1:10" s="99" customFormat="1" ht="14.25" customHeight="1">
      <c r="A2032" s="154">
        <v>73</v>
      </c>
      <c r="B2032" s="155">
        <v>1951</v>
      </c>
      <c r="C2032" s="155" t="s">
        <v>368</v>
      </c>
      <c r="D2032" s="155" t="s">
        <v>95</v>
      </c>
      <c r="E2032" s="155">
        <v>1000</v>
      </c>
      <c r="F2032" s="155" t="s">
        <v>582</v>
      </c>
      <c r="G2032" s="153">
        <v>8.8000000000000007</v>
      </c>
      <c r="H2032" s="153" t="s">
        <v>92</v>
      </c>
      <c r="I2032" s="156" t="s">
        <v>66</v>
      </c>
      <c r="J2032" s="184"/>
    </row>
    <row r="2033" spans="1:10" s="99" customFormat="1" ht="14.25" customHeight="1">
      <c r="A2033" s="154">
        <v>73</v>
      </c>
      <c r="B2033" s="155">
        <v>1952</v>
      </c>
      <c r="C2033" s="155" t="s">
        <v>368</v>
      </c>
      <c r="D2033" s="155" t="s">
        <v>95</v>
      </c>
      <c r="E2033" s="155">
        <v>1000</v>
      </c>
      <c r="F2033" s="155" t="s">
        <v>567</v>
      </c>
      <c r="G2033" s="153">
        <v>8.8000000000000007</v>
      </c>
      <c r="H2033" s="153" t="s">
        <v>92</v>
      </c>
      <c r="I2033" s="156" t="s">
        <v>66</v>
      </c>
      <c r="J2033" s="184"/>
    </row>
    <row r="2034" spans="1:10" s="99" customFormat="1" ht="14.25" customHeight="1">
      <c r="A2034" s="154">
        <v>73</v>
      </c>
      <c r="B2034" s="155">
        <v>1953</v>
      </c>
      <c r="C2034" s="155" t="s">
        <v>591</v>
      </c>
      <c r="D2034" s="155" t="s">
        <v>95</v>
      </c>
      <c r="E2034" s="155">
        <v>100</v>
      </c>
      <c r="F2034" s="155" t="s">
        <v>582</v>
      </c>
      <c r="G2034" s="153">
        <v>10.6</v>
      </c>
      <c r="H2034" s="153" t="s">
        <v>92</v>
      </c>
      <c r="I2034" s="156" t="s">
        <v>66</v>
      </c>
      <c r="J2034" s="184"/>
    </row>
    <row r="2035" spans="1:10" s="99" customFormat="1" ht="14.25" customHeight="1">
      <c r="A2035" s="154">
        <v>73</v>
      </c>
      <c r="B2035" s="155">
        <v>1954</v>
      </c>
      <c r="C2035" s="155" t="s">
        <v>621</v>
      </c>
      <c r="D2035" s="155" t="s">
        <v>95</v>
      </c>
      <c r="E2035" s="155">
        <v>300</v>
      </c>
      <c r="F2035" s="155" t="s">
        <v>582</v>
      </c>
      <c r="G2035" s="153">
        <v>4.9800000000000004</v>
      </c>
      <c r="H2035" s="153" t="s">
        <v>92</v>
      </c>
      <c r="I2035" s="156" t="s">
        <v>66</v>
      </c>
      <c r="J2035" s="184"/>
    </row>
    <row r="2036" spans="1:10" s="99" customFormat="1" ht="14.25" customHeight="1">
      <c r="A2036" s="154">
        <v>73</v>
      </c>
      <c r="B2036" s="155">
        <v>1955</v>
      </c>
      <c r="C2036" s="155" t="s">
        <v>622</v>
      </c>
      <c r="D2036" s="155" t="s">
        <v>95</v>
      </c>
      <c r="E2036" s="155">
        <v>200</v>
      </c>
      <c r="F2036" s="155" t="s">
        <v>582</v>
      </c>
      <c r="G2036" s="153">
        <v>11.6</v>
      </c>
      <c r="H2036" s="153" t="s">
        <v>92</v>
      </c>
      <c r="I2036" s="156" t="s">
        <v>66</v>
      </c>
      <c r="J2036" s="184"/>
    </row>
    <row r="2037" spans="1:10" s="99" customFormat="1" ht="14.25" customHeight="1">
      <c r="A2037" s="154">
        <v>73</v>
      </c>
      <c r="B2037" s="155">
        <v>1956</v>
      </c>
      <c r="C2037" s="155" t="s">
        <v>622</v>
      </c>
      <c r="D2037" s="155" t="s">
        <v>95</v>
      </c>
      <c r="E2037" s="155">
        <v>200</v>
      </c>
      <c r="F2037" s="155" t="s">
        <v>618</v>
      </c>
      <c r="G2037" s="153">
        <v>11.6</v>
      </c>
      <c r="H2037" s="153" t="s">
        <v>92</v>
      </c>
      <c r="I2037" s="156" t="s">
        <v>66</v>
      </c>
      <c r="J2037" s="184"/>
    </row>
    <row r="2038" spans="1:10" s="99" customFormat="1" ht="14.25" customHeight="1">
      <c r="A2038" s="154">
        <v>73</v>
      </c>
      <c r="B2038" s="155">
        <v>1957</v>
      </c>
      <c r="C2038" s="155" t="s">
        <v>323</v>
      </c>
      <c r="D2038" s="155" t="s">
        <v>95</v>
      </c>
      <c r="E2038" s="155">
        <v>170</v>
      </c>
      <c r="F2038" s="155" t="s">
        <v>527</v>
      </c>
      <c r="G2038" s="153">
        <v>1.39</v>
      </c>
      <c r="H2038" s="153" t="s">
        <v>92</v>
      </c>
      <c r="I2038" s="156" t="s">
        <v>66</v>
      </c>
      <c r="J2038" s="184"/>
    </row>
    <row r="2039" spans="1:10" s="99" customFormat="1" ht="14.25" customHeight="1">
      <c r="A2039" s="154">
        <v>73</v>
      </c>
      <c r="B2039" s="155">
        <v>1958</v>
      </c>
      <c r="C2039" s="155" t="s">
        <v>311</v>
      </c>
      <c r="D2039" s="155" t="s">
        <v>95</v>
      </c>
      <c r="E2039" s="155">
        <v>100</v>
      </c>
      <c r="F2039" s="155" t="s">
        <v>623</v>
      </c>
      <c r="G2039" s="153">
        <v>11.4</v>
      </c>
      <c r="H2039" s="153" t="s">
        <v>92</v>
      </c>
      <c r="I2039" s="156" t="s">
        <v>66</v>
      </c>
      <c r="J2039" s="184"/>
    </row>
    <row r="2040" spans="1:10" s="99" customFormat="1" ht="14.25" customHeight="1">
      <c r="A2040" s="154">
        <v>73</v>
      </c>
      <c r="B2040" s="155">
        <v>1959</v>
      </c>
      <c r="C2040" s="155" t="s">
        <v>624</v>
      </c>
      <c r="D2040" s="155" t="s">
        <v>95</v>
      </c>
      <c r="E2040" s="155">
        <v>150</v>
      </c>
      <c r="F2040" s="155" t="s">
        <v>625</v>
      </c>
      <c r="G2040" s="153">
        <v>9.1</v>
      </c>
      <c r="H2040" s="153" t="s">
        <v>92</v>
      </c>
      <c r="I2040" s="156" t="s">
        <v>66</v>
      </c>
      <c r="J2040" s="184"/>
    </row>
    <row r="2041" spans="1:10" s="99" customFormat="1" ht="14.25" customHeight="1">
      <c r="A2041" s="154" t="s">
        <v>36</v>
      </c>
      <c r="B2041" s="155" t="s">
        <v>45</v>
      </c>
      <c r="C2041" s="155" t="s">
        <v>86</v>
      </c>
      <c r="D2041" s="155" t="s">
        <v>87</v>
      </c>
      <c r="E2041" s="155" t="s">
        <v>88</v>
      </c>
      <c r="F2041" s="155" t="s">
        <v>89</v>
      </c>
      <c r="G2041" s="153">
        <v>329.6</v>
      </c>
      <c r="H2041" s="153">
        <v>351.7</v>
      </c>
      <c r="I2041" s="156" t="s">
        <v>90</v>
      </c>
      <c r="J2041" s="184"/>
    </row>
    <row r="2042" spans="1:10" s="99" customFormat="1" ht="14.25" customHeight="1">
      <c r="A2042" s="154">
        <v>74</v>
      </c>
      <c r="B2042" s="155">
        <v>1960</v>
      </c>
      <c r="C2042" s="155" t="s">
        <v>626</v>
      </c>
      <c r="D2042" s="155" t="s">
        <v>93</v>
      </c>
      <c r="E2042" s="155">
        <v>100</v>
      </c>
      <c r="F2042" s="155" t="s">
        <v>627</v>
      </c>
      <c r="G2042" s="153">
        <v>10.3</v>
      </c>
      <c r="H2042" s="153" t="s">
        <v>92</v>
      </c>
      <c r="I2042" s="156" t="s">
        <v>66</v>
      </c>
      <c r="J2042" s="184"/>
    </row>
    <row r="2043" spans="1:10" s="99" customFormat="1" ht="14.25" customHeight="1">
      <c r="A2043" s="154">
        <v>74</v>
      </c>
      <c r="B2043" s="155">
        <v>1961</v>
      </c>
      <c r="C2043" s="155" t="s">
        <v>626</v>
      </c>
      <c r="D2043" s="155" t="s">
        <v>93</v>
      </c>
      <c r="E2043" s="155">
        <v>100</v>
      </c>
      <c r="F2043" s="155" t="s">
        <v>627</v>
      </c>
      <c r="G2043" s="153">
        <v>10.3</v>
      </c>
      <c r="H2043" s="153" t="s">
        <v>92</v>
      </c>
      <c r="I2043" s="156" t="s">
        <v>66</v>
      </c>
      <c r="J2043" s="184"/>
    </row>
    <row r="2044" spans="1:10" s="99" customFormat="1" ht="14.25" customHeight="1">
      <c r="A2044" s="154">
        <v>74</v>
      </c>
      <c r="B2044" s="155">
        <v>1962</v>
      </c>
      <c r="C2044" s="155" t="s">
        <v>626</v>
      </c>
      <c r="D2044" s="155" t="s">
        <v>93</v>
      </c>
      <c r="E2044" s="155">
        <v>100</v>
      </c>
      <c r="F2044" s="155" t="s">
        <v>627</v>
      </c>
      <c r="G2044" s="153">
        <v>10.3</v>
      </c>
      <c r="H2044" s="153" t="s">
        <v>92</v>
      </c>
      <c r="I2044" s="156" t="s">
        <v>66</v>
      </c>
      <c r="J2044" s="184"/>
    </row>
    <row r="2045" spans="1:10" s="99" customFormat="1" ht="14.25" customHeight="1">
      <c r="A2045" s="154">
        <v>74</v>
      </c>
      <c r="B2045" s="155">
        <v>1963</v>
      </c>
      <c r="C2045" s="155" t="s">
        <v>626</v>
      </c>
      <c r="D2045" s="155" t="s">
        <v>93</v>
      </c>
      <c r="E2045" s="155">
        <v>100</v>
      </c>
      <c r="F2045" s="155" t="s">
        <v>627</v>
      </c>
      <c r="G2045" s="153">
        <v>10.3</v>
      </c>
      <c r="H2045" s="153" t="s">
        <v>92</v>
      </c>
      <c r="I2045" s="156" t="s">
        <v>66</v>
      </c>
      <c r="J2045" s="184"/>
    </row>
    <row r="2046" spans="1:10" s="99" customFormat="1" ht="14.25" customHeight="1">
      <c r="A2046" s="154">
        <v>74</v>
      </c>
      <c r="B2046" s="155">
        <v>1964</v>
      </c>
      <c r="C2046" s="155" t="s">
        <v>626</v>
      </c>
      <c r="D2046" s="155" t="s">
        <v>93</v>
      </c>
      <c r="E2046" s="155">
        <v>100</v>
      </c>
      <c r="F2046" s="155" t="s">
        <v>628</v>
      </c>
      <c r="G2046" s="153">
        <v>10.3</v>
      </c>
      <c r="H2046" s="153" t="s">
        <v>92</v>
      </c>
      <c r="I2046" s="156" t="s">
        <v>66</v>
      </c>
      <c r="J2046" s="184"/>
    </row>
    <row r="2047" spans="1:10" s="99" customFormat="1" ht="14.25" customHeight="1">
      <c r="A2047" s="154">
        <v>74</v>
      </c>
      <c r="B2047" s="155">
        <v>1965</v>
      </c>
      <c r="C2047" s="155" t="s">
        <v>626</v>
      </c>
      <c r="D2047" s="155" t="s">
        <v>93</v>
      </c>
      <c r="E2047" s="155">
        <v>100</v>
      </c>
      <c r="F2047" s="155" t="s">
        <v>629</v>
      </c>
      <c r="G2047" s="153">
        <v>10.3</v>
      </c>
      <c r="H2047" s="153" t="s">
        <v>92</v>
      </c>
      <c r="I2047" s="156" t="s">
        <v>66</v>
      </c>
      <c r="J2047" s="184"/>
    </row>
    <row r="2048" spans="1:10" s="99" customFormat="1" ht="14.25" customHeight="1">
      <c r="A2048" s="154">
        <v>74</v>
      </c>
      <c r="B2048" s="155">
        <v>1966</v>
      </c>
      <c r="C2048" s="155" t="s">
        <v>626</v>
      </c>
      <c r="D2048" s="155" t="s">
        <v>93</v>
      </c>
      <c r="E2048" s="155">
        <v>100</v>
      </c>
      <c r="F2048" s="155" t="s">
        <v>629</v>
      </c>
      <c r="G2048" s="153">
        <v>10.3</v>
      </c>
      <c r="H2048" s="153" t="s">
        <v>92</v>
      </c>
      <c r="I2048" s="156" t="s">
        <v>66</v>
      </c>
      <c r="J2048" s="184"/>
    </row>
    <row r="2049" spans="1:10" s="99" customFormat="1" ht="14.25" customHeight="1">
      <c r="A2049" s="154">
        <v>74</v>
      </c>
      <c r="B2049" s="155">
        <v>1967</v>
      </c>
      <c r="C2049" s="155" t="s">
        <v>626</v>
      </c>
      <c r="D2049" s="155" t="s">
        <v>93</v>
      </c>
      <c r="E2049" s="155">
        <v>100</v>
      </c>
      <c r="F2049" s="155" t="s">
        <v>628</v>
      </c>
      <c r="G2049" s="153">
        <v>10.3</v>
      </c>
      <c r="H2049" s="153" t="s">
        <v>92</v>
      </c>
      <c r="I2049" s="156" t="s">
        <v>66</v>
      </c>
      <c r="J2049" s="184"/>
    </row>
    <row r="2050" spans="1:10" s="99" customFormat="1" ht="14.25" customHeight="1">
      <c r="A2050" s="154">
        <v>74</v>
      </c>
      <c r="B2050" s="155">
        <v>1968</v>
      </c>
      <c r="C2050" s="155" t="s">
        <v>626</v>
      </c>
      <c r="D2050" s="155" t="s">
        <v>93</v>
      </c>
      <c r="E2050" s="155">
        <v>100</v>
      </c>
      <c r="F2050" s="155" t="s">
        <v>628</v>
      </c>
      <c r="G2050" s="153">
        <v>10.3</v>
      </c>
      <c r="H2050" s="153" t="s">
        <v>92</v>
      </c>
      <c r="I2050" s="156" t="s">
        <v>66</v>
      </c>
      <c r="J2050" s="184"/>
    </row>
    <row r="2051" spans="1:10" s="99" customFormat="1" ht="14.25" customHeight="1">
      <c r="A2051" s="154">
        <v>74</v>
      </c>
      <c r="B2051" s="155">
        <v>1969</v>
      </c>
      <c r="C2051" s="155" t="s">
        <v>626</v>
      </c>
      <c r="D2051" s="155" t="s">
        <v>93</v>
      </c>
      <c r="E2051" s="155">
        <v>100</v>
      </c>
      <c r="F2051" s="155" t="s">
        <v>628</v>
      </c>
      <c r="G2051" s="153">
        <v>10.3</v>
      </c>
      <c r="H2051" s="153" t="s">
        <v>92</v>
      </c>
      <c r="I2051" s="156" t="s">
        <v>66</v>
      </c>
      <c r="J2051" s="184"/>
    </row>
    <row r="2052" spans="1:10" s="99" customFormat="1" ht="14.25" customHeight="1">
      <c r="A2052" s="154">
        <v>74</v>
      </c>
      <c r="B2052" s="155">
        <v>1970</v>
      </c>
      <c r="C2052" s="155" t="s">
        <v>626</v>
      </c>
      <c r="D2052" s="155" t="s">
        <v>93</v>
      </c>
      <c r="E2052" s="155">
        <v>100</v>
      </c>
      <c r="F2052" s="155" t="s">
        <v>628</v>
      </c>
      <c r="G2052" s="153">
        <v>10.3</v>
      </c>
      <c r="H2052" s="153" t="s">
        <v>92</v>
      </c>
      <c r="I2052" s="156" t="s">
        <v>66</v>
      </c>
      <c r="J2052" s="184"/>
    </row>
    <row r="2053" spans="1:10" s="99" customFormat="1" ht="14.25" customHeight="1">
      <c r="A2053" s="154">
        <v>74</v>
      </c>
      <c r="B2053" s="155">
        <v>1971</v>
      </c>
      <c r="C2053" s="155" t="s">
        <v>626</v>
      </c>
      <c r="D2053" s="155" t="s">
        <v>93</v>
      </c>
      <c r="E2053" s="155">
        <v>100</v>
      </c>
      <c r="F2053" s="155" t="s">
        <v>628</v>
      </c>
      <c r="G2053" s="153">
        <v>10.3</v>
      </c>
      <c r="H2053" s="153" t="s">
        <v>92</v>
      </c>
      <c r="I2053" s="156" t="s">
        <v>66</v>
      </c>
      <c r="J2053" s="184"/>
    </row>
    <row r="2054" spans="1:10" s="99" customFormat="1" ht="14.25" customHeight="1">
      <c r="A2054" s="154">
        <v>74</v>
      </c>
      <c r="B2054" s="155">
        <v>1972</v>
      </c>
      <c r="C2054" s="155" t="s">
        <v>626</v>
      </c>
      <c r="D2054" s="155" t="s">
        <v>93</v>
      </c>
      <c r="E2054" s="155">
        <v>100</v>
      </c>
      <c r="F2054" s="155" t="s">
        <v>628</v>
      </c>
      <c r="G2054" s="153">
        <v>10.3</v>
      </c>
      <c r="H2054" s="153" t="s">
        <v>92</v>
      </c>
      <c r="I2054" s="156" t="s">
        <v>66</v>
      </c>
      <c r="J2054" s="184"/>
    </row>
    <row r="2055" spans="1:10" s="99" customFormat="1" ht="14.25" customHeight="1">
      <c r="A2055" s="154">
        <v>74</v>
      </c>
      <c r="B2055" s="155">
        <v>1973</v>
      </c>
      <c r="C2055" s="155" t="s">
        <v>626</v>
      </c>
      <c r="D2055" s="155" t="s">
        <v>93</v>
      </c>
      <c r="E2055" s="155">
        <v>100</v>
      </c>
      <c r="F2055" s="155" t="s">
        <v>628</v>
      </c>
      <c r="G2055" s="153">
        <v>10.3</v>
      </c>
      <c r="H2055" s="153" t="s">
        <v>92</v>
      </c>
      <c r="I2055" s="156" t="s">
        <v>66</v>
      </c>
      <c r="J2055" s="184"/>
    </row>
    <row r="2056" spans="1:10" s="99" customFormat="1" ht="14.25" customHeight="1">
      <c r="A2056" s="154">
        <v>74</v>
      </c>
      <c r="B2056" s="155">
        <v>1974</v>
      </c>
      <c r="C2056" s="155" t="s">
        <v>626</v>
      </c>
      <c r="D2056" s="155" t="s">
        <v>93</v>
      </c>
      <c r="E2056" s="155">
        <v>100</v>
      </c>
      <c r="F2056" s="155" t="s">
        <v>628</v>
      </c>
      <c r="G2056" s="153">
        <v>10.3</v>
      </c>
      <c r="H2056" s="153" t="s">
        <v>92</v>
      </c>
      <c r="I2056" s="156" t="s">
        <v>66</v>
      </c>
      <c r="J2056" s="184"/>
    </row>
    <row r="2057" spans="1:10" s="99" customFormat="1" ht="14.25" customHeight="1">
      <c r="A2057" s="154">
        <v>74</v>
      </c>
      <c r="B2057" s="155">
        <v>1975</v>
      </c>
      <c r="C2057" s="155" t="s">
        <v>626</v>
      </c>
      <c r="D2057" s="155" t="s">
        <v>93</v>
      </c>
      <c r="E2057" s="155">
        <v>100</v>
      </c>
      <c r="F2057" s="155" t="s">
        <v>628</v>
      </c>
      <c r="G2057" s="153">
        <v>10.3</v>
      </c>
      <c r="H2057" s="153" t="s">
        <v>92</v>
      </c>
      <c r="I2057" s="156" t="s">
        <v>66</v>
      </c>
      <c r="J2057" s="184"/>
    </row>
    <row r="2058" spans="1:10" s="99" customFormat="1" ht="14.25" customHeight="1">
      <c r="A2058" s="154">
        <v>74</v>
      </c>
      <c r="B2058" s="155">
        <v>1976</v>
      </c>
      <c r="C2058" s="155" t="s">
        <v>626</v>
      </c>
      <c r="D2058" s="155" t="s">
        <v>93</v>
      </c>
      <c r="E2058" s="155">
        <v>100</v>
      </c>
      <c r="F2058" s="155" t="s">
        <v>628</v>
      </c>
      <c r="G2058" s="153">
        <v>10.3</v>
      </c>
      <c r="H2058" s="153" t="s">
        <v>92</v>
      </c>
      <c r="I2058" s="156" t="s">
        <v>66</v>
      </c>
      <c r="J2058" s="184"/>
    </row>
    <row r="2059" spans="1:10" s="99" customFormat="1" ht="14.25" customHeight="1">
      <c r="A2059" s="154">
        <v>74</v>
      </c>
      <c r="B2059" s="155">
        <v>1977</v>
      </c>
      <c r="C2059" s="155" t="s">
        <v>626</v>
      </c>
      <c r="D2059" s="155" t="s">
        <v>93</v>
      </c>
      <c r="E2059" s="155">
        <v>100</v>
      </c>
      <c r="F2059" s="155" t="s">
        <v>628</v>
      </c>
      <c r="G2059" s="153">
        <v>10.3</v>
      </c>
      <c r="H2059" s="153" t="s">
        <v>92</v>
      </c>
      <c r="I2059" s="156" t="s">
        <v>66</v>
      </c>
      <c r="J2059" s="184"/>
    </row>
    <row r="2060" spans="1:10" s="99" customFormat="1" ht="14.25" customHeight="1">
      <c r="A2060" s="154">
        <v>74</v>
      </c>
      <c r="B2060" s="155">
        <v>1978</v>
      </c>
      <c r="C2060" s="155" t="s">
        <v>626</v>
      </c>
      <c r="D2060" s="155" t="s">
        <v>93</v>
      </c>
      <c r="E2060" s="155">
        <v>100</v>
      </c>
      <c r="F2060" s="155" t="s">
        <v>628</v>
      </c>
      <c r="G2060" s="153">
        <v>10.3</v>
      </c>
      <c r="H2060" s="153" t="s">
        <v>92</v>
      </c>
      <c r="I2060" s="156" t="s">
        <v>66</v>
      </c>
      <c r="J2060" s="184"/>
    </row>
    <row r="2061" spans="1:10" s="99" customFormat="1" ht="14.25" customHeight="1">
      <c r="A2061" s="154">
        <v>74</v>
      </c>
      <c r="B2061" s="155">
        <v>1979</v>
      </c>
      <c r="C2061" s="155" t="s">
        <v>626</v>
      </c>
      <c r="D2061" s="155" t="s">
        <v>93</v>
      </c>
      <c r="E2061" s="155">
        <v>100</v>
      </c>
      <c r="F2061" s="155" t="s">
        <v>628</v>
      </c>
      <c r="G2061" s="153">
        <v>10.3</v>
      </c>
      <c r="H2061" s="153" t="s">
        <v>92</v>
      </c>
      <c r="I2061" s="156" t="s">
        <v>66</v>
      </c>
      <c r="J2061" s="184"/>
    </row>
    <row r="2062" spans="1:10" s="99" customFormat="1" ht="14.25" customHeight="1">
      <c r="A2062" s="154">
        <v>74</v>
      </c>
      <c r="B2062" s="155">
        <v>1980</v>
      </c>
      <c r="C2062" s="155" t="s">
        <v>626</v>
      </c>
      <c r="D2062" s="155" t="s">
        <v>93</v>
      </c>
      <c r="E2062" s="155">
        <v>100</v>
      </c>
      <c r="F2062" s="155" t="s">
        <v>628</v>
      </c>
      <c r="G2062" s="153">
        <v>10.3</v>
      </c>
      <c r="H2062" s="153" t="s">
        <v>92</v>
      </c>
      <c r="I2062" s="156" t="s">
        <v>66</v>
      </c>
      <c r="J2062" s="184"/>
    </row>
    <row r="2063" spans="1:10" s="99" customFormat="1" ht="14.25" customHeight="1">
      <c r="A2063" s="154">
        <v>74</v>
      </c>
      <c r="B2063" s="155">
        <v>1981</v>
      </c>
      <c r="C2063" s="155" t="s">
        <v>626</v>
      </c>
      <c r="D2063" s="155" t="s">
        <v>93</v>
      </c>
      <c r="E2063" s="155">
        <v>100</v>
      </c>
      <c r="F2063" s="155" t="s">
        <v>628</v>
      </c>
      <c r="G2063" s="153">
        <v>10.3</v>
      </c>
      <c r="H2063" s="153" t="s">
        <v>92</v>
      </c>
      <c r="I2063" s="156" t="s">
        <v>66</v>
      </c>
      <c r="J2063" s="184"/>
    </row>
    <row r="2064" spans="1:10" s="99" customFormat="1" ht="14.25" customHeight="1">
      <c r="A2064" s="154">
        <v>74</v>
      </c>
      <c r="B2064" s="155">
        <v>1982</v>
      </c>
      <c r="C2064" s="155" t="s">
        <v>626</v>
      </c>
      <c r="D2064" s="155" t="s">
        <v>93</v>
      </c>
      <c r="E2064" s="155">
        <v>100</v>
      </c>
      <c r="F2064" s="155" t="s">
        <v>629</v>
      </c>
      <c r="G2064" s="153">
        <v>10.3</v>
      </c>
      <c r="H2064" s="153" t="s">
        <v>92</v>
      </c>
      <c r="I2064" s="156" t="s">
        <v>66</v>
      </c>
      <c r="J2064" s="184"/>
    </row>
    <row r="2065" spans="1:10" s="99" customFormat="1" ht="14.25" customHeight="1">
      <c r="A2065" s="154">
        <v>74</v>
      </c>
      <c r="B2065" s="155">
        <v>1983</v>
      </c>
      <c r="C2065" s="155" t="s">
        <v>626</v>
      </c>
      <c r="D2065" s="155" t="s">
        <v>93</v>
      </c>
      <c r="E2065" s="155">
        <v>100</v>
      </c>
      <c r="F2065" s="155" t="s">
        <v>629</v>
      </c>
      <c r="G2065" s="153">
        <v>10.3</v>
      </c>
      <c r="H2065" s="153" t="s">
        <v>92</v>
      </c>
      <c r="I2065" s="156" t="s">
        <v>66</v>
      </c>
      <c r="J2065" s="184"/>
    </row>
    <row r="2066" spans="1:10" s="99" customFormat="1" ht="14.25" customHeight="1">
      <c r="A2066" s="154">
        <v>74</v>
      </c>
      <c r="B2066" s="155">
        <v>1984</v>
      </c>
      <c r="C2066" s="155" t="s">
        <v>626</v>
      </c>
      <c r="D2066" s="155" t="s">
        <v>93</v>
      </c>
      <c r="E2066" s="155">
        <v>100</v>
      </c>
      <c r="F2066" s="155" t="s">
        <v>627</v>
      </c>
      <c r="G2066" s="153">
        <v>10.3</v>
      </c>
      <c r="H2066" s="153" t="s">
        <v>92</v>
      </c>
      <c r="I2066" s="156" t="s">
        <v>66</v>
      </c>
      <c r="J2066" s="184"/>
    </row>
    <row r="2067" spans="1:10" s="99" customFormat="1" ht="14.25" customHeight="1">
      <c r="A2067" s="154">
        <v>74</v>
      </c>
      <c r="B2067" s="155">
        <v>1985</v>
      </c>
      <c r="C2067" s="155" t="s">
        <v>626</v>
      </c>
      <c r="D2067" s="155" t="s">
        <v>93</v>
      </c>
      <c r="E2067" s="155">
        <v>100</v>
      </c>
      <c r="F2067" s="155" t="s">
        <v>630</v>
      </c>
      <c r="G2067" s="153">
        <v>10.3</v>
      </c>
      <c r="H2067" s="153" t="s">
        <v>92</v>
      </c>
      <c r="I2067" s="156" t="s">
        <v>66</v>
      </c>
      <c r="J2067" s="184"/>
    </row>
    <row r="2068" spans="1:10" s="99" customFormat="1" ht="14.25" customHeight="1">
      <c r="A2068" s="154">
        <v>74</v>
      </c>
      <c r="B2068" s="155">
        <v>1986</v>
      </c>
      <c r="C2068" s="155" t="s">
        <v>626</v>
      </c>
      <c r="D2068" s="155" t="s">
        <v>93</v>
      </c>
      <c r="E2068" s="155">
        <v>100</v>
      </c>
      <c r="F2068" s="155" t="s">
        <v>627</v>
      </c>
      <c r="G2068" s="153">
        <v>10.3</v>
      </c>
      <c r="H2068" s="153" t="s">
        <v>92</v>
      </c>
      <c r="I2068" s="156" t="s">
        <v>66</v>
      </c>
      <c r="J2068" s="184"/>
    </row>
    <row r="2069" spans="1:10" s="99" customFormat="1" ht="14.25" customHeight="1">
      <c r="A2069" s="154">
        <v>74</v>
      </c>
      <c r="B2069" s="155">
        <v>1987</v>
      </c>
      <c r="C2069" s="155" t="s">
        <v>626</v>
      </c>
      <c r="D2069" s="155" t="s">
        <v>93</v>
      </c>
      <c r="E2069" s="155">
        <v>100</v>
      </c>
      <c r="F2069" s="155" t="s">
        <v>627</v>
      </c>
      <c r="G2069" s="153">
        <v>10.3</v>
      </c>
      <c r="H2069" s="153" t="s">
        <v>92</v>
      </c>
      <c r="I2069" s="156" t="s">
        <v>66</v>
      </c>
      <c r="J2069" s="184"/>
    </row>
    <row r="2070" spans="1:10" s="99" customFormat="1" ht="14.25" customHeight="1">
      <c r="A2070" s="154">
        <v>74</v>
      </c>
      <c r="B2070" s="155">
        <v>1988</v>
      </c>
      <c r="C2070" s="155" t="s">
        <v>626</v>
      </c>
      <c r="D2070" s="155" t="s">
        <v>93</v>
      </c>
      <c r="E2070" s="155">
        <v>100</v>
      </c>
      <c r="F2070" s="155" t="s">
        <v>630</v>
      </c>
      <c r="G2070" s="153">
        <v>10.3</v>
      </c>
      <c r="H2070" s="153" t="s">
        <v>92</v>
      </c>
      <c r="I2070" s="156" t="s">
        <v>66</v>
      </c>
      <c r="J2070" s="184"/>
    </row>
    <row r="2071" spans="1:10" s="99" customFormat="1" ht="14.25" customHeight="1">
      <c r="A2071" s="154">
        <v>74</v>
      </c>
      <c r="B2071" s="155">
        <v>1989</v>
      </c>
      <c r="C2071" s="155" t="s">
        <v>626</v>
      </c>
      <c r="D2071" s="155" t="s">
        <v>93</v>
      </c>
      <c r="E2071" s="155">
        <v>100</v>
      </c>
      <c r="F2071" s="155" t="s">
        <v>630</v>
      </c>
      <c r="G2071" s="153">
        <v>10.3</v>
      </c>
      <c r="H2071" s="153" t="s">
        <v>92</v>
      </c>
      <c r="I2071" s="156" t="s">
        <v>66</v>
      </c>
      <c r="J2071" s="184"/>
    </row>
    <row r="2072" spans="1:10" s="99" customFormat="1" ht="14.25" customHeight="1">
      <c r="A2072" s="154">
        <v>74</v>
      </c>
      <c r="B2072" s="155">
        <v>1990</v>
      </c>
      <c r="C2072" s="155" t="s">
        <v>626</v>
      </c>
      <c r="D2072" s="155" t="s">
        <v>93</v>
      </c>
      <c r="E2072" s="155">
        <v>100</v>
      </c>
      <c r="F2072" s="155" t="s">
        <v>630</v>
      </c>
      <c r="G2072" s="153">
        <v>10.3</v>
      </c>
      <c r="H2072" s="153" t="s">
        <v>92</v>
      </c>
      <c r="I2072" s="156" t="s">
        <v>66</v>
      </c>
      <c r="J2072" s="184"/>
    </row>
    <row r="2073" spans="1:10" s="99" customFormat="1" ht="14.25" customHeight="1">
      <c r="A2073" s="154">
        <v>74</v>
      </c>
      <c r="B2073" s="155">
        <v>1991</v>
      </c>
      <c r="C2073" s="155" t="s">
        <v>626</v>
      </c>
      <c r="D2073" s="155" t="s">
        <v>93</v>
      </c>
      <c r="E2073" s="155">
        <v>100</v>
      </c>
      <c r="F2073" s="155" t="s">
        <v>630</v>
      </c>
      <c r="G2073" s="153">
        <v>10.3</v>
      </c>
      <c r="H2073" s="153" t="s">
        <v>92</v>
      </c>
      <c r="I2073" s="156" t="s">
        <v>66</v>
      </c>
      <c r="J2073" s="184"/>
    </row>
    <row r="2074" spans="1:10" s="99" customFormat="1" ht="14.25" customHeight="1">
      <c r="A2074" s="154" t="s">
        <v>36</v>
      </c>
      <c r="B2074" s="155" t="s">
        <v>45</v>
      </c>
      <c r="C2074" s="155" t="s">
        <v>86</v>
      </c>
      <c r="D2074" s="155" t="s">
        <v>87</v>
      </c>
      <c r="E2074" s="155" t="s">
        <v>88</v>
      </c>
      <c r="F2074" s="155" t="s">
        <v>89</v>
      </c>
      <c r="G2074" s="153">
        <v>422.4</v>
      </c>
      <c r="H2074" s="153">
        <v>444.5</v>
      </c>
      <c r="I2074" s="156" t="s">
        <v>90</v>
      </c>
      <c r="J2074" s="184"/>
    </row>
    <row r="2075" spans="1:10" s="99" customFormat="1" ht="14.25" customHeight="1">
      <c r="A2075" s="154">
        <v>75</v>
      </c>
      <c r="B2075" s="155">
        <v>1992</v>
      </c>
      <c r="C2075" s="155" t="s">
        <v>490</v>
      </c>
      <c r="D2075" s="155" t="s">
        <v>91</v>
      </c>
      <c r="E2075" s="155">
        <v>160</v>
      </c>
      <c r="F2075" s="155" t="s">
        <v>567</v>
      </c>
      <c r="G2075" s="153">
        <v>13.2</v>
      </c>
      <c r="H2075" s="153" t="s">
        <v>92</v>
      </c>
      <c r="I2075" s="156" t="s">
        <v>66</v>
      </c>
      <c r="J2075" s="184"/>
    </row>
    <row r="2076" spans="1:10" s="99" customFormat="1" ht="14.25" customHeight="1">
      <c r="A2076" s="154">
        <v>75</v>
      </c>
      <c r="B2076" s="155">
        <v>1993</v>
      </c>
      <c r="C2076" s="155" t="s">
        <v>490</v>
      </c>
      <c r="D2076" s="155" t="s">
        <v>91</v>
      </c>
      <c r="E2076" s="155">
        <v>160</v>
      </c>
      <c r="F2076" s="155" t="s">
        <v>572</v>
      </c>
      <c r="G2076" s="153">
        <v>13.2</v>
      </c>
      <c r="H2076" s="153" t="s">
        <v>92</v>
      </c>
      <c r="I2076" s="156" t="s">
        <v>66</v>
      </c>
      <c r="J2076" s="184"/>
    </row>
    <row r="2077" spans="1:10" s="99" customFormat="1" ht="14.25" customHeight="1">
      <c r="A2077" s="154">
        <v>75</v>
      </c>
      <c r="B2077" s="155">
        <v>1994</v>
      </c>
      <c r="C2077" s="155" t="s">
        <v>490</v>
      </c>
      <c r="D2077" s="155" t="s">
        <v>91</v>
      </c>
      <c r="E2077" s="155">
        <v>160</v>
      </c>
      <c r="F2077" s="155" t="s">
        <v>567</v>
      </c>
      <c r="G2077" s="153">
        <v>13.2</v>
      </c>
      <c r="H2077" s="153" t="s">
        <v>92</v>
      </c>
      <c r="I2077" s="156" t="s">
        <v>66</v>
      </c>
      <c r="J2077" s="184"/>
    </row>
    <row r="2078" spans="1:10" s="99" customFormat="1" ht="14.25" customHeight="1">
      <c r="A2078" s="154">
        <v>75</v>
      </c>
      <c r="B2078" s="155">
        <v>1995</v>
      </c>
      <c r="C2078" s="155" t="s">
        <v>490</v>
      </c>
      <c r="D2078" s="155" t="s">
        <v>91</v>
      </c>
      <c r="E2078" s="155">
        <v>160</v>
      </c>
      <c r="F2078" s="155" t="s">
        <v>567</v>
      </c>
      <c r="G2078" s="153">
        <v>13.2</v>
      </c>
      <c r="H2078" s="153" t="s">
        <v>92</v>
      </c>
      <c r="I2078" s="156" t="s">
        <v>66</v>
      </c>
      <c r="J2078" s="184"/>
    </row>
    <row r="2079" spans="1:10" s="99" customFormat="1" ht="14.25" customHeight="1">
      <c r="A2079" s="154">
        <v>75</v>
      </c>
      <c r="B2079" s="155">
        <v>1996</v>
      </c>
      <c r="C2079" s="155" t="s">
        <v>490</v>
      </c>
      <c r="D2079" s="155" t="s">
        <v>91</v>
      </c>
      <c r="E2079" s="155">
        <v>160</v>
      </c>
      <c r="F2079" s="155" t="s">
        <v>572</v>
      </c>
      <c r="G2079" s="153">
        <v>13.2</v>
      </c>
      <c r="H2079" s="153" t="s">
        <v>92</v>
      </c>
      <c r="I2079" s="156" t="s">
        <v>66</v>
      </c>
      <c r="J2079" s="184"/>
    </row>
    <row r="2080" spans="1:10" s="99" customFormat="1" ht="14.25" customHeight="1">
      <c r="A2080" s="154">
        <v>75</v>
      </c>
      <c r="B2080" s="155">
        <v>1997</v>
      </c>
      <c r="C2080" s="155" t="s">
        <v>490</v>
      </c>
      <c r="D2080" s="155" t="s">
        <v>91</v>
      </c>
      <c r="E2080" s="155">
        <v>160</v>
      </c>
      <c r="F2080" s="155" t="s">
        <v>572</v>
      </c>
      <c r="G2080" s="153">
        <v>13.2</v>
      </c>
      <c r="H2080" s="153" t="s">
        <v>92</v>
      </c>
      <c r="I2080" s="156" t="s">
        <v>66</v>
      </c>
      <c r="J2080" s="184"/>
    </row>
    <row r="2081" spans="1:10" s="99" customFormat="1" ht="14.25" customHeight="1">
      <c r="A2081" s="154">
        <v>75</v>
      </c>
      <c r="B2081" s="155">
        <v>1998</v>
      </c>
      <c r="C2081" s="155" t="s">
        <v>490</v>
      </c>
      <c r="D2081" s="155" t="s">
        <v>91</v>
      </c>
      <c r="E2081" s="155">
        <v>160</v>
      </c>
      <c r="F2081" s="155" t="s">
        <v>572</v>
      </c>
      <c r="G2081" s="153">
        <v>13.2</v>
      </c>
      <c r="H2081" s="153" t="s">
        <v>92</v>
      </c>
      <c r="I2081" s="156" t="s">
        <v>66</v>
      </c>
      <c r="J2081" s="184"/>
    </row>
    <row r="2082" spans="1:10" s="99" customFormat="1" ht="14.25" customHeight="1">
      <c r="A2082" s="154">
        <v>75</v>
      </c>
      <c r="B2082" s="155">
        <v>1999</v>
      </c>
      <c r="C2082" s="155" t="s">
        <v>490</v>
      </c>
      <c r="D2082" s="155" t="s">
        <v>91</v>
      </c>
      <c r="E2082" s="155">
        <v>160</v>
      </c>
      <c r="F2082" s="155" t="s">
        <v>567</v>
      </c>
      <c r="G2082" s="153">
        <v>13.2</v>
      </c>
      <c r="H2082" s="153" t="s">
        <v>92</v>
      </c>
      <c r="I2082" s="156" t="s">
        <v>66</v>
      </c>
      <c r="J2082" s="184"/>
    </row>
    <row r="2083" spans="1:10" s="99" customFormat="1" ht="14.25" customHeight="1">
      <c r="A2083" s="154">
        <v>75</v>
      </c>
      <c r="B2083" s="155">
        <v>2000</v>
      </c>
      <c r="C2083" s="155" t="s">
        <v>490</v>
      </c>
      <c r="D2083" s="155" t="s">
        <v>91</v>
      </c>
      <c r="E2083" s="155">
        <v>160</v>
      </c>
      <c r="F2083" s="155" t="s">
        <v>567</v>
      </c>
      <c r="G2083" s="153">
        <v>13.2</v>
      </c>
      <c r="H2083" s="153" t="s">
        <v>92</v>
      </c>
      <c r="I2083" s="156" t="s">
        <v>66</v>
      </c>
      <c r="J2083" s="184"/>
    </row>
    <row r="2084" spans="1:10" s="99" customFormat="1" ht="14.25" customHeight="1">
      <c r="A2084" s="154">
        <v>75</v>
      </c>
      <c r="B2084" s="155">
        <v>2001</v>
      </c>
      <c r="C2084" s="155" t="s">
        <v>490</v>
      </c>
      <c r="D2084" s="155" t="s">
        <v>91</v>
      </c>
      <c r="E2084" s="155">
        <v>160</v>
      </c>
      <c r="F2084" s="155" t="s">
        <v>541</v>
      </c>
      <c r="G2084" s="153">
        <v>13.2</v>
      </c>
      <c r="H2084" s="153" t="s">
        <v>92</v>
      </c>
      <c r="I2084" s="156" t="s">
        <v>66</v>
      </c>
      <c r="J2084" s="184"/>
    </row>
    <row r="2085" spans="1:10" s="99" customFormat="1" ht="14.25" customHeight="1">
      <c r="A2085" s="154">
        <v>75</v>
      </c>
      <c r="B2085" s="155">
        <v>2002</v>
      </c>
      <c r="C2085" s="155" t="s">
        <v>490</v>
      </c>
      <c r="D2085" s="155" t="s">
        <v>91</v>
      </c>
      <c r="E2085" s="155">
        <v>160</v>
      </c>
      <c r="F2085" s="155" t="s">
        <v>572</v>
      </c>
      <c r="G2085" s="153">
        <v>13.2</v>
      </c>
      <c r="H2085" s="153" t="s">
        <v>92</v>
      </c>
      <c r="I2085" s="156" t="s">
        <v>66</v>
      </c>
      <c r="J2085" s="184"/>
    </row>
    <row r="2086" spans="1:10" s="99" customFormat="1" ht="14.25" customHeight="1">
      <c r="A2086" s="154">
        <v>75</v>
      </c>
      <c r="B2086" s="155">
        <v>2003</v>
      </c>
      <c r="C2086" s="155" t="s">
        <v>490</v>
      </c>
      <c r="D2086" s="155" t="s">
        <v>91</v>
      </c>
      <c r="E2086" s="155">
        <v>160</v>
      </c>
      <c r="F2086" s="155" t="s">
        <v>557</v>
      </c>
      <c r="G2086" s="153">
        <v>13.2</v>
      </c>
      <c r="H2086" s="153" t="s">
        <v>92</v>
      </c>
      <c r="I2086" s="156" t="s">
        <v>66</v>
      </c>
      <c r="J2086" s="184"/>
    </row>
    <row r="2087" spans="1:10" s="99" customFormat="1" ht="14.25" customHeight="1">
      <c r="A2087" s="154">
        <v>75</v>
      </c>
      <c r="B2087" s="155">
        <v>2004</v>
      </c>
      <c r="C2087" s="155" t="s">
        <v>490</v>
      </c>
      <c r="D2087" s="155" t="s">
        <v>91</v>
      </c>
      <c r="E2087" s="155">
        <v>160</v>
      </c>
      <c r="F2087" s="155" t="s">
        <v>572</v>
      </c>
      <c r="G2087" s="153">
        <v>13.2</v>
      </c>
      <c r="H2087" s="153" t="s">
        <v>92</v>
      </c>
      <c r="I2087" s="156" t="s">
        <v>66</v>
      </c>
      <c r="J2087" s="184"/>
    </row>
    <row r="2088" spans="1:10" s="99" customFormat="1" ht="14.25" customHeight="1">
      <c r="A2088" s="154">
        <v>75</v>
      </c>
      <c r="B2088" s="155">
        <v>2005</v>
      </c>
      <c r="C2088" s="155" t="s">
        <v>490</v>
      </c>
      <c r="D2088" s="155" t="s">
        <v>91</v>
      </c>
      <c r="E2088" s="155">
        <v>160</v>
      </c>
      <c r="F2088" s="155" t="s">
        <v>572</v>
      </c>
      <c r="G2088" s="153">
        <v>13.2</v>
      </c>
      <c r="H2088" s="153" t="s">
        <v>92</v>
      </c>
      <c r="I2088" s="156" t="s">
        <v>66</v>
      </c>
      <c r="J2088" s="184"/>
    </row>
    <row r="2089" spans="1:10" s="99" customFormat="1" ht="14.25" customHeight="1">
      <c r="A2089" s="154">
        <v>75</v>
      </c>
      <c r="B2089" s="155">
        <v>2006</v>
      </c>
      <c r="C2089" s="155" t="s">
        <v>490</v>
      </c>
      <c r="D2089" s="155" t="s">
        <v>91</v>
      </c>
      <c r="E2089" s="155">
        <v>160</v>
      </c>
      <c r="F2089" s="155" t="s">
        <v>557</v>
      </c>
      <c r="G2089" s="153">
        <v>13.2</v>
      </c>
      <c r="H2089" s="153" t="s">
        <v>92</v>
      </c>
      <c r="I2089" s="156" t="s">
        <v>66</v>
      </c>
      <c r="J2089" s="184"/>
    </row>
    <row r="2090" spans="1:10" s="99" customFormat="1" ht="14.25" customHeight="1">
      <c r="A2090" s="154">
        <v>75</v>
      </c>
      <c r="B2090" s="155">
        <v>2007</v>
      </c>
      <c r="C2090" s="155" t="s">
        <v>490</v>
      </c>
      <c r="D2090" s="155" t="s">
        <v>91</v>
      </c>
      <c r="E2090" s="155">
        <v>160</v>
      </c>
      <c r="F2090" s="155" t="s">
        <v>572</v>
      </c>
      <c r="G2090" s="153">
        <v>13.2</v>
      </c>
      <c r="H2090" s="153" t="s">
        <v>92</v>
      </c>
      <c r="I2090" s="156" t="s">
        <v>66</v>
      </c>
      <c r="J2090" s="184"/>
    </row>
    <row r="2091" spans="1:10" s="99" customFormat="1" ht="14.25" customHeight="1">
      <c r="A2091" s="154">
        <v>75</v>
      </c>
      <c r="B2091" s="155">
        <v>2008</v>
      </c>
      <c r="C2091" s="155" t="s">
        <v>490</v>
      </c>
      <c r="D2091" s="155" t="s">
        <v>91</v>
      </c>
      <c r="E2091" s="155">
        <v>160</v>
      </c>
      <c r="F2091" s="155" t="s">
        <v>572</v>
      </c>
      <c r="G2091" s="153">
        <v>13.2</v>
      </c>
      <c r="H2091" s="153" t="s">
        <v>92</v>
      </c>
      <c r="I2091" s="156" t="s">
        <v>66</v>
      </c>
      <c r="J2091" s="184"/>
    </row>
    <row r="2092" spans="1:10" s="99" customFormat="1" ht="14.25" customHeight="1">
      <c r="A2092" s="154">
        <v>75</v>
      </c>
      <c r="B2092" s="155">
        <v>2009</v>
      </c>
      <c r="C2092" s="155" t="s">
        <v>490</v>
      </c>
      <c r="D2092" s="155" t="s">
        <v>91</v>
      </c>
      <c r="E2092" s="155">
        <v>160</v>
      </c>
      <c r="F2092" s="155" t="s">
        <v>557</v>
      </c>
      <c r="G2092" s="153">
        <v>13.2</v>
      </c>
      <c r="H2092" s="153" t="s">
        <v>92</v>
      </c>
      <c r="I2092" s="156" t="s">
        <v>66</v>
      </c>
      <c r="J2092" s="184"/>
    </row>
    <row r="2093" spans="1:10" s="99" customFormat="1" ht="14.25" customHeight="1">
      <c r="A2093" s="154">
        <v>75</v>
      </c>
      <c r="B2093" s="155">
        <v>2010</v>
      </c>
      <c r="C2093" s="155" t="s">
        <v>490</v>
      </c>
      <c r="D2093" s="155" t="s">
        <v>91</v>
      </c>
      <c r="E2093" s="155">
        <v>160</v>
      </c>
      <c r="F2093" s="155" t="s">
        <v>557</v>
      </c>
      <c r="G2093" s="153">
        <v>13.2</v>
      </c>
      <c r="H2093" s="153" t="s">
        <v>92</v>
      </c>
      <c r="I2093" s="156" t="s">
        <v>66</v>
      </c>
      <c r="J2093" s="184"/>
    </row>
    <row r="2094" spans="1:10" s="99" customFormat="1" ht="14.25" customHeight="1">
      <c r="A2094" s="154">
        <v>75</v>
      </c>
      <c r="B2094" s="155">
        <v>2011</v>
      </c>
      <c r="C2094" s="155" t="s">
        <v>490</v>
      </c>
      <c r="D2094" s="155" t="s">
        <v>91</v>
      </c>
      <c r="E2094" s="155">
        <v>160</v>
      </c>
      <c r="F2094" s="155" t="s">
        <v>557</v>
      </c>
      <c r="G2094" s="153">
        <v>13.2</v>
      </c>
      <c r="H2094" s="153" t="s">
        <v>92</v>
      </c>
      <c r="I2094" s="156" t="s">
        <v>66</v>
      </c>
      <c r="J2094" s="184"/>
    </row>
    <row r="2095" spans="1:10" s="99" customFormat="1" ht="14.25" customHeight="1">
      <c r="A2095" s="154">
        <v>75</v>
      </c>
      <c r="B2095" s="155">
        <v>2012</v>
      </c>
      <c r="C2095" s="155" t="s">
        <v>490</v>
      </c>
      <c r="D2095" s="155" t="s">
        <v>91</v>
      </c>
      <c r="E2095" s="155">
        <v>160</v>
      </c>
      <c r="F2095" s="155" t="s">
        <v>541</v>
      </c>
      <c r="G2095" s="153">
        <v>13.2</v>
      </c>
      <c r="H2095" s="153" t="s">
        <v>92</v>
      </c>
      <c r="I2095" s="156" t="s">
        <v>66</v>
      </c>
      <c r="J2095" s="184"/>
    </row>
    <row r="2096" spans="1:10" s="99" customFormat="1" ht="14.25" customHeight="1">
      <c r="A2096" s="154">
        <v>75</v>
      </c>
      <c r="B2096" s="155">
        <v>2013</v>
      </c>
      <c r="C2096" s="155" t="s">
        <v>490</v>
      </c>
      <c r="D2096" s="155" t="s">
        <v>91</v>
      </c>
      <c r="E2096" s="155">
        <v>160</v>
      </c>
      <c r="F2096" s="155" t="s">
        <v>567</v>
      </c>
      <c r="G2096" s="153">
        <v>13.2</v>
      </c>
      <c r="H2096" s="153" t="s">
        <v>92</v>
      </c>
      <c r="I2096" s="156" t="s">
        <v>66</v>
      </c>
      <c r="J2096" s="184"/>
    </row>
    <row r="2097" spans="1:10" s="99" customFormat="1" ht="14.25" customHeight="1">
      <c r="A2097" s="154">
        <v>75</v>
      </c>
      <c r="B2097" s="155">
        <v>2014</v>
      </c>
      <c r="C2097" s="155" t="s">
        <v>490</v>
      </c>
      <c r="D2097" s="155" t="s">
        <v>91</v>
      </c>
      <c r="E2097" s="155">
        <v>160</v>
      </c>
      <c r="F2097" s="155" t="s">
        <v>567</v>
      </c>
      <c r="G2097" s="153">
        <v>13.2</v>
      </c>
      <c r="H2097" s="153" t="s">
        <v>92</v>
      </c>
      <c r="I2097" s="156" t="s">
        <v>66</v>
      </c>
      <c r="J2097" s="184"/>
    </row>
    <row r="2098" spans="1:10" s="99" customFormat="1" ht="14.25" customHeight="1">
      <c r="A2098" s="154">
        <v>75</v>
      </c>
      <c r="B2098" s="155">
        <v>2015</v>
      </c>
      <c r="C2098" s="155" t="s">
        <v>490</v>
      </c>
      <c r="D2098" s="155" t="s">
        <v>91</v>
      </c>
      <c r="E2098" s="155">
        <v>160</v>
      </c>
      <c r="F2098" s="155" t="s">
        <v>567</v>
      </c>
      <c r="G2098" s="153">
        <v>13.2</v>
      </c>
      <c r="H2098" s="153" t="s">
        <v>92</v>
      </c>
      <c r="I2098" s="156" t="s">
        <v>66</v>
      </c>
      <c r="J2098" s="184"/>
    </row>
    <row r="2099" spans="1:10" s="99" customFormat="1" ht="14.25" customHeight="1">
      <c r="A2099" s="154">
        <v>75</v>
      </c>
      <c r="B2099" s="155">
        <v>2016</v>
      </c>
      <c r="C2099" s="155" t="s">
        <v>490</v>
      </c>
      <c r="D2099" s="155" t="s">
        <v>91</v>
      </c>
      <c r="E2099" s="155">
        <v>160</v>
      </c>
      <c r="F2099" s="155" t="s">
        <v>567</v>
      </c>
      <c r="G2099" s="153">
        <v>13.2</v>
      </c>
      <c r="H2099" s="153" t="s">
        <v>92</v>
      </c>
      <c r="I2099" s="156" t="s">
        <v>66</v>
      </c>
      <c r="J2099" s="184"/>
    </row>
    <row r="2100" spans="1:10" s="99" customFormat="1" ht="14.25" customHeight="1">
      <c r="A2100" s="154">
        <v>75</v>
      </c>
      <c r="B2100" s="155">
        <v>2017</v>
      </c>
      <c r="C2100" s="155" t="s">
        <v>490</v>
      </c>
      <c r="D2100" s="155" t="s">
        <v>91</v>
      </c>
      <c r="E2100" s="155">
        <v>160</v>
      </c>
      <c r="F2100" s="155" t="s">
        <v>572</v>
      </c>
      <c r="G2100" s="153">
        <v>13.2</v>
      </c>
      <c r="H2100" s="153" t="s">
        <v>92</v>
      </c>
      <c r="I2100" s="156" t="s">
        <v>66</v>
      </c>
      <c r="J2100" s="184"/>
    </row>
    <row r="2101" spans="1:10" s="99" customFormat="1" ht="14.25" customHeight="1">
      <c r="A2101" s="154">
        <v>75</v>
      </c>
      <c r="B2101" s="155">
        <v>2018</v>
      </c>
      <c r="C2101" s="155" t="s">
        <v>490</v>
      </c>
      <c r="D2101" s="155" t="s">
        <v>91</v>
      </c>
      <c r="E2101" s="155">
        <v>160</v>
      </c>
      <c r="F2101" s="155" t="s">
        <v>541</v>
      </c>
      <c r="G2101" s="153">
        <v>13.2</v>
      </c>
      <c r="H2101" s="153" t="s">
        <v>92</v>
      </c>
      <c r="I2101" s="156" t="s">
        <v>66</v>
      </c>
      <c r="J2101" s="184"/>
    </row>
    <row r="2102" spans="1:10" s="99" customFormat="1" ht="14.25" customHeight="1">
      <c r="A2102" s="154">
        <v>75</v>
      </c>
      <c r="B2102" s="155">
        <v>2019</v>
      </c>
      <c r="C2102" s="155" t="s">
        <v>490</v>
      </c>
      <c r="D2102" s="155" t="s">
        <v>91</v>
      </c>
      <c r="E2102" s="155">
        <v>160</v>
      </c>
      <c r="F2102" s="155" t="s">
        <v>557</v>
      </c>
      <c r="G2102" s="153">
        <v>13.2</v>
      </c>
      <c r="H2102" s="153" t="s">
        <v>92</v>
      </c>
      <c r="I2102" s="156" t="s">
        <v>66</v>
      </c>
      <c r="J2102" s="184"/>
    </row>
    <row r="2103" spans="1:10" s="99" customFormat="1" ht="14.25" customHeight="1">
      <c r="A2103" s="154">
        <v>75</v>
      </c>
      <c r="B2103" s="155">
        <v>2020</v>
      </c>
      <c r="C2103" s="155" t="s">
        <v>490</v>
      </c>
      <c r="D2103" s="155" t="s">
        <v>91</v>
      </c>
      <c r="E2103" s="155">
        <v>160</v>
      </c>
      <c r="F2103" s="155" t="s">
        <v>541</v>
      </c>
      <c r="G2103" s="153">
        <v>13.2</v>
      </c>
      <c r="H2103" s="153" t="s">
        <v>92</v>
      </c>
      <c r="I2103" s="156" t="s">
        <v>66</v>
      </c>
      <c r="J2103" s="184"/>
    </row>
    <row r="2104" spans="1:10" s="99" customFormat="1" ht="14.25" customHeight="1">
      <c r="A2104" s="154">
        <v>75</v>
      </c>
      <c r="B2104" s="155">
        <v>2021</v>
      </c>
      <c r="C2104" s="155" t="s">
        <v>490</v>
      </c>
      <c r="D2104" s="155" t="s">
        <v>91</v>
      </c>
      <c r="E2104" s="155">
        <v>160</v>
      </c>
      <c r="F2104" s="155" t="s">
        <v>557</v>
      </c>
      <c r="G2104" s="153">
        <v>13.2</v>
      </c>
      <c r="H2104" s="153" t="s">
        <v>92</v>
      </c>
      <c r="I2104" s="156" t="s">
        <v>66</v>
      </c>
      <c r="J2104" s="184"/>
    </row>
    <row r="2105" spans="1:10" s="99" customFormat="1" ht="14.25" customHeight="1">
      <c r="A2105" s="154">
        <v>75</v>
      </c>
      <c r="B2105" s="155">
        <v>2022</v>
      </c>
      <c r="C2105" s="155" t="s">
        <v>490</v>
      </c>
      <c r="D2105" s="155" t="s">
        <v>91</v>
      </c>
      <c r="E2105" s="155">
        <v>160</v>
      </c>
      <c r="F2105" s="155" t="s">
        <v>572</v>
      </c>
      <c r="G2105" s="153">
        <v>13.2</v>
      </c>
      <c r="H2105" s="153" t="s">
        <v>92</v>
      </c>
      <c r="I2105" s="156" t="s">
        <v>66</v>
      </c>
      <c r="J2105" s="184"/>
    </row>
    <row r="2106" spans="1:10" s="99" customFormat="1" ht="14.25" customHeight="1">
      <c r="A2106" s="154">
        <v>75</v>
      </c>
      <c r="B2106" s="155">
        <v>2023</v>
      </c>
      <c r="C2106" s="155" t="s">
        <v>490</v>
      </c>
      <c r="D2106" s="155" t="s">
        <v>91</v>
      </c>
      <c r="E2106" s="155">
        <v>160</v>
      </c>
      <c r="F2106" s="155" t="s">
        <v>567</v>
      </c>
      <c r="G2106" s="153">
        <v>13.2</v>
      </c>
      <c r="H2106" s="153" t="s">
        <v>92</v>
      </c>
      <c r="I2106" s="156" t="s">
        <v>66</v>
      </c>
      <c r="J2106" s="184"/>
    </row>
    <row r="2107" spans="1:10" s="99" customFormat="1" ht="14.25" customHeight="1">
      <c r="A2107" s="154" t="s">
        <v>36</v>
      </c>
      <c r="B2107" s="155" t="s">
        <v>45</v>
      </c>
      <c r="C2107" s="155" t="s">
        <v>86</v>
      </c>
      <c r="D2107" s="155" t="s">
        <v>87</v>
      </c>
      <c r="E2107" s="155" t="s">
        <v>88</v>
      </c>
      <c r="F2107" s="155" t="s">
        <v>89</v>
      </c>
      <c r="G2107" s="153">
        <v>259.2</v>
      </c>
      <c r="H2107" s="153">
        <v>281.3</v>
      </c>
      <c r="I2107" s="156" t="s">
        <v>90</v>
      </c>
      <c r="J2107" s="184"/>
    </row>
    <row r="2108" spans="1:10" s="99" customFormat="1" ht="14.25" customHeight="1">
      <c r="A2108" s="154">
        <v>76</v>
      </c>
      <c r="B2108" s="155">
        <v>2024</v>
      </c>
      <c r="C2108" s="155" t="s">
        <v>162</v>
      </c>
      <c r="D2108" s="155" t="s">
        <v>94</v>
      </c>
      <c r="E2108" s="155">
        <v>250</v>
      </c>
      <c r="F2108" s="155" t="s">
        <v>602</v>
      </c>
      <c r="G2108" s="153">
        <v>8.1</v>
      </c>
      <c r="H2108" s="153" t="s">
        <v>92</v>
      </c>
      <c r="I2108" s="156" t="s">
        <v>66</v>
      </c>
      <c r="J2108" s="184"/>
    </row>
    <row r="2109" spans="1:10" s="99" customFormat="1" ht="14.25" customHeight="1">
      <c r="A2109" s="154">
        <v>76</v>
      </c>
      <c r="B2109" s="155">
        <v>2025</v>
      </c>
      <c r="C2109" s="155" t="s">
        <v>162</v>
      </c>
      <c r="D2109" s="155" t="s">
        <v>94</v>
      </c>
      <c r="E2109" s="155">
        <v>250</v>
      </c>
      <c r="F2109" s="155" t="s">
        <v>631</v>
      </c>
      <c r="G2109" s="153">
        <v>8.1</v>
      </c>
      <c r="H2109" s="153" t="s">
        <v>92</v>
      </c>
      <c r="I2109" s="156" t="s">
        <v>66</v>
      </c>
      <c r="J2109" s="184"/>
    </row>
    <row r="2110" spans="1:10" s="99" customFormat="1" ht="14.25" customHeight="1">
      <c r="A2110" s="154">
        <v>76</v>
      </c>
      <c r="B2110" s="155">
        <v>2026</v>
      </c>
      <c r="C2110" s="155" t="s">
        <v>162</v>
      </c>
      <c r="D2110" s="155" t="s">
        <v>94</v>
      </c>
      <c r="E2110" s="155">
        <v>250</v>
      </c>
      <c r="F2110" s="155" t="s">
        <v>631</v>
      </c>
      <c r="G2110" s="153">
        <v>8.1</v>
      </c>
      <c r="H2110" s="153" t="s">
        <v>92</v>
      </c>
      <c r="I2110" s="156" t="s">
        <v>66</v>
      </c>
      <c r="J2110" s="184"/>
    </row>
    <row r="2111" spans="1:10" s="99" customFormat="1" ht="14.25" customHeight="1">
      <c r="A2111" s="154">
        <v>76</v>
      </c>
      <c r="B2111" s="155">
        <v>2027</v>
      </c>
      <c r="C2111" s="155" t="s">
        <v>162</v>
      </c>
      <c r="D2111" s="155" t="s">
        <v>94</v>
      </c>
      <c r="E2111" s="155">
        <v>250</v>
      </c>
      <c r="F2111" s="155" t="s">
        <v>631</v>
      </c>
      <c r="G2111" s="153">
        <v>8.1</v>
      </c>
      <c r="H2111" s="153" t="s">
        <v>92</v>
      </c>
      <c r="I2111" s="156" t="s">
        <v>66</v>
      </c>
      <c r="J2111" s="184"/>
    </row>
    <row r="2112" spans="1:10" s="99" customFormat="1" ht="14.25" customHeight="1">
      <c r="A2112" s="154">
        <v>76</v>
      </c>
      <c r="B2112" s="155">
        <v>2028</v>
      </c>
      <c r="C2112" s="155" t="s">
        <v>162</v>
      </c>
      <c r="D2112" s="155" t="s">
        <v>94</v>
      </c>
      <c r="E2112" s="155">
        <v>250</v>
      </c>
      <c r="F2112" s="155" t="s">
        <v>602</v>
      </c>
      <c r="G2112" s="153">
        <v>8.1</v>
      </c>
      <c r="H2112" s="153" t="s">
        <v>92</v>
      </c>
      <c r="I2112" s="156" t="s">
        <v>66</v>
      </c>
      <c r="J2112" s="184"/>
    </row>
    <row r="2113" spans="1:10" s="99" customFormat="1" ht="14.25" customHeight="1">
      <c r="A2113" s="154">
        <v>76</v>
      </c>
      <c r="B2113" s="155">
        <v>2029</v>
      </c>
      <c r="C2113" s="155" t="s">
        <v>162</v>
      </c>
      <c r="D2113" s="155" t="s">
        <v>94</v>
      </c>
      <c r="E2113" s="155">
        <v>250</v>
      </c>
      <c r="F2113" s="155" t="s">
        <v>631</v>
      </c>
      <c r="G2113" s="153">
        <v>8.1</v>
      </c>
      <c r="H2113" s="153" t="s">
        <v>92</v>
      </c>
      <c r="I2113" s="156" t="s">
        <v>66</v>
      </c>
      <c r="J2113" s="184"/>
    </row>
    <row r="2114" spans="1:10" s="99" customFormat="1" ht="14.25" customHeight="1">
      <c r="A2114" s="154">
        <v>76</v>
      </c>
      <c r="B2114" s="155">
        <v>2030</v>
      </c>
      <c r="C2114" s="155" t="s">
        <v>162</v>
      </c>
      <c r="D2114" s="155" t="s">
        <v>94</v>
      </c>
      <c r="E2114" s="155">
        <v>250</v>
      </c>
      <c r="F2114" s="155" t="s">
        <v>632</v>
      </c>
      <c r="G2114" s="153">
        <v>8.1</v>
      </c>
      <c r="H2114" s="153" t="s">
        <v>92</v>
      </c>
      <c r="I2114" s="156" t="s">
        <v>66</v>
      </c>
      <c r="J2114" s="184"/>
    </row>
    <row r="2115" spans="1:10" s="99" customFormat="1" ht="14.25" customHeight="1">
      <c r="A2115" s="154">
        <v>76</v>
      </c>
      <c r="B2115" s="155">
        <v>2031</v>
      </c>
      <c r="C2115" s="155" t="s">
        <v>162</v>
      </c>
      <c r="D2115" s="155" t="s">
        <v>94</v>
      </c>
      <c r="E2115" s="155">
        <v>250</v>
      </c>
      <c r="F2115" s="155" t="s">
        <v>632</v>
      </c>
      <c r="G2115" s="153">
        <v>8.1</v>
      </c>
      <c r="H2115" s="153" t="s">
        <v>92</v>
      </c>
      <c r="I2115" s="156" t="s">
        <v>66</v>
      </c>
      <c r="J2115" s="184"/>
    </row>
    <row r="2116" spans="1:10" s="99" customFormat="1" ht="14.25" customHeight="1">
      <c r="A2116" s="154">
        <v>76</v>
      </c>
      <c r="B2116" s="155">
        <v>2032</v>
      </c>
      <c r="C2116" s="155" t="s">
        <v>162</v>
      </c>
      <c r="D2116" s="155" t="s">
        <v>94</v>
      </c>
      <c r="E2116" s="155">
        <v>250</v>
      </c>
      <c r="F2116" s="155" t="s">
        <v>631</v>
      </c>
      <c r="G2116" s="153">
        <v>8.1</v>
      </c>
      <c r="H2116" s="153" t="s">
        <v>92</v>
      </c>
      <c r="I2116" s="156" t="s">
        <v>66</v>
      </c>
      <c r="J2116" s="184"/>
    </row>
    <row r="2117" spans="1:10" s="99" customFormat="1" ht="14.25" customHeight="1">
      <c r="A2117" s="154">
        <v>76</v>
      </c>
      <c r="B2117" s="155">
        <v>2033</v>
      </c>
      <c r="C2117" s="155" t="s">
        <v>162</v>
      </c>
      <c r="D2117" s="155" t="s">
        <v>94</v>
      </c>
      <c r="E2117" s="155">
        <v>250</v>
      </c>
      <c r="F2117" s="155" t="s">
        <v>602</v>
      </c>
      <c r="G2117" s="153">
        <v>8.1</v>
      </c>
      <c r="H2117" s="153" t="s">
        <v>92</v>
      </c>
      <c r="I2117" s="156" t="s">
        <v>66</v>
      </c>
      <c r="J2117" s="184"/>
    </row>
    <row r="2118" spans="1:10" s="99" customFormat="1" ht="14.25" customHeight="1">
      <c r="A2118" s="154">
        <v>76</v>
      </c>
      <c r="B2118" s="155">
        <v>2034</v>
      </c>
      <c r="C2118" s="155" t="s">
        <v>162</v>
      </c>
      <c r="D2118" s="155" t="s">
        <v>94</v>
      </c>
      <c r="E2118" s="155">
        <v>250</v>
      </c>
      <c r="F2118" s="155" t="s">
        <v>633</v>
      </c>
      <c r="G2118" s="153">
        <v>8.1</v>
      </c>
      <c r="H2118" s="153" t="s">
        <v>92</v>
      </c>
      <c r="I2118" s="156" t="s">
        <v>66</v>
      </c>
      <c r="J2118" s="184"/>
    </row>
    <row r="2119" spans="1:10" s="99" customFormat="1" ht="14.25" customHeight="1">
      <c r="A2119" s="154">
        <v>76</v>
      </c>
      <c r="B2119" s="155">
        <v>2035</v>
      </c>
      <c r="C2119" s="155" t="s">
        <v>162</v>
      </c>
      <c r="D2119" s="155" t="s">
        <v>94</v>
      </c>
      <c r="E2119" s="155">
        <v>250</v>
      </c>
      <c r="F2119" s="155" t="s">
        <v>634</v>
      </c>
      <c r="G2119" s="153">
        <v>8.1</v>
      </c>
      <c r="H2119" s="153" t="s">
        <v>92</v>
      </c>
      <c r="I2119" s="156" t="s">
        <v>66</v>
      </c>
      <c r="J2119" s="184"/>
    </row>
    <row r="2120" spans="1:10" s="99" customFormat="1" ht="14.25" customHeight="1">
      <c r="A2120" s="154">
        <v>76</v>
      </c>
      <c r="B2120" s="155">
        <v>2036</v>
      </c>
      <c r="C2120" s="46" t="s">
        <v>162</v>
      </c>
      <c r="D2120" s="155" t="s">
        <v>94</v>
      </c>
      <c r="E2120" s="155">
        <v>250</v>
      </c>
      <c r="F2120" s="155" t="s">
        <v>633</v>
      </c>
      <c r="G2120" s="153">
        <v>8.1</v>
      </c>
      <c r="H2120" s="153" t="s">
        <v>92</v>
      </c>
      <c r="I2120" s="156" t="s">
        <v>66</v>
      </c>
      <c r="J2120" s="184"/>
    </row>
    <row r="2121" spans="1:10" s="99" customFormat="1" ht="14.25" customHeight="1">
      <c r="A2121" s="154">
        <v>76</v>
      </c>
      <c r="B2121" s="155">
        <v>2037</v>
      </c>
      <c r="C2121" s="155" t="s">
        <v>162</v>
      </c>
      <c r="D2121" s="155" t="s">
        <v>94</v>
      </c>
      <c r="E2121" s="155">
        <v>250</v>
      </c>
      <c r="F2121" s="155" t="s">
        <v>634</v>
      </c>
      <c r="G2121" s="153">
        <v>8.1</v>
      </c>
      <c r="H2121" s="153" t="s">
        <v>92</v>
      </c>
      <c r="I2121" s="156" t="s">
        <v>66</v>
      </c>
      <c r="J2121" s="184"/>
    </row>
    <row r="2122" spans="1:10" s="99" customFormat="1" ht="14.25" customHeight="1">
      <c r="A2122" s="154">
        <v>76</v>
      </c>
      <c r="B2122" s="155">
        <v>2038</v>
      </c>
      <c r="C2122" s="155" t="s">
        <v>162</v>
      </c>
      <c r="D2122" s="155" t="s">
        <v>94</v>
      </c>
      <c r="E2122" s="155">
        <v>250</v>
      </c>
      <c r="F2122" s="155" t="s">
        <v>634</v>
      </c>
      <c r="G2122" s="153">
        <v>8.1</v>
      </c>
      <c r="H2122" s="153" t="s">
        <v>92</v>
      </c>
      <c r="I2122" s="156" t="s">
        <v>66</v>
      </c>
      <c r="J2122" s="184"/>
    </row>
    <row r="2123" spans="1:10" s="99" customFormat="1" ht="14.25" customHeight="1">
      <c r="A2123" s="154">
        <v>76</v>
      </c>
      <c r="B2123" s="155">
        <v>2039</v>
      </c>
      <c r="C2123" s="155" t="s">
        <v>162</v>
      </c>
      <c r="D2123" s="155" t="s">
        <v>94</v>
      </c>
      <c r="E2123" s="155">
        <v>250</v>
      </c>
      <c r="F2123" s="155" t="s">
        <v>632</v>
      </c>
      <c r="G2123" s="153">
        <v>8.1</v>
      </c>
      <c r="H2123" s="153" t="s">
        <v>92</v>
      </c>
      <c r="I2123" s="156" t="s">
        <v>66</v>
      </c>
      <c r="J2123" s="184"/>
    </row>
    <row r="2124" spans="1:10" s="99" customFormat="1" ht="14.25" customHeight="1">
      <c r="A2124" s="154">
        <v>76</v>
      </c>
      <c r="B2124" s="155">
        <v>2040</v>
      </c>
      <c r="C2124" s="155" t="s">
        <v>162</v>
      </c>
      <c r="D2124" s="155" t="s">
        <v>94</v>
      </c>
      <c r="E2124" s="155">
        <v>250</v>
      </c>
      <c r="F2124" s="155" t="s">
        <v>606</v>
      </c>
      <c r="G2124" s="153">
        <v>8.1</v>
      </c>
      <c r="H2124" s="153" t="s">
        <v>92</v>
      </c>
      <c r="I2124" s="156" t="s">
        <v>66</v>
      </c>
      <c r="J2124" s="184"/>
    </row>
    <row r="2125" spans="1:10" s="99" customFormat="1" ht="14.25" customHeight="1">
      <c r="A2125" s="154">
        <v>76</v>
      </c>
      <c r="B2125" s="155">
        <v>2041</v>
      </c>
      <c r="C2125" s="155" t="s">
        <v>162</v>
      </c>
      <c r="D2125" s="155" t="s">
        <v>94</v>
      </c>
      <c r="E2125" s="155">
        <v>250</v>
      </c>
      <c r="F2125" s="155" t="s">
        <v>609</v>
      </c>
      <c r="G2125" s="153">
        <v>8.1</v>
      </c>
      <c r="H2125" s="153" t="s">
        <v>92</v>
      </c>
      <c r="I2125" s="156" t="s">
        <v>66</v>
      </c>
      <c r="J2125" s="184"/>
    </row>
    <row r="2126" spans="1:10" s="99" customFormat="1" ht="14.25" customHeight="1">
      <c r="A2126" s="154">
        <v>76</v>
      </c>
      <c r="B2126" s="155">
        <v>2042</v>
      </c>
      <c r="C2126" s="155" t="s">
        <v>162</v>
      </c>
      <c r="D2126" s="155" t="s">
        <v>94</v>
      </c>
      <c r="E2126" s="155">
        <v>250</v>
      </c>
      <c r="F2126" s="155" t="s">
        <v>633</v>
      </c>
      <c r="G2126" s="153">
        <v>8.1</v>
      </c>
      <c r="H2126" s="153" t="s">
        <v>92</v>
      </c>
      <c r="I2126" s="156" t="s">
        <v>66</v>
      </c>
      <c r="J2126" s="184"/>
    </row>
    <row r="2127" spans="1:10" s="99" customFormat="1" ht="14.25" customHeight="1">
      <c r="A2127" s="154">
        <v>76</v>
      </c>
      <c r="B2127" s="155">
        <v>2043</v>
      </c>
      <c r="C2127" s="155" t="s">
        <v>162</v>
      </c>
      <c r="D2127" s="155" t="s">
        <v>94</v>
      </c>
      <c r="E2127" s="155">
        <v>250</v>
      </c>
      <c r="F2127" s="155" t="s">
        <v>602</v>
      </c>
      <c r="G2127" s="153">
        <v>8.1</v>
      </c>
      <c r="H2127" s="153" t="s">
        <v>92</v>
      </c>
      <c r="I2127" s="156" t="s">
        <v>66</v>
      </c>
      <c r="J2127" s="184"/>
    </row>
    <row r="2128" spans="1:10" s="99" customFormat="1" ht="14.25" customHeight="1">
      <c r="A2128" s="154">
        <v>76</v>
      </c>
      <c r="B2128" s="155">
        <v>2044</v>
      </c>
      <c r="C2128" s="155" t="s">
        <v>162</v>
      </c>
      <c r="D2128" s="155" t="s">
        <v>94</v>
      </c>
      <c r="E2128" s="155">
        <v>250</v>
      </c>
      <c r="F2128" s="155" t="s">
        <v>635</v>
      </c>
      <c r="G2128" s="153">
        <v>8.1</v>
      </c>
      <c r="H2128" s="153" t="s">
        <v>92</v>
      </c>
      <c r="I2128" s="156" t="s">
        <v>66</v>
      </c>
      <c r="J2128" s="184"/>
    </row>
    <row r="2129" spans="1:10" s="99" customFormat="1" ht="14.25" customHeight="1">
      <c r="A2129" s="154">
        <v>76</v>
      </c>
      <c r="B2129" s="155">
        <v>2045</v>
      </c>
      <c r="C2129" s="155" t="s">
        <v>162</v>
      </c>
      <c r="D2129" s="155" t="s">
        <v>94</v>
      </c>
      <c r="E2129" s="155">
        <v>250</v>
      </c>
      <c r="F2129" s="155" t="s">
        <v>636</v>
      </c>
      <c r="G2129" s="153">
        <v>8.1</v>
      </c>
      <c r="H2129" s="153" t="s">
        <v>92</v>
      </c>
      <c r="I2129" s="156" t="s">
        <v>66</v>
      </c>
      <c r="J2129" s="184"/>
    </row>
    <row r="2130" spans="1:10" s="99" customFormat="1" ht="14.25" customHeight="1">
      <c r="A2130" s="154">
        <v>76</v>
      </c>
      <c r="B2130" s="155">
        <v>2046</v>
      </c>
      <c r="C2130" s="155" t="s">
        <v>162</v>
      </c>
      <c r="D2130" s="155" t="s">
        <v>94</v>
      </c>
      <c r="E2130" s="155">
        <v>250</v>
      </c>
      <c r="F2130" s="155" t="s">
        <v>637</v>
      </c>
      <c r="G2130" s="153">
        <v>8.1</v>
      </c>
      <c r="H2130" s="153" t="s">
        <v>92</v>
      </c>
      <c r="I2130" s="156" t="s">
        <v>66</v>
      </c>
      <c r="J2130" s="184"/>
    </row>
    <row r="2131" spans="1:10" s="99" customFormat="1" ht="14.25" customHeight="1">
      <c r="A2131" s="154">
        <v>76</v>
      </c>
      <c r="B2131" s="155">
        <v>2047</v>
      </c>
      <c r="C2131" s="155" t="s">
        <v>162</v>
      </c>
      <c r="D2131" s="155" t="s">
        <v>94</v>
      </c>
      <c r="E2131" s="155">
        <v>250</v>
      </c>
      <c r="F2131" s="155" t="s">
        <v>636</v>
      </c>
      <c r="G2131" s="153">
        <v>8.1</v>
      </c>
      <c r="H2131" s="153" t="s">
        <v>92</v>
      </c>
      <c r="I2131" s="156" t="s">
        <v>66</v>
      </c>
      <c r="J2131" s="184"/>
    </row>
    <row r="2132" spans="1:10" s="99" customFormat="1" ht="14.25" customHeight="1">
      <c r="A2132" s="154">
        <v>76</v>
      </c>
      <c r="B2132" s="155">
        <v>2048</v>
      </c>
      <c r="C2132" s="155" t="s">
        <v>162</v>
      </c>
      <c r="D2132" s="155" t="s">
        <v>94</v>
      </c>
      <c r="E2132" s="155">
        <v>250</v>
      </c>
      <c r="F2132" s="155" t="s">
        <v>634</v>
      </c>
      <c r="G2132" s="153">
        <v>8.1</v>
      </c>
      <c r="H2132" s="153" t="s">
        <v>92</v>
      </c>
      <c r="I2132" s="156" t="s">
        <v>66</v>
      </c>
      <c r="J2132" s="184"/>
    </row>
    <row r="2133" spans="1:10" s="99" customFormat="1" ht="14.25" customHeight="1">
      <c r="A2133" s="154">
        <v>76</v>
      </c>
      <c r="B2133" s="155">
        <v>2049</v>
      </c>
      <c r="C2133" s="155" t="s">
        <v>162</v>
      </c>
      <c r="D2133" s="155" t="s">
        <v>94</v>
      </c>
      <c r="E2133" s="155">
        <v>250</v>
      </c>
      <c r="F2133" s="155" t="s">
        <v>634</v>
      </c>
      <c r="G2133" s="153">
        <v>8.1</v>
      </c>
      <c r="H2133" s="153" t="s">
        <v>92</v>
      </c>
      <c r="I2133" s="156" t="s">
        <v>66</v>
      </c>
      <c r="J2133" s="184"/>
    </row>
    <row r="2134" spans="1:10" s="99" customFormat="1" ht="14.25" customHeight="1">
      <c r="A2134" s="154">
        <v>76</v>
      </c>
      <c r="B2134" s="155">
        <v>2050</v>
      </c>
      <c r="C2134" s="155" t="s">
        <v>162</v>
      </c>
      <c r="D2134" s="155" t="s">
        <v>94</v>
      </c>
      <c r="E2134" s="155">
        <v>250</v>
      </c>
      <c r="F2134" s="155" t="s">
        <v>632</v>
      </c>
      <c r="G2134" s="153">
        <v>8.1</v>
      </c>
      <c r="H2134" s="153" t="s">
        <v>92</v>
      </c>
      <c r="I2134" s="156" t="s">
        <v>66</v>
      </c>
      <c r="J2134" s="184"/>
    </row>
    <row r="2135" spans="1:10" s="99" customFormat="1" ht="14.25" customHeight="1">
      <c r="A2135" s="154">
        <v>76</v>
      </c>
      <c r="B2135" s="155">
        <v>2051</v>
      </c>
      <c r="C2135" s="155" t="s">
        <v>162</v>
      </c>
      <c r="D2135" s="155" t="s">
        <v>94</v>
      </c>
      <c r="E2135" s="155">
        <v>250</v>
      </c>
      <c r="F2135" s="155" t="s">
        <v>631</v>
      </c>
      <c r="G2135" s="153">
        <v>8.1</v>
      </c>
      <c r="H2135" s="153" t="s">
        <v>92</v>
      </c>
      <c r="I2135" s="156" t="s">
        <v>66</v>
      </c>
      <c r="J2135" s="184"/>
    </row>
    <row r="2136" spans="1:10" s="99" customFormat="1" ht="14.25" customHeight="1">
      <c r="A2136" s="154">
        <v>76</v>
      </c>
      <c r="B2136" s="155">
        <v>2052</v>
      </c>
      <c r="C2136" s="155" t="s">
        <v>162</v>
      </c>
      <c r="D2136" s="155" t="s">
        <v>94</v>
      </c>
      <c r="E2136" s="155">
        <v>250</v>
      </c>
      <c r="F2136" s="155" t="s">
        <v>609</v>
      </c>
      <c r="G2136" s="153">
        <v>8.1</v>
      </c>
      <c r="H2136" s="153" t="s">
        <v>92</v>
      </c>
      <c r="I2136" s="156" t="s">
        <v>66</v>
      </c>
      <c r="J2136" s="184"/>
    </row>
    <row r="2137" spans="1:10" s="99" customFormat="1" ht="14.25" customHeight="1">
      <c r="A2137" s="154">
        <v>76</v>
      </c>
      <c r="B2137" s="155">
        <v>2053</v>
      </c>
      <c r="C2137" s="155" t="s">
        <v>162</v>
      </c>
      <c r="D2137" s="155" t="s">
        <v>94</v>
      </c>
      <c r="E2137" s="155">
        <v>250</v>
      </c>
      <c r="F2137" s="155" t="s">
        <v>636</v>
      </c>
      <c r="G2137" s="153">
        <v>8.1</v>
      </c>
      <c r="H2137" s="153" t="s">
        <v>92</v>
      </c>
      <c r="I2137" s="156" t="s">
        <v>66</v>
      </c>
      <c r="J2137" s="184"/>
    </row>
    <row r="2138" spans="1:10" s="99" customFormat="1" ht="14.25" customHeight="1">
      <c r="A2138" s="154">
        <v>76</v>
      </c>
      <c r="B2138" s="155">
        <v>2054</v>
      </c>
      <c r="C2138" s="155" t="s">
        <v>162</v>
      </c>
      <c r="D2138" s="155" t="s">
        <v>94</v>
      </c>
      <c r="E2138" s="155">
        <v>250</v>
      </c>
      <c r="F2138" s="155" t="s">
        <v>637</v>
      </c>
      <c r="G2138" s="153">
        <v>8.1</v>
      </c>
      <c r="H2138" s="153" t="s">
        <v>92</v>
      </c>
      <c r="I2138" s="156" t="s">
        <v>66</v>
      </c>
      <c r="J2138" s="184"/>
    </row>
    <row r="2139" spans="1:10" s="99" customFormat="1" ht="14.25" customHeight="1">
      <c r="A2139" s="154">
        <v>76</v>
      </c>
      <c r="B2139" s="155">
        <v>2055</v>
      </c>
      <c r="C2139" s="155" t="s">
        <v>162</v>
      </c>
      <c r="D2139" s="155" t="s">
        <v>94</v>
      </c>
      <c r="E2139" s="155">
        <v>250</v>
      </c>
      <c r="F2139" s="155" t="s">
        <v>635</v>
      </c>
      <c r="G2139" s="153">
        <v>8.1</v>
      </c>
      <c r="H2139" s="153" t="s">
        <v>92</v>
      </c>
      <c r="I2139" s="156" t="s">
        <v>66</v>
      </c>
      <c r="J2139" s="184"/>
    </row>
    <row r="2140" spans="1:10" s="99" customFormat="1" ht="14.25" customHeight="1">
      <c r="A2140" s="154" t="s">
        <v>36</v>
      </c>
      <c r="B2140" s="155" t="s">
        <v>45</v>
      </c>
      <c r="C2140" s="155" t="s">
        <v>86</v>
      </c>
      <c r="D2140" s="155" t="s">
        <v>87</v>
      </c>
      <c r="E2140" s="155" t="s">
        <v>88</v>
      </c>
      <c r="F2140" s="155" t="s">
        <v>89</v>
      </c>
      <c r="G2140" s="153">
        <v>239.85</v>
      </c>
      <c r="H2140" s="153">
        <v>261.95</v>
      </c>
      <c r="I2140" s="156" t="s">
        <v>145</v>
      </c>
      <c r="J2140" s="184"/>
    </row>
    <row r="2141" spans="1:10" s="99" customFormat="1" ht="14.25" customHeight="1">
      <c r="A2141" s="154">
        <v>78</v>
      </c>
      <c r="B2141" s="155">
        <v>2056</v>
      </c>
      <c r="C2141" s="155" t="s">
        <v>638</v>
      </c>
      <c r="D2141" s="155" t="s">
        <v>138</v>
      </c>
      <c r="E2141" s="155">
        <v>120</v>
      </c>
      <c r="F2141" s="155" t="s">
        <v>582</v>
      </c>
      <c r="G2141" s="153">
        <v>6.48</v>
      </c>
      <c r="H2141" s="153" t="s">
        <v>92</v>
      </c>
      <c r="I2141" s="156" t="s">
        <v>66</v>
      </c>
      <c r="J2141" s="184"/>
    </row>
    <row r="2142" spans="1:10" s="99" customFormat="1" ht="14.25" customHeight="1">
      <c r="A2142" s="154">
        <v>78</v>
      </c>
      <c r="B2142" s="155">
        <v>2057</v>
      </c>
      <c r="C2142" s="155" t="s">
        <v>638</v>
      </c>
      <c r="D2142" s="155" t="s">
        <v>138</v>
      </c>
      <c r="E2142" s="155">
        <v>120</v>
      </c>
      <c r="F2142" s="155" t="s">
        <v>582</v>
      </c>
      <c r="G2142" s="153">
        <v>6.48</v>
      </c>
      <c r="H2142" s="153" t="s">
        <v>92</v>
      </c>
      <c r="I2142" s="156" t="s">
        <v>66</v>
      </c>
      <c r="J2142" s="184"/>
    </row>
    <row r="2143" spans="1:10" s="99" customFormat="1" ht="14.25" customHeight="1">
      <c r="A2143" s="154">
        <v>78</v>
      </c>
      <c r="B2143" s="155">
        <v>2058</v>
      </c>
      <c r="C2143" s="155" t="s">
        <v>581</v>
      </c>
      <c r="D2143" s="155" t="s">
        <v>96</v>
      </c>
      <c r="E2143" s="155">
        <v>800</v>
      </c>
      <c r="F2143" s="155" t="s">
        <v>582</v>
      </c>
      <c r="G2143" s="153">
        <v>6.56</v>
      </c>
      <c r="H2143" s="153" t="s">
        <v>92</v>
      </c>
      <c r="I2143" s="156" t="s">
        <v>66</v>
      </c>
      <c r="J2143" s="184"/>
    </row>
    <row r="2144" spans="1:10" s="99" customFormat="1" ht="14.25" customHeight="1">
      <c r="A2144" s="154">
        <v>78</v>
      </c>
      <c r="B2144" s="155">
        <v>2059</v>
      </c>
      <c r="C2144" s="155" t="s">
        <v>581</v>
      </c>
      <c r="D2144" s="155" t="s">
        <v>96</v>
      </c>
      <c r="E2144" s="155">
        <v>800</v>
      </c>
      <c r="F2144" s="155" t="s">
        <v>567</v>
      </c>
      <c r="G2144" s="153">
        <v>6.56</v>
      </c>
      <c r="H2144" s="153" t="s">
        <v>92</v>
      </c>
      <c r="I2144" s="156" t="s">
        <v>66</v>
      </c>
      <c r="J2144" s="184"/>
    </row>
    <row r="2145" spans="1:10" s="99" customFormat="1" ht="14.25" customHeight="1">
      <c r="A2145" s="154">
        <v>78</v>
      </c>
      <c r="B2145" s="155">
        <v>2060</v>
      </c>
      <c r="C2145" s="46" t="s">
        <v>581</v>
      </c>
      <c r="D2145" s="155" t="s">
        <v>96</v>
      </c>
      <c r="E2145" s="155">
        <v>800</v>
      </c>
      <c r="F2145" s="155" t="s">
        <v>567</v>
      </c>
      <c r="G2145" s="153">
        <v>6.56</v>
      </c>
      <c r="H2145" s="153" t="s">
        <v>92</v>
      </c>
      <c r="I2145" s="156" t="s">
        <v>66</v>
      </c>
      <c r="J2145" s="184"/>
    </row>
    <row r="2146" spans="1:10" s="99" customFormat="1" ht="14.25" customHeight="1">
      <c r="A2146" s="154">
        <v>78</v>
      </c>
      <c r="B2146" s="155">
        <v>2061</v>
      </c>
      <c r="C2146" s="155" t="s">
        <v>581</v>
      </c>
      <c r="D2146" s="155" t="s">
        <v>96</v>
      </c>
      <c r="E2146" s="155">
        <v>800</v>
      </c>
      <c r="F2146" s="155" t="s">
        <v>582</v>
      </c>
      <c r="G2146" s="153">
        <v>6.56</v>
      </c>
      <c r="H2146" s="153" t="s">
        <v>92</v>
      </c>
      <c r="I2146" s="156" t="s">
        <v>66</v>
      </c>
      <c r="J2146" s="184"/>
    </row>
    <row r="2147" spans="1:10" s="99" customFormat="1" ht="14.25" customHeight="1">
      <c r="A2147" s="154">
        <v>78</v>
      </c>
      <c r="B2147" s="155">
        <v>2062</v>
      </c>
      <c r="C2147" s="155" t="s">
        <v>279</v>
      </c>
      <c r="D2147" s="155" t="s">
        <v>96</v>
      </c>
      <c r="E2147" s="155">
        <v>300</v>
      </c>
      <c r="F2147" s="155" t="s">
        <v>618</v>
      </c>
      <c r="G2147" s="153">
        <v>7.1</v>
      </c>
      <c r="H2147" s="153" t="s">
        <v>92</v>
      </c>
      <c r="I2147" s="156" t="s">
        <v>66</v>
      </c>
      <c r="J2147" s="184"/>
    </row>
    <row r="2148" spans="1:10" s="99" customFormat="1" ht="14.25" customHeight="1">
      <c r="A2148" s="154">
        <v>78</v>
      </c>
      <c r="B2148" s="155">
        <v>2063</v>
      </c>
      <c r="C2148" s="155" t="s">
        <v>279</v>
      </c>
      <c r="D2148" s="155" t="s">
        <v>96</v>
      </c>
      <c r="E2148" s="155">
        <v>300</v>
      </c>
      <c r="F2148" s="155" t="s">
        <v>618</v>
      </c>
      <c r="G2148" s="153">
        <v>7.1</v>
      </c>
      <c r="H2148" s="153" t="s">
        <v>92</v>
      </c>
      <c r="I2148" s="156" t="s">
        <v>66</v>
      </c>
      <c r="J2148" s="184"/>
    </row>
    <row r="2149" spans="1:10" s="99" customFormat="1" ht="14.25" customHeight="1">
      <c r="A2149" s="154">
        <v>78</v>
      </c>
      <c r="B2149" s="155">
        <v>2064</v>
      </c>
      <c r="C2149" s="155" t="s">
        <v>279</v>
      </c>
      <c r="D2149" s="155" t="s">
        <v>96</v>
      </c>
      <c r="E2149" s="155">
        <v>300</v>
      </c>
      <c r="F2149" s="155" t="s">
        <v>618</v>
      </c>
      <c r="G2149" s="153">
        <v>7.1</v>
      </c>
      <c r="H2149" s="153" t="s">
        <v>92</v>
      </c>
      <c r="I2149" s="156" t="s">
        <v>66</v>
      </c>
      <c r="J2149" s="184"/>
    </row>
    <row r="2150" spans="1:10" s="99" customFormat="1" ht="14.25" customHeight="1">
      <c r="A2150" s="154">
        <v>78</v>
      </c>
      <c r="B2150" s="155">
        <v>2065</v>
      </c>
      <c r="C2150" s="155" t="s">
        <v>279</v>
      </c>
      <c r="D2150" s="155" t="s">
        <v>96</v>
      </c>
      <c r="E2150" s="155">
        <v>300</v>
      </c>
      <c r="F2150" s="155" t="s">
        <v>618</v>
      </c>
      <c r="G2150" s="153">
        <v>7.1</v>
      </c>
      <c r="H2150" s="153" t="s">
        <v>92</v>
      </c>
      <c r="I2150" s="156" t="s">
        <v>66</v>
      </c>
      <c r="J2150" s="184"/>
    </row>
    <row r="2151" spans="1:10" s="99" customFormat="1" ht="14.25" customHeight="1">
      <c r="A2151" s="154">
        <v>78</v>
      </c>
      <c r="B2151" s="155">
        <v>2066</v>
      </c>
      <c r="C2151" s="155" t="s">
        <v>279</v>
      </c>
      <c r="D2151" s="155" t="s">
        <v>96</v>
      </c>
      <c r="E2151" s="155">
        <v>300</v>
      </c>
      <c r="F2151" s="155" t="s">
        <v>618</v>
      </c>
      <c r="G2151" s="153">
        <v>7.1</v>
      </c>
      <c r="H2151" s="153" t="s">
        <v>92</v>
      </c>
      <c r="I2151" s="156" t="s">
        <v>66</v>
      </c>
      <c r="J2151" s="184"/>
    </row>
    <row r="2152" spans="1:10" s="99" customFormat="1" ht="14.25" customHeight="1">
      <c r="A2152" s="154">
        <v>78</v>
      </c>
      <c r="B2152" s="155">
        <v>2067</v>
      </c>
      <c r="C2152" s="155" t="s">
        <v>279</v>
      </c>
      <c r="D2152" s="155" t="s">
        <v>96</v>
      </c>
      <c r="E2152" s="155">
        <v>300</v>
      </c>
      <c r="F2152" s="155" t="s">
        <v>618</v>
      </c>
      <c r="G2152" s="153">
        <v>7.1</v>
      </c>
      <c r="H2152" s="153" t="s">
        <v>92</v>
      </c>
      <c r="I2152" s="156" t="s">
        <v>66</v>
      </c>
      <c r="J2152" s="184"/>
    </row>
    <row r="2153" spans="1:10" s="99" customFormat="1" ht="14.25" customHeight="1">
      <c r="A2153" s="154">
        <v>78</v>
      </c>
      <c r="B2153" s="155">
        <v>2068</v>
      </c>
      <c r="C2153" s="155" t="s">
        <v>279</v>
      </c>
      <c r="D2153" s="155" t="s">
        <v>96</v>
      </c>
      <c r="E2153" s="155">
        <v>300</v>
      </c>
      <c r="F2153" s="155" t="s">
        <v>618</v>
      </c>
      <c r="G2153" s="153">
        <v>7.1</v>
      </c>
      <c r="H2153" s="153" t="s">
        <v>92</v>
      </c>
      <c r="I2153" s="156" t="s">
        <v>66</v>
      </c>
      <c r="J2153" s="184"/>
    </row>
    <row r="2154" spans="1:10" s="99" customFormat="1" ht="14.25" customHeight="1">
      <c r="A2154" s="154">
        <v>78</v>
      </c>
      <c r="B2154" s="155">
        <v>2069</v>
      </c>
      <c r="C2154" s="155" t="s">
        <v>279</v>
      </c>
      <c r="D2154" s="155" t="s">
        <v>96</v>
      </c>
      <c r="E2154" s="155">
        <v>300</v>
      </c>
      <c r="F2154" s="155" t="s">
        <v>582</v>
      </c>
      <c r="G2154" s="153">
        <v>7.1</v>
      </c>
      <c r="H2154" s="153" t="s">
        <v>92</v>
      </c>
      <c r="I2154" s="156" t="s">
        <v>66</v>
      </c>
      <c r="J2154" s="184"/>
    </row>
    <row r="2155" spans="1:10" s="99" customFormat="1" ht="14.25" customHeight="1">
      <c r="A2155" s="154">
        <v>78</v>
      </c>
      <c r="B2155" s="155">
        <v>2070</v>
      </c>
      <c r="C2155" s="155" t="s">
        <v>279</v>
      </c>
      <c r="D2155" s="155" t="s">
        <v>96</v>
      </c>
      <c r="E2155" s="155">
        <v>300</v>
      </c>
      <c r="F2155" s="155" t="s">
        <v>582</v>
      </c>
      <c r="G2155" s="153">
        <v>7.1</v>
      </c>
      <c r="H2155" s="153" t="s">
        <v>92</v>
      </c>
      <c r="I2155" s="156" t="s">
        <v>66</v>
      </c>
      <c r="J2155" s="184"/>
    </row>
    <row r="2156" spans="1:10" s="99" customFormat="1" ht="14.25" customHeight="1">
      <c r="A2156" s="154">
        <v>78</v>
      </c>
      <c r="B2156" s="155">
        <v>2071</v>
      </c>
      <c r="C2156" s="155" t="s">
        <v>279</v>
      </c>
      <c r="D2156" s="155" t="s">
        <v>96</v>
      </c>
      <c r="E2156" s="155">
        <v>300</v>
      </c>
      <c r="F2156" s="155" t="s">
        <v>582</v>
      </c>
      <c r="G2156" s="153">
        <v>7.1</v>
      </c>
      <c r="H2156" s="153" t="s">
        <v>92</v>
      </c>
      <c r="I2156" s="156" t="s">
        <v>66</v>
      </c>
      <c r="J2156" s="184"/>
    </row>
    <row r="2157" spans="1:10" s="99" customFormat="1" ht="14.25" customHeight="1">
      <c r="A2157" s="154">
        <v>78</v>
      </c>
      <c r="B2157" s="155">
        <v>2072</v>
      </c>
      <c r="C2157" s="155" t="s">
        <v>279</v>
      </c>
      <c r="D2157" s="155" t="s">
        <v>96</v>
      </c>
      <c r="E2157" s="155">
        <v>300</v>
      </c>
      <c r="F2157" s="155" t="s">
        <v>618</v>
      </c>
      <c r="G2157" s="153">
        <v>7.1</v>
      </c>
      <c r="H2157" s="153" t="s">
        <v>92</v>
      </c>
      <c r="I2157" s="156" t="s">
        <v>66</v>
      </c>
      <c r="J2157" s="184"/>
    </row>
    <row r="2158" spans="1:10" s="99" customFormat="1" ht="14.25" customHeight="1">
      <c r="A2158" s="154">
        <v>78</v>
      </c>
      <c r="B2158" s="155">
        <v>2073</v>
      </c>
      <c r="C2158" s="155" t="s">
        <v>279</v>
      </c>
      <c r="D2158" s="155" t="s">
        <v>96</v>
      </c>
      <c r="E2158" s="155">
        <v>300</v>
      </c>
      <c r="F2158" s="155" t="s">
        <v>582</v>
      </c>
      <c r="G2158" s="153">
        <v>7.1</v>
      </c>
      <c r="H2158" s="153" t="s">
        <v>92</v>
      </c>
      <c r="I2158" s="156" t="s">
        <v>66</v>
      </c>
      <c r="J2158" s="184"/>
    </row>
    <row r="2159" spans="1:10" s="99" customFormat="1" ht="14.25" customHeight="1">
      <c r="A2159" s="154">
        <v>78</v>
      </c>
      <c r="B2159" s="155">
        <v>2074</v>
      </c>
      <c r="C2159" s="155" t="s">
        <v>365</v>
      </c>
      <c r="D2159" s="155" t="s">
        <v>178</v>
      </c>
      <c r="E2159" s="155">
        <v>3500</v>
      </c>
      <c r="F2159" s="155" t="s">
        <v>541</v>
      </c>
      <c r="G2159" s="153">
        <v>5.6</v>
      </c>
      <c r="H2159" s="153" t="s">
        <v>92</v>
      </c>
      <c r="I2159" s="156" t="s">
        <v>66</v>
      </c>
      <c r="J2159" s="184"/>
    </row>
    <row r="2160" spans="1:10" s="99" customFormat="1" ht="14.25" customHeight="1">
      <c r="A2160" s="154">
        <v>78</v>
      </c>
      <c r="B2160" s="155">
        <v>2075</v>
      </c>
      <c r="C2160" s="155" t="s">
        <v>365</v>
      </c>
      <c r="D2160" s="155" t="s">
        <v>178</v>
      </c>
      <c r="E2160" s="155">
        <v>500</v>
      </c>
      <c r="F2160" s="155" t="s">
        <v>541</v>
      </c>
      <c r="G2160" s="153">
        <v>0.8</v>
      </c>
      <c r="H2160" s="153" t="s">
        <v>92</v>
      </c>
      <c r="I2160" s="156" t="s">
        <v>66</v>
      </c>
      <c r="J2160" s="184"/>
    </row>
    <row r="2161" spans="1:10" s="99" customFormat="1" ht="14.25" customHeight="1">
      <c r="A2161" s="154">
        <v>78</v>
      </c>
      <c r="B2161" s="155">
        <v>2076</v>
      </c>
      <c r="C2161" s="155" t="s">
        <v>264</v>
      </c>
      <c r="D2161" s="155" t="s">
        <v>96</v>
      </c>
      <c r="E2161" s="155">
        <v>200</v>
      </c>
      <c r="F2161" s="155" t="s">
        <v>582</v>
      </c>
      <c r="G2161" s="153">
        <v>8</v>
      </c>
      <c r="H2161" s="153" t="s">
        <v>92</v>
      </c>
      <c r="I2161" s="156" t="s">
        <v>66</v>
      </c>
      <c r="J2161" s="184"/>
    </row>
    <row r="2162" spans="1:10" s="99" customFormat="1" ht="14.25" customHeight="1">
      <c r="A2162" s="154">
        <v>78</v>
      </c>
      <c r="B2162" s="155">
        <v>2077</v>
      </c>
      <c r="C2162" s="155" t="s">
        <v>264</v>
      </c>
      <c r="D2162" s="155" t="s">
        <v>96</v>
      </c>
      <c r="E2162" s="155">
        <v>200</v>
      </c>
      <c r="F2162" s="155" t="s">
        <v>582</v>
      </c>
      <c r="G2162" s="153">
        <v>8</v>
      </c>
      <c r="H2162" s="153" t="s">
        <v>92</v>
      </c>
      <c r="I2162" s="156" t="s">
        <v>66</v>
      </c>
      <c r="J2162" s="184"/>
    </row>
    <row r="2163" spans="1:10" s="99" customFormat="1" ht="14.25" customHeight="1">
      <c r="A2163" s="154">
        <v>78</v>
      </c>
      <c r="B2163" s="155">
        <v>2078</v>
      </c>
      <c r="C2163" s="155" t="s">
        <v>264</v>
      </c>
      <c r="D2163" s="155" t="s">
        <v>96</v>
      </c>
      <c r="E2163" s="155">
        <v>200</v>
      </c>
      <c r="F2163" s="155" t="s">
        <v>582</v>
      </c>
      <c r="G2163" s="153">
        <v>8</v>
      </c>
      <c r="H2163" s="153" t="s">
        <v>92</v>
      </c>
      <c r="I2163" s="156" t="s">
        <v>66</v>
      </c>
      <c r="J2163" s="184"/>
    </row>
    <row r="2164" spans="1:10" s="99" customFormat="1" ht="14.25" customHeight="1">
      <c r="A2164" s="154">
        <v>78</v>
      </c>
      <c r="B2164" s="155">
        <v>2079</v>
      </c>
      <c r="C2164" s="155" t="s">
        <v>264</v>
      </c>
      <c r="D2164" s="155" t="s">
        <v>96</v>
      </c>
      <c r="E2164" s="155">
        <v>200</v>
      </c>
      <c r="F2164" s="155" t="s">
        <v>582</v>
      </c>
      <c r="G2164" s="153">
        <v>8</v>
      </c>
      <c r="H2164" s="153" t="s">
        <v>92</v>
      </c>
      <c r="I2164" s="156" t="s">
        <v>66</v>
      </c>
      <c r="J2164" s="184"/>
    </row>
    <row r="2165" spans="1:10" s="99" customFormat="1" ht="14.25" customHeight="1">
      <c r="A2165" s="154">
        <v>78</v>
      </c>
      <c r="B2165" s="155">
        <v>2080</v>
      </c>
      <c r="C2165" s="155" t="s">
        <v>264</v>
      </c>
      <c r="D2165" s="155" t="s">
        <v>96</v>
      </c>
      <c r="E2165" s="155">
        <v>200</v>
      </c>
      <c r="F2165" s="155" t="s">
        <v>582</v>
      </c>
      <c r="G2165" s="153">
        <v>8</v>
      </c>
      <c r="H2165" s="153" t="s">
        <v>92</v>
      </c>
      <c r="I2165" s="156" t="s">
        <v>66</v>
      </c>
      <c r="J2165" s="184"/>
    </row>
    <row r="2166" spans="1:10" s="99" customFormat="1" ht="14.25" customHeight="1">
      <c r="A2166" s="154">
        <v>78</v>
      </c>
      <c r="B2166" s="155">
        <v>2081</v>
      </c>
      <c r="C2166" s="155" t="s">
        <v>483</v>
      </c>
      <c r="D2166" s="155" t="s">
        <v>96</v>
      </c>
      <c r="E2166" s="155">
        <v>150</v>
      </c>
      <c r="F2166" s="155" t="s">
        <v>582</v>
      </c>
      <c r="G2166" s="153">
        <v>11.4</v>
      </c>
      <c r="H2166" s="153" t="s">
        <v>92</v>
      </c>
      <c r="I2166" s="156" t="s">
        <v>66</v>
      </c>
      <c r="J2166" s="184"/>
    </row>
    <row r="2167" spans="1:10" s="99" customFormat="1" ht="14.25" customHeight="1">
      <c r="A2167" s="154">
        <v>78</v>
      </c>
      <c r="B2167" s="155">
        <v>2082</v>
      </c>
      <c r="C2167" s="155" t="s">
        <v>483</v>
      </c>
      <c r="D2167" s="155" t="s">
        <v>96</v>
      </c>
      <c r="E2167" s="155">
        <v>150</v>
      </c>
      <c r="F2167" s="155" t="s">
        <v>582</v>
      </c>
      <c r="G2167" s="153">
        <v>11.4</v>
      </c>
      <c r="H2167" s="153" t="s">
        <v>92</v>
      </c>
      <c r="I2167" s="156" t="s">
        <v>66</v>
      </c>
      <c r="J2167" s="184"/>
    </row>
    <row r="2168" spans="1:10" s="99" customFormat="1" ht="14.25" customHeight="1">
      <c r="A2168" s="154">
        <v>78</v>
      </c>
      <c r="B2168" s="155">
        <v>2083</v>
      </c>
      <c r="C2168" s="155" t="s">
        <v>639</v>
      </c>
      <c r="D2168" s="155" t="s">
        <v>95</v>
      </c>
      <c r="E2168" s="155">
        <v>250</v>
      </c>
      <c r="F2168" s="155" t="s">
        <v>541</v>
      </c>
      <c r="G2168" s="153">
        <v>3</v>
      </c>
      <c r="H2168" s="153" t="s">
        <v>92</v>
      </c>
      <c r="I2168" s="156" t="s">
        <v>66</v>
      </c>
      <c r="J2168" s="184"/>
    </row>
    <row r="2169" spans="1:10" s="99" customFormat="1" ht="14.25" customHeight="1">
      <c r="A2169" s="154">
        <v>78</v>
      </c>
      <c r="B2169" s="155">
        <v>2084</v>
      </c>
      <c r="C2169" s="155" t="s">
        <v>639</v>
      </c>
      <c r="D2169" s="155" t="s">
        <v>95</v>
      </c>
      <c r="E2169" s="155">
        <v>350</v>
      </c>
      <c r="F2169" s="155" t="s">
        <v>541</v>
      </c>
      <c r="G2169" s="153">
        <v>4.2</v>
      </c>
      <c r="H2169" s="153" t="s">
        <v>92</v>
      </c>
      <c r="I2169" s="156" t="s">
        <v>66</v>
      </c>
      <c r="J2169" s="184"/>
    </row>
    <row r="2170" spans="1:10" s="99" customFormat="1" ht="14.25" customHeight="1">
      <c r="A2170" s="154">
        <v>78</v>
      </c>
      <c r="B2170" s="155">
        <v>2085</v>
      </c>
      <c r="C2170" s="155" t="s">
        <v>640</v>
      </c>
      <c r="D2170" s="155" t="s">
        <v>95</v>
      </c>
      <c r="E2170" s="155">
        <v>133</v>
      </c>
      <c r="F2170" s="155" t="s">
        <v>567</v>
      </c>
      <c r="G2170" s="153">
        <v>1.97</v>
      </c>
      <c r="H2170" s="153" t="s">
        <v>92</v>
      </c>
      <c r="I2170" s="156" t="s">
        <v>66</v>
      </c>
      <c r="J2170" s="184"/>
    </row>
    <row r="2171" spans="1:10" s="99" customFormat="1" ht="14.25" customHeight="1">
      <c r="A2171" s="154">
        <v>78</v>
      </c>
      <c r="B2171" s="155">
        <v>2086</v>
      </c>
      <c r="C2171" s="155" t="s">
        <v>640</v>
      </c>
      <c r="D2171" s="155" t="s">
        <v>95</v>
      </c>
      <c r="E2171" s="155">
        <v>100</v>
      </c>
      <c r="F2171" s="155" t="s">
        <v>567</v>
      </c>
      <c r="G2171" s="153">
        <v>1.48</v>
      </c>
      <c r="H2171" s="153" t="s">
        <v>92</v>
      </c>
      <c r="I2171" s="156" t="s">
        <v>66</v>
      </c>
      <c r="J2171" s="184"/>
    </row>
    <row r="2172" spans="1:10" s="99" customFormat="1" ht="14.25" customHeight="1">
      <c r="A2172" s="154">
        <v>78</v>
      </c>
      <c r="B2172" s="155">
        <v>2087</v>
      </c>
      <c r="C2172" s="155" t="s">
        <v>641</v>
      </c>
      <c r="D2172" s="155" t="s">
        <v>96</v>
      </c>
      <c r="E2172" s="155">
        <v>800</v>
      </c>
      <c r="F2172" s="155" t="s">
        <v>582</v>
      </c>
      <c r="G2172" s="153">
        <v>8.9</v>
      </c>
      <c r="H2172" s="153" t="s">
        <v>92</v>
      </c>
      <c r="I2172" s="156" t="s">
        <v>66</v>
      </c>
      <c r="J2172" s="184"/>
    </row>
    <row r="2173" spans="1:10" s="99" customFormat="1" ht="14.25" customHeight="1">
      <c r="A2173" s="154">
        <v>78</v>
      </c>
      <c r="B2173" s="155">
        <v>2088</v>
      </c>
      <c r="C2173" s="155" t="s">
        <v>641</v>
      </c>
      <c r="D2173" s="155" t="s">
        <v>96</v>
      </c>
      <c r="E2173" s="155">
        <v>800</v>
      </c>
      <c r="F2173" s="155" t="s">
        <v>582</v>
      </c>
      <c r="G2173" s="153">
        <v>8.9</v>
      </c>
      <c r="H2173" s="153" t="s">
        <v>92</v>
      </c>
      <c r="I2173" s="156" t="s">
        <v>66</v>
      </c>
      <c r="J2173" s="184"/>
    </row>
    <row r="2174" spans="1:10" s="99" customFormat="1" ht="14.25" customHeight="1">
      <c r="A2174" s="154">
        <v>78</v>
      </c>
      <c r="B2174" s="155">
        <v>2089</v>
      </c>
      <c r="C2174" s="155" t="s">
        <v>641</v>
      </c>
      <c r="D2174" s="155" t="s">
        <v>96</v>
      </c>
      <c r="E2174" s="155">
        <v>800</v>
      </c>
      <c r="F2174" s="155" t="s">
        <v>618</v>
      </c>
      <c r="G2174" s="153">
        <v>8.9</v>
      </c>
      <c r="H2174" s="153" t="s">
        <v>92</v>
      </c>
      <c r="I2174" s="156" t="s">
        <v>66</v>
      </c>
      <c r="J2174" s="184"/>
    </row>
    <row r="2175" spans="1:10" s="99" customFormat="1" ht="14.25" customHeight="1">
      <c r="A2175" s="154">
        <v>78</v>
      </c>
      <c r="B2175" s="155">
        <v>2090</v>
      </c>
      <c r="C2175" s="155" t="s">
        <v>641</v>
      </c>
      <c r="D2175" s="155" t="s">
        <v>96</v>
      </c>
      <c r="E2175" s="155">
        <v>800</v>
      </c>
      <c r="F2175" s="155" t="s">
        <v>618</v>
      </c>
      <c r="G2175" s="153">
        <v>8.9</v>
      </c>
      <c r="H2175" s="153" t="s">
        <v>92</v>
      </c>
      <c r="I2175" s="156" t="s">
        <v>66</v>
      </c>
      <c r="J2175" s="184"/>
    </row>
    <row r="2176" spans="1:10" s="99" customFormat="1" ht="14.25" customHeight="1">
      <c r="A2176" s="154" t="s">
        <v>36</v>
      </c>
      <c r="B2176" s="155" t="s">
        <v>45</v>
      </c>
      <c r="C2176" s="155" t="s">
        <v>86</v>
      </c>
      <c r="D2176" s="155" t="s">
        <v>87</v>
      </c>
      <c r="E2176" s="155" t="s">
        <v>88</v>
      </c>
      <c r="F2176" s="155" t="s">
        <v>89</v>
      </c>
      <c r="G2176" s="153">
        <v>123.96</v>
      </c>
      <c r="H2176" s="153">
        <v>146.06</v>
      </c>
      <c r="I2176" s="156" t="s">
        <v>146</v>
      </c>
      <c r="J2176" s="184"/>
    </row>
    <row r="2177" spans="1:10" s="99" customFormat="1" ht="14.25" customHeight="1">
      <c r="A2177" s="154">
        <v>79</v>
      </c>
      <c r="B2177" s="155">
        <v>2091</v>
      </c>
      <c r="C2177" s="155" t="s">
        <v>157</v>
      </c>
      <c r="D2177" s="155" t="s">
        <v>138</v>
      </c>
      <c r="E2177" s="155">
        <v>120</v>
      </c>
      <c r="F2177" s="155" t="s">
        <v>623</v>
      </c>
      <c r="G2177" s="153">
        <v>3.8</v>
      </c>
      <c r="H2177" s="153" t="s">
        <v>92</v>
      </c>
      <c r="I2177" s="156" t="s">
        <v>66</v>
      </c>
      <c r="J2177" s="184"/>
    </row>
    <row r="2178" spans="1:10" s="99" customFormat="1" ht="14.25" customHeight="1">
      <c r="A2178" s="154">
        <v>79</v>
      </c>
      <c r="B2178" s="155">
        <v>2092</v>
      </c>
      <c r="C2178" s="155" t="s">
        <v>157</v>
      </c>
      <c r="D2178" s="155" t="s">
        <v>138</v>
      </c>
      <c r="E2178" s="155">
        <v>120</v>
      </c>
      <c r="F2178" s="155" t="s">
        <v>618</v>
      </c>
      <c r="G2178" s="153">
        <v>3.8</v>
      </c>
      <c r="H2178" s="153" t="s">
        <v>92</v>
      </c>
      <c r="I2178" s="156" t="s">
        <v>66</v>
      </c>
      <c r="J2178" s="184"/>
    </row>
    <row r="2179" spans="1:10" s="99" customFormat="1" ht="14.25" customHeight="1">
      <c r="A2179" s="154">
        <v>79</v>
      </c>
      <c r="B2179" s="155">
        <v>2093</v>
      </c>
      <c r="C2179" s="155" t="s">
        <v>157</v>
      </c>
      <c r="D2179" s="155" t="s">
        <v>138</v>
      </c>
      <c r="E2179" s="155">
        <v>120</v>
      </c>
      <c r="F2179" s="155" t="s">
        <v>618</v>
      </c>
      <c r="G2179" s="153">
        <v>3.8</v>
      </c>
      <c r="H2179" s="153" t="s">
        <v>92</v>
      </c>
      <c r="I2179" s="156" t="s">
        <v>66</v>
      </c>
      <c r="J2179" s="184"/>
    </row>
    <row r="2180" spans="1:10" s="99" customFormat="1" ht="14.25" customHeight="1">
      <c r="A2180" s="154">
        <v>79</v>
      </c>
      <c r="B2180" s="155">
        <v>2094</v>
      </c>
      <c r="C2180" s="155" t="s">
        <v>157</v>
      </c>
      <c r="D2180" s="155" t="s">
        <v>138</v>
      </c>
      <c r="E2180" s="155">
        <v>120</v>
      </c>
      <c r="F2180" s="155" t="s">
        <v>618</v>
      </c>
      <c r="G2180" s="153">
        <v>3.8</v>
      </c>
      <c r="H2180" s="153" t="s">
        <v>92</v>
      </c>
      <c r="I2180" s="156" t="s">
        <v>66</v>
      </c>
      <c r="J2180" s="184"/>
    </row>
    <row r="2181" spans="1:10" s="99" customFormat="1" ht="14.25" customHeight="1">
      <c r="A2181" s="154">
        <v>79</v>
      </c>
      <c r="B2181" s="155">
        <v>2095</v>
      </c>
      <c r="C2181" s="155" t="s">
        <v>157</v>
      </c>
      <c r="D2181" s="155" t="s">
        <v>138</v>
      </c>
      <c r="E2181" s="155">
        <v>120</v>
      </c>
      <c r="F2181" s="155" t="s">
        <v>572</v>
      </c>
      <c r="G2181" s="153">
        <v>3.8</v>
      </c>
      <c r="H2181" s="153" t="s">
        <v>92</v>
      </c>
      <c r="I2181" s="156" t="s">
        <v>66</v>
      </c>
      <c r="J2181" s="184"/>
    </row>
    <row r="2182" spans="1:10" s="99" customFormat="1" ht="14.25" customHeight="1">
      <c r="A2182" s="154">
        <v>79</v>
      </c>
      <c r="B2182" s="155">
        <v>2096</v>
      </c>
      <c r="C2182" s="155" t="s">
        <v>157</v>
      </c>
      <c r="D2182" s="155" t="s">
        <v>138</v>
      </c>
      <c r="E2182" s="155">
        <v>120</v>
      </c>
      <c r="F2182" s="155" t="s">
        <v>572</v>
      </c>
      <c r="G2182" s="153">
        <v>3.8</v>
      </c>
      <c r="H2182" s="153" t="s">
        <v>92</v>
      </c>
      <c r="I2182" s="156" t="s">
        <v>66</v>
      </c>
      <c r="J2182" s="184"/>
    </row>
    <row r="2183" spans="1:10" s="99" customFormat="1" ht="14.25" customHeight="1">
      <c r="A2183" s="154">
        <v>79</v>
      </c>
      <c r="B2183" s="155">
        <v>2097</v>
      </c>
      <c r="C2183" s="155" t="s">
        <v>157</v>
      </c>
      <c r="D2183" s="155" t="s">
        <v>138</v>
      </c>
      <c r="E2183" s="155">
        <v>120</v>
      </c>
      <c r="F2183" s="155" t="s">
        <v>572</v>
      </c>
      <c r="G2183" s="153">
        <v>3.8</v>
      </c>
      <c r="H2183" s="153" t="s">
        <v>92</v>
      </c>
      <c r="I2183" s="156" t="s">
        <v>66</v>
      </c>
      <c r="J2183" s="184"/>
    </row>
    <row r="2184" spans="1:10" s="99" customFormat="1" ht="14.25" customHeight="1">
      <c r="A2184" s="154">
        <v>79</v>
      </c>
      <c r="B2184" s="155">
        <v>2098</v>
      </c>
      <c r="C2184" s="155" t="s">
        <v>157</v>
      </c>
      <c r="D2184" s="155" t="s">
        <v>138</v>
      </c>
      <c r="E2184" s="155">
        <v>120</v>
      </c>
      <c r="F2184" s="155" t="s">
        <v>572</v>
      </c>
      <c r="G2184" s="153">
        <v>3.8</v>
      </c>
      <c r="H2184" s="153" t="s">
        <v>92</v>
      </c>
      <c r="I2184" s="156" t="s">
        <v>66</v>
      </c>
      <c r="J2184" s="184"/>
    </row>
    <row r="2185" spans="1:10" s="99" customFormat="1" ht="14.25" customHeight="1">
      <c r="A2185" s="154">
        <v>79</v>
      </c>
      <c r="B2185" s="155">
        <v>2099</v>
      </c>
      <c r="C2185" s="155" t="s">
        <v>642</v>
      </c>
      <c r="D2185" s="155" t="s">
        <v>138</v>
      </c>
      <c r="E2185" s="155">
        <v>120</v>
      </c>
      <c r="F2185" s="155" t="s">
        <v>582</v>
      </c>
      <c r="G2185" s="153">
        <v>6.48</v>
      </c>
      <c r="H2185" s="153" t="s">
        <v>92</v>
      </c>
      <c r="I2185" s="156" t="s">
        <v>66</v>
      </c>
      <c r="J2185" s="184"/>
    </row>
    <row r="2186" spans="1:10" s="99" customFormat="1" ht="14.25" customHeight="1">
      <c r="A2186" s="154">
        <v>79</v>
      </c>
      <c r="B2186" s="155">
        <v>2100</v>
      </c>
      <c r="C2186" s="155" t="s">
        <v>642</v>
      </c>
      <c r="D2186" s="155" t="s">
        <v>138</v>
      </c>
      <c r="E2186" s="155">
        <v>120</v>
      </c>
      <c r="F2186" s="155" t="s">
        <v>618</v>
      </c>
      <c r="G2186" s="153">
        <v>6.48</v>
      </c>
      <c r="H2186" s="153" t="s">
        <v>92</v>
      </c>
      <c r="I2186" s="156" t="s">
        <v>66</v>
      </c>
      <c r="J2186" s="184"/>
    </row>
    <row r="2187" spans="1:10" s="99" customFormat="1" ht="14.25" customHeight="1">
      <c r="A2187" s="154">
        <v>79</v>
      </c>
      <c r="B2187" s="155">
        <v>2101</v>
      </c>
      <c r="C2187" s="155" t="s">
        <v>642</v>
      </c>
      <c r="D2187" s="155" t="s">
        <v>138</v>
      </c>
      <c r="E2187" s="155">
        <v>120</v>
      </c>
      <c r="F2187" s="155" t="s">
        <v>618</v>
      </c>
      <c r="G2187" s="153">
        <v>6.48</v>
      </c>
      <c r="H2187" s="153" t="s">
        <v>92</v>
      </c>
      <c r="I2187" s="156" t="s">
        <v>66</v>
      </c>
      <c r="J2187" s="184"/>
    </row>
    <row r="2188" spans="1:10" s="99" customFormat="1" ht="14.25" customHeight="1">
      <c r="A2188" s="154">
        <v>79</v>
      </c>
      <c r="B2188" s="155">
        <v>2102</v>
      </c>
      <c r="C2188" s="155" t="s">
        <v>642</v>
      </c>
      <c r="D2188" s="155" t="s">
        <v>138</v>
      </c>
      <c r="E2188" s="155">
        <v>120</v>
      </c>
      <c r="F2188" s="155" t="s">
        <v>582</v>
      </c>
      <c r="G2188" s="153">
        <v>6.48</v>
      </c>
      <c r="H2188" s="153" t="s">
        <v>92</v>
      </c>
      <c r="I2188" s="156" t="s">
        <v>66</v>
      </c>
      <c r="J2188" s="184"/>
    </row>
    <row r="2189" spans="1:10" s="99" customFormat="1" ht="14.25" customHeight="1">
      <c r="A2189" s="154">
        <v>79</v>
      </c>
      <c r="B2189" s="155">
        <v>2103</v>
      </c>
      <c r="C2189" s="155" t="s">
        <v>642</v>
      </c>
      <c r="D2189" s="155" t="s">
        <v>138</v>
      </c>
      <c r="E2189" s="155">
        <v>120</v>
      </c>
      <c r="F2189" s="155" t="s">
        <v>582</v>
      </c>
      <c r="G2189" s="153">
        <v>6.48</v>
      </c>
      <c r="H2189" s="153" t="s">
        <v>92</v>
      </c>
      <c r="I2189" s="156" t="s">
        <v>66</v>
      </c>
      <c r="J2189" s="184"/>
    </row>
    <row r="2190" spans="1:10" s="99" customFormat="1" ht="14.25" customHeight="1">
      <c r="A2190" s="154">
        <v>79</v>
      </c>
      <c r="B2190" s="155">
        <v>2104</v>
      </c>
      <c r="C2190" s="155" t="s">
        <v>642</v>
      </c>
      <c r="D2190" s="155" t="s">
        <v>138</v>
      </c>
      <c r="E2190" s="155">
        <v>120</v>
      </c>
      <c r="F2190" s="155" t="s">
        <v>582</v>
      </c>
      <c r="G2190" s="153">
        <v>6.48</v>
      </c>
      <c r="H2190" s="153" t="s">
        <v>92</v>
      </c>
      <c r="I2190" s="156" t="s">
        <v>66</v>
      </c>
      <c r="J2190" s="184"/>
    </row>
    <row r="2191" spans="1:10" s="99" customFormat="1" ht="14.25" customHeight="1">
      <c r="A2191" s="154">
        <v>79</v>
      </c>
      <c r="B2191" s="155">
        <v>2105</v>
      </c>
      <c r="C2191" s="155" t="s">
        <v>642</v>
      </c>
      <c r="D2191" s="155" t="s">
        <v>138</v>
      </c>
      <c r="E2191" s="155">
        <v>120</v>
      </c>
      <c r="F2191" s="155" t="s">
        <v>618</v>
      </c>
      <c r="G2191" s="153">
        <v>6.48</v>
      </c>
      <c r="H2191" s="153" t="s">
        <v>92</v>
      </c>
      <c r="I2191" s="156" t="s">
        <v>66</v>
      </c>
      <c r="J2191" s="184"/>
    </row>
    <row r="2192" spans="1:10" s="99" customFormat="1" ht="14.25" customHeight="1">
      <c r="A2192" s="154">
        <v>79</v>
      </c>
      <c r="B2192" s="155">
        <v>2106</v>
      </c>
      <c r="C2192" s="155" t="s">
        <v>642</v>
      </c>
      <c r="D2192" s="155" t="s">
        <v>138</v>
      </c>
      <c r="E2192" s="155">
        <v>120</v>
      </c>
      <c r="F2192" s="155" t="s">
        <v>618</v>
      </c>
      <c r="G2192" s="153">
        <v>6.48</v>
      </c>
      <c r="H2192" s="153" t="s">
        <v>92</v>
      </c>
      <c r="I2192" s="156" t="s">
        <v>66</v>
      </c>
      <c r="J2192" s="184"/>
    </row>
    <row r="2193" spans="1:10" s="99" customFormat="1" ht="14.25" customHeight="1">
      <c r="A2193" s="154">
        <v>79</v>
      </c>
      <c r="B2193" s="155">
        <v>2107</v>
      </c>
      <c r="C2193" s="155" t="s">
        <v>642</v>
      </c>
      <c r="D2193" s="155" t="s">
        <v>138</v>
      </c>
      <c r="E2193" s="155">
        <v>80</v>
      </c>
      <c r="F2193" s="155" t="s">
        <v>582</v>
      </c>
      <c r="G2193" s="153">
        <v>4.32</v>
      </c>
      <c r="H2193" s="153" t="s">
        <v>92</v>
      </c>
      <c r="I2193" s="156" t="s">
        <v>66</v>
      </c>
      <c r="J2193" s="184"/>
    </row>
    <row r="2194" spans="1:10" s="99" customFormat="1" ht="14.25" customHeight="1">
      <c r="A2194" s="154">
        <v>79</v>
      </c>
      <c r="B2194" s="155">
        <v>2108</v>
      </c>
      <c r="C2194" s="155" t="s">
        <v>642</v>
      </c>
      <c r="D2194" s="155" t="s">
        <v>138</v>
      </c>
      <c r="E2194" s="155">
        <v>40</v>
      </c>
      <c r="F2194" s="155" t="s">
        <v>582</v>
      </c>
      <c r="G2194" s="153">
        <v>2.16</v>
      </c>
      <c r="H2194" s="153" t="s">
        <v>92</v>
      </c>
      <c r="I2194" s="156" t="s">
        <v>66</v>
      </c>
      <c r="J2194" s="184"/>
    </row>
    <row r="2195" spans="1:10" s="99" customFormat="1" ht="14.25" customHeight="1">
      <c r="A2195" s="154">
        <v>79</v>
      </c>
      <c r="B2195" s="155">
        <v>2109</v>
      </c>
      <c r="C2195" s="155" t="s">
        <v>566</v>
      </c>
      <c r="D2195" s="155" t="s">
        <v>138</v>
      </c>
      <c r="E2195" s="155">
        <v>120</v>
      </c>
      <c r="F2195" s="155" t="s">
        <v>582</v>
      </c>
      <c r="G2195" s="153">
        <v>4</v>
      </c>
      <c r="H2195" s="153" t="s">
        <v>92</v>
      </c>
      <c r="I2195" s="156" t="s">
        <v>66</v>
      </c>
      <c r="J2195" s="184"/>
    </row>
    <row r="2196" spans="1:10" s="99" customFormat="1" ht="14.25" customHeight="1">
      <c r="A2196" s="154">
        <v>79</v>
      </c>
      <c r="B2196" s="155">
        <v>2110</v>
      </c>
      <c r="C2196" s="155" t="s">
        <v>566</v>
      </c>
      <c r="D2196" s="155" t="s">
        <v>138</v>
      </c>
      <c r="E2196" s="155">
        <v>120</v>
      </c>
      <c r="F2196" s="155" t="s">
        <v>567</v>
      </c>
      <c r="G2196" s="153">
        <v>4</v>
      </c>
      <c r="H2196" s="153" t="s">
        <v>92</v>
      </c>
      <c r="I2196" s="156" t="s">
        <v>66</v>
      </c>
      <c r="J2196" s="184"/>
    </row>
    <row r="2197" spans="1:10" s="99" customFormat="1" ht="14.25" customHeight="1">
      <c r="A2197" s="154">
        <v>79</v>
      </c>
      <c r="B2197" s="155">
        <v>2111</v>
      </c>
      <c r="C2197" s="155" t="s">
        <v>566</v>
      </c>
      <c r="D2197" s="155" t="s">
        <v>138</v>
      </c>
      <c r="E2197" s="155">
        <v>120</v>
      </c>
      <c r="F2197" s="155" t="s">
        <v>582</v>
      </c>
      <c r="G2197" s="153">
        <v>4</v>
      </c>
      <c r="H2197" s="153" t="s">
        <v>92</v>
      </c>
      <c r="I2197" s="156" t="s">
        <v>66</v>
      </c>
      <c r="J2197" s="184"/>
    </row>
    <row r="2198" spans="1:10" s="99" customFormat="1" ht="14.25" customHeight="1">
      <c r="A2198" s="154">
        <v>79</v>
      </c>
      <c r="B2198" s="155">
        <v>2112</v>
      </c>
      <c r="C2198" s="155" t="s">
        <v>642</v>
      </c>
      <c r="D2198" s="155" t="s">
        <v>138</v>
      </c>
      <c r="E2198" s="155">
        <v>120</v>
      </c>
      <c r="F2198" s="155" t="s">
        <v>623</v>
      </c>
      <c r="G2198" s="153">
        <v>6.48</v>
      </c>
      <c r="H2198" s="153" t="s">
        <v>92</v>
      </c>
      <c r="I2198" s="156" t="s">
        <v>66</v>
      </c>
      <c r="J2198" s="184"/>
    </row>
    <row r="2199" spans="1:10" s="99" customFormat="1" ht="14.25" customHeight="1">
      <c r="A2199" s="154">
        <v>79</v>
      </c>
      <c r="B2199" s="155">
        <v>2113</v>
      </c>
      <c r="C2199" s="155" t="s">
        <v>642</v>
      </c>
      <c r="D2199" s="155" t="s">
        <v>138</v>
      </c>
      <c r="E2199" s="155">
        <v>120</v>
      </c>
      <c r="F2199" s="155" t="s">
        <v>623</v>
      </c>
      <c r="G2199" s="153">
        <v>6.48</v>
      </c>
      <c r="H2199" s="153" t="s">
        <v>92</v>
      </c>
      <c r="I2199" s="156" t="s">
        <v>66</v>
      </c>
      <c r="J2199" s="184"/>
    </row>
    <row r="2200" spans="1:10" s="99" customFormat="1" ht="14.25" customHeight="1">
      <c r="A2200" s="154">
        <v>79</v>
      </c>
      <c r="B2200" s="155">
        <v>2114</v>
      </c>
      <c r="C2200" s="155" t="s">
        <v>642</v>
      </c>
      <c r="D2200" s="155" t="s">
        <v>138</v>
      </c>
      <c r="E2200" s="155">
        <v>120</v>
      </c>
      <c r="F2200" s="155" t="s">
        <v>623</v>
      </c>
      <c r="G2200" s="153">
        <v>6.48</v>
      </c>
      <c r="H2200" s="153" t="s">
        <v>92</v>
      </c>
      <c r="I2200" s="156" t="s">
        <v>66</v>
      </c>
      <c r="J2200" s="184"/>
    </row>
    <row r="2201" spans="1:10" s="99" customFormat="1" ht="14.25" customHeight="1">
      <c r="A2201" s="154">
        <v>79</v>
      </c>
      <c r="B2201" s="155">
        <v>2115</v>
      </c>
      <c r="C2201" s="155" t="s">
        <v>157</v>
      </c>
      <c r="D2201" s="155" t="s">
        <v>138</v>
      </c>
      <c r="E2201" s="155">
        <v>120</v>
      </c>
      <c r="F2201" s="155" t="s">
        <v>623</v>
      </c>
      <c r="G2201" s="153">
        <v>3.8</v>
      </c>
      <c r="H2201" s="153" t="s">
        <v>92</v>
      </c>
      <c r="I2201" s="156" t="s">
        <v>66</v>
      </c>
      <c r="J2201" s="184"/>
    </row>
    <row r="2202" spans="1:10" s="99" customFormat="1" ht="14.25" customHeight="1">
      <c r="A2202" s="154" t="s">
        <v>36</v>
      </c>
      <c r="B2202" s="155" t="s">
        <v>45</v>
      </c>
      <c r="C2202" s="155" t="s">
        <v>86</v>
      </c>
      <c r="D2202" s="155" t="s">
        <v>87</v>
      </c>
      <c r="E2202" s="155" t="s">
        <v>88</v>
      </c>
      <c r="F2202" s="155" t="s">
        <v>89</v>
      </c>
      <c r="G2202" s="153">
        <v>183.93</v>
      </c>
      <c r="H2202" s="153">
        <v>206.03</v>
      </c>
      <c r="I2202" s="156" t="s">
        <v>90</v>
      </c>
      <c r="J2202" s="184"/>
    </row>
    <row r="2203" spans="1:10" s="99" customFormat="1" ht="14.25" customHeight="1">
      <c r="A2203" s="154">
        <v>80</v>
      </c>
      <c r="B2203" s="155">
        <v>2116</v>
      </c>
      <c r="C2203" s="155" t="s">
        <v>643</v>
      </c>
      <c r="D2203" s="155" t="s">
        <v>644</v>
      </c>
      <c r="E2203" s="155">
        <v>100</v>
      </c>
      <c r="F2203" s="155" t="s">
        <v>629</v>
      </c>
      <c r="G2203" s="153">
        <v>4.5</v>
      </c>
      <c r="H2203" s="153" t="s">
        <v>92</v>
      </c>
      <c r="I2203" s="156" t="s">
        <v>66</v>
      </c>
      <c r="J2203" s="184"/>
    </row>
    <row r="2204" spans="1:10" s="99" customFormat="1" ht="14.25" customHeight="1">
      <c r="A2204" s="154">
        <v>80</v>
      </c>
      <c r="B2204" s="155">
        <v>2117</v>
      </c>
      <c r="C2204" s="155" t="s">
        <v>643</v>
      </c>
      <c r="D2204" s="155" t="s">
        <v>644</v>
      </c>
      <c r="E2204" s="155">
        <v>100</v>
      </c>
      <c r="F2204" s="155" t="s">
        <v>629</v>
      </c>
      <c r="G2204" s="153">
        <v>4.5</v>
      </c>
      <c r="H2204" s="153" t="s">
        <v>92</v>
      </c>
      <c r="I2204" s="156" t="s">
        <v>66</v>
      </c>
      <c r="J2204" s="184"/>
    </row>
    <row r="2205" spans="1:10" s="99" customFormat="1" ht="14.25" customHeight="1">
      <c r="A2205" s="154">
        <v>80</v>
      </c>
      <c r="B2205" s="155">
        <v>2118</v>
      </c>
      <c r="C2205" s="155" t="s">
        <v>643</v>
      </c>
      <c r="D2205" s="155" t="s">
        <v>644</v>
      </c>
      <c r="E2205" s="155">
        <v>100</v>
      </c>
      <c r="F2205" s="155" t="s">
        <v>645</v>
      </c>
      <c r="G2205" s="153">
        <v>4.5</v>
      </c>
      <c r="H2205" s="153" t="s">
        <v>92</v>
      </c>
      <c r="I2205" s="156" t="s">
        <v>66</v>
      </c>
      <c r="J2205" s="184"/>
    </row>
    <row r="2206" spans="1:10" s="99" customFormat="1" ht="14.25" customHeight="1">
      <c r="A2206" s="154">
        <v>80</v>
      </c>
      <c r="B2206" s="155">
        <v>2119</v>
      </c>
      <c r="C2206" s="155" t="s">
        <v>643</v>
      </c>
      <c r="D2206" s="155" t="s">
        <v>644</v>
      </c>
      <c r="E2206" s="155">
        <v>100</v>
      </c>
      <c r="F2206" s="155" t="s">
        <v>645</v>
      </c>
      <c r="G2206" s="153">
        <v>4.5</v>
      </c>
      <c r="H2206" s="153" t="s">
        <v>92</v>
      </c>
      <c r="I2206" s="156" t="s">
        <v>66</v>
      </c>
      <c r="J2206" s="184"/>
    </row>
    <row r="2207" spans="1:10" s="99" customFormat="1" ht="14.25" customHeight="1">
      <c r="A2207" s="154">
        <v>80</v>
      </c>
      <c r="B2207" s="155">
        <v>2120</v>
      </c>
      <c r="C2207" s="155" t="s">
        <v>643</v>
      </c>
      <c r="D2207" s="155" t="s">
        <v>644</v>
      </c>
      <c r="E2207" s="155">
        <v>100</v>
      </c>
      <c r="F2207" s="155" t="s">
        <v>645</v>
      </c>
      <c r="G2207" s="153">
        <v>4.5</v>
      </c>
      <c r="H2207" s="153" t="s">
        <v>92</v>
      </c>
      <c r="I2207" s="156" t="s">
        <v>66</v>
      </c>
      <c r="J2207" s="184"/>
    </row>
    <row r="2208" spans="1:10" s="99" customFormat="1" ht="14.25" customHeight="1">
      <c r="A2208" s="154">
        <v>80</v>
      </c>
      <c r="B2208" s="155">
        <v>2121</v>
      </c>
      <c r="C2208" s="155" t="s">
        <v>643</v>
      </c>
      <c r="D2208" s="155" t="s">
        <v>644</v>
      </c>
      <c r="E2208" s="155">
        <v>100</v>
      </c>
      <c r="F2208" s="155" t="s">
        <v>629</v>
      </c>
      <c r="G2208" s="153">
        <v>4.5</v>
      </c>
      <c r="H2208" s="153" t="s">
        <v>92</v>
      </c>
      <c r="I2208" s="156" t="s">
        <v>66</v>
      </c>
      <c r="J2208" s="184"/>
    </row>
    <row r="2209" spans="1:10" s="99" customFormat="1" ht="14.25" customHeight="1">
      <c r="A2209" s="154">
        <v>80</v>
      </c>
      <c r="B2209" s="155">
        <v>2122</v>
      </c>
      <c r="C2209" s="155" t="s">
        <v>643</v>
      </c>
      <c r="D2209" s="155" t="s">
        <v>644</v>
      </c>
      <c r="E2209" s="155">
        <v>100</v>
      </c>
      <c r="F2209" s="155" t="s">
        <v>629</v>
      </c>
      <c r="G2209" s="153">
        <v>4.5</v>
      </c>
      <c r="H2209" s="153" t="s">
        <v>92</v>
      </c>
      <c r="I2209" s="156" t="s">
        <v>66</v>
      </c>
      <c r="J2209" s="184"/>
    </row>
    <row r="2210" spans="1:10" s="99" customFormat="1" ht="14.25" customHeight="1">
      <c r="A2210" s="154">
        <v>80</v>
      </c>
      <c r="B2210" s="155">
        <v>2123</v>
      </c>
      <c r="C2210" s="155" t="s">
        <v>643</v>
      </c>
      <c r="D2210" s="155" t="s">
        <v>644</v>
      </c>
      <c r="E2210" s="155">
        <v>100</v>
      </c>
      <c r="F2210" s="155" t="s">
        <v>645</v>
      </c>
      <c r="G2210" s="153">
        <v>4.5</v>
      </c>
      <c r="H2210" s="153" t="s">
        <v>92</v>
      </c>
      <c r="I2210" s="156" t="s">
        <v>66</v>
      </c>
      <c r="J2210" s="184"/>
    </row>
    <row r="2211" spans="1:10" s="99" customFormat="1" ht="14.25" customHeight="1">
      <c r="A2211" s="154">
        <v>80</v>
      </c>
      <c r="B2211" s="155">
        <v>2124</v>
      </c>
      <c r="C2211" s="155" t="s">
        <v>643</v>
      </c>
      <c r="D2211" s="155" t="s">
        <v>644</v>
      </c>
      <c r="E2211" s="155">
        <v>100</v>
      </c>
      <c r="F2211" s="155" t="s">
        <v>645</v>
      </c>
      <c r="G2211" s="153">
        <v>4.5</v>
      </c>
      <c r="H2211" s="153" t="s">
        <v>92</v>
      </c>
      <c r="I2211" s="156" t="s">
        <v>66</v>
      </c>
      <c r="J2211" s="184"/>
    </row>
    <row r="2212" spans="1:10" s="99" customFormat="1" ht="14.25" customHeight="1">
      <c r="A2212" s="154">
        <v>80</v>
      </c>
      <c r="B2212" s="155">
        <v>2125</v>
      </c>
      <c r="C2212" s="155" t="s">
        <v>643</v>
      </c>
      <c r="D2212" s="155" t="s">
        <v>644</v>
      </c>
      <c r="E2212" s="155">
        <v>100</v>
      </c>
      <c r="F2212" s="155" t="s">
        <v>645</v>
      </c>
      <c r="G2212" s="153">
        <v>4.5</v>
      </c>
      <c r="H2212" s="153" t="s">
        <v>92</v>
      </c>
      <c r="I2212" s="156" t="s">
        <v>66</v>
      </c>
      <c r="J2212" s="184"/>
    </row>
    <row r="2213" spans="1:10" s="99" customFormat="1" ht="14.25" customHeight="1">
      <c r="A2213" s="154">
        <v>80</v>
      </c>
      <c r="B2213" s="155">
        <v>2126</v>
      </c>
      <c r="C2213" s="155" t="s">
        <v>643</v>
      </c>
      <c r="D2213" s="155" t="s">
        <v>644</v>
      </c>
      <c r="E2213" s="155">
        <v>100</v>
      </c>
      <c r="F2213" s="155" t="s">
        <v>629</v>
      </c>
      <c r="G2213" s="153">
        <v>4.5</v>
      </c>
      <c r="H2213" s="153" t="s">
        <v>92</v>
      </c>
      <c r="I2213" s="156" t="s">
        <v>66</v>
      </c>
      <c r="J2213" s="184"/>
    </row>
    <row r="2214" spans="1:10" s="99" customFormat="1" ht="14.25" customHeight="1">
      <c r="A2214" s="154">
        <v>80</v>
      </c>
      <c r="B2214" s="155">
        <v>2127</v>
      </c>
      <c r="C2214" s="155" t="s">
        <v>643</v>
      </c>
      <c r="D2214" s="155" t="s">
        <v>644</v>
      </c>
      <c r="E2214" s="155">
        <v>100</v>
      </c>
      <c r="F2214" s="155" t="s">
        <v>629</v>
      </c>
      <c r="G2214" s="153">
        <v>4.5</v>
      </c>
      <c r="H2214" s="153" t="s">
        <v>92</v>
      </c>
      <c r="I2214" s="156" t="s">
        <v>66</v>
      </c>
      <c r="J2214" s="184"/>
    </row>
    <row r="2215" spans="1:10" s="99" customFormat="1" ht="14.25" customHeight="1">
      <c r="A2215" s="154">
        <v>80</v>
      </c>
      <c r="B2215" s="155">
        <v>2128</v>
      </c>
      <c r="C2215" s="155" t="s">
        <v>643</v>
      </c>
      <c r="D2215" s="155" t="s">
        <v>644</v>
      </c>
      <c r="E2215" s="155">
        <v>100</v>
      </c>
      <c r="F2215" s="155" t="s">
        <v>645</v>
      </c>
      <c r="G2215" s="153">
        <v>4.5</v>
      </c>
      <c r="H2215" s="153" t="s">
        <v>92</v>
      </c>
      <c r="I2215" s="156" t="s">
        <v>66</v>
      </c>
      <c r="J2215" s="184"/>
    </row>
    <row r="2216" spans="1:10" s="99" customFormat="1" ht="14.25" customHeight="1">
      <c r="A2216" s="154">
        <v>80</v>
      </c>
      <c r="B2216" s="155">
        <v>2129</v>
      </c>
      <c r="C2216" s="155" t="s">
        <v>643</v>
      </c>
      <c r="D2216" s="155" t="s">
        <v>644</v>
      </c>
      <c r="E2216" s="155">
        <v>100</v>
      </c>
      <c r="F2216" s="155" t="s">
        <v>645</v>
      </c>
      <c r="G2216" s="153">
        <v>4.5</v>
      </c>
      <c r="H2216" s="153" t="s">
        <v>92</v>
      </c>
      <c r="I2216" s="156" t="s">
        <v>66</v>
      </c>
      <c r="J2216" s="184"/>
    </row>
    <row r="2217" spans="1:10" s="99" customFormat="1" ht="14.25" customHeight="1">
      <c r="A2217" s="154">
        <v>80</v>
      </c>
      <c r="B2217" s="155">
        <v>2130</v>
      </c>
      <c r="C2217" s="155" t="s">
        <v>643</v>
      </c>
      <c r="D2217" s="155" t="s">
        <v>644</v>
      </c>
      <c r="E2217" s="155">
        <v>100</v>
      </c>
      <c r="F2217" s="155" t="s">
        <v>645</v>
      </c>
      <c r="G2217" s="153">
        <v>4.5</v>
      </c>
      <c r="H2217" s="153" t="s">
        <v>92</v>
      </c>
      <c r="I2217" s="156" t="s">
        <v>66</v>
      </c>
      <c r="J2217" s="184"/>
    </row>
    <row r="2218" spans="1:10" s="99" customFormat="1" ht="14.25" customHeight="1">
      <c r="A2218" s="154">
        <v>80</v>
      </c>
      <c r="B2218" s="155">
        <v>2131</v>
      </c>
      <c r="C2218" s="155" t="s">
        <v>643</v>
      </c>
      <c r="D2218" s="155" t="s">
        <v>644</v>
      </c>
      <c r="E2218" s="155">
        <v>100</v>
      </c>
      <c r="F2218" s="155" t="s">
        <v>629</v>
      </c>
      <c r="G2218" s="153">
        <v>4.5</v>
      </c>
      <c r="H2218" s="153" t="s">
        <v>92</v>
      </c>
      <c r="I2218" s="156" t="s">
        <v>66</v>
      </c>
      <c r="J2218" s="184"/>
    </row>
    <row r="2219" spans="1:10" s="99" customFormat="1" ht="14.25" customHeight="1">
      <c r="A2219" s="154">
        <v>80</v>
      </c>
      <c r="B2219" s="155">
        <v>2132</v>
      </c>
      <c r="C2219" s="155" t="s">
        <v>643</v>
      </c>
      <c r="D2219" s="155" t="s">
        <v>644</v>
      </c>
      <c r="E2219" s="155">
        <v>100</v>
      </c>
      <c r="F2219" s="155" t="s">
        <v>629</v>
      </c>
      <c r="G2219" s="153">
        <v>4.5</v>
      </c>
      <c r="H2219" s="153" t="s">
        <v>92</v>
      </c>
      <c r="I2219" s="156" t="s">
        <v>66</v>
      </c>
      <c r="J2219" s="184"/>
    </row>
    <row r="2220" spans="1:10" s="99" customFormat="1" ht="14.25" customHeight="1">
      <c r="A2220" s="154">
        <v>80</v>
      </c>
      <c r="B2220" s="155">
        <v>2133</v>
      </c>
      <c r="C2220" s="155" t="s">
        <v>643</v>
      </c>
      <c r="D2220" s="155" t="s">
        <v>644</v>
      </c>
      <c r="E2220" s="155">
        <v>100</v>
      </c>
      <c r="F2220" s="155" t="s">
        <v>645</v>
      </c>
      <c r="G2220" s="153">
        <v>4.5</v>
      </c>
      <c r="H2220" s="153" t="s">
        <v>92</v>
      </c>
      <c r="I2220" s="156" t="s">
        <v>66</v>
      </c>
      <c r="J2220" s="184"/>
    </row>
    <row r="2221" spans="1:10" s="99" customFormat="1" ht="14.25" customHeight="1">
      <c r="A2221" s="154">
        <v>80</v>
      </c>
      <c r="B2221" s="155">
        <v>2134</v>
      </c>
      <c r="C2221" s="155" t="s">
        <v>643</v>
      </c>
      <c r="D2221" s="155" t="s">
        <v>644</v>
      </c>
      <c r="E2221" s="155">
        <v>100</v>
      </c>
      <c r="F2221" s="155" t="s">
        <v>645</v>
      </c>
      <c r="G2221" s="153">
        <v>4.5</v>
      </c>
      <c r="H2221" s="153" t="s">
        <v>92</v>
      </c>
      <c r="I2221" s="156" t="s">
        <v>66</v>
      </c>
      <c r="J2221" s="184"/>
    </row>
    <row r="2222" spans="1:10" s="99" customFormat="1" ht="14.25" customHeight="1">
      <c r="A2222" s="154">
        <v>80</v>
      </c>
      <c r="B2222" s="155">
        <v>2135</v>
      </c>
      <c r="C2222" s="155" t="s">
        <v>643</v>
      </c>
      <c r="D2222" s="155" t="s">
        <v>644</v>
      </c>
      <c r="E2222" s="155">
        <v>100</v>
      </c>
      <c r="F2222" s="155" t="s">
        <v>645</v>
      </c>
      <c r="G2222" s="153">
        <v>4.5</v>
      </c>
      <c r="H2222" s="153" t="s">
        <v>92</v>
      </c>
      <c r="I2222" s="156" t="s">
        <v>66</v>
      </c>
      <c r="J2222" s="184"/>
    </row>
    <row r="2223" spans="1:10" s="99" customFormat="1" ht="14.25" customHeight="1">
      <c r="A2223" s="154">
        <v>80</v>
      </c>
      <c r="B2223" s="155">
        <v>2136</v>
      </c>
      <c r="C2223" s="155" t="s">
        <v>643</v>
      </c>
      <c r="D2223" s="155" t="s">
        <v>644</v>
      </c>
      <c r="E2223" s="155">
        <v>100</v>
      </c>
      <c r="F2223" s="155" t="s">
        <v>629</v>
      </c>
      <c r="G2223" s="153">
        <v>4.5</v>
      </c>
      <c r="H2223" s="153" t="s">
        <v>92</v>
      </c>
      <c r="I2223" s="156" t="s">
        <v>66</v>
      </c>
      <c r="J2223" s="184"/>
    </row>
    <row r="2224" spans="1:10" s="99" customFormat="1" ht="14.25" customHeight="1">
      <c r="A2224" s="154">
        <v>80</v>
      </c>
      <c r="B2224" s="155">
        <v>2137</v>
      </c>
      <c r="C2224" s="155" t="s">
        <v>643</v>
      </c>
      <c r="D2224" s="155" t="s">
        <v>644</v>
      </c>
      <c r="E2224" s="155">
        <v>100</v>
      </c>
      <c r="F2224" s="155" t="s">
        <v>629</v>
      </c>
      <c r="G2224" s="153">
        <v>4.5</v>
      </c>
      <c r="H2224" s="153" t="s">
        <v>92</v>
      </c>
      <c r="I2224" s="156" t="s">
        <v>66</v>
      </c>
      <c r="J2224" s="184"/>
    </row>
    <row r="2225" spans="1:10" s="99" customFormat="1" ht="14.25" customHeight="1">
      <c r="A2225" s="154">
        <v>80</v>
      </c>
      <c r="B2225" s="155">
        <v>2138</v>
      </c>
      <c r="C2225" s="155" t="s">
        <v>643</v>
      </c>
      <c r="D2225" s="155" t="s">
        <v>644</v>
      </c>
      <c r="E2225" s="155">
        <v>100</v>
      </c>
      <c r="F2225" s="155" t="s">
        <v>645</v>
      </c>
      <c r="G2225" s="153">
        <v>4.5</v>
      </c>
      <c r="H2225" s="153" t="s">
        <v>92</v>
      </c>
      <c r="I2225" s="156" t="s">
        <v>66</v>
      </c>
      <c r="J2225" s="184"/>
    </row>
    <row r="2226" spans="1:10" s="99" customFormat="1" ht="14.25" customHeight="1">
      <c r="A2226" s="154">
        <v>80</v>
      </c>
      <c r="B2226" s="155">
        <v>2139</v>
      </c>
      <c r="C2226" s="155" t="s">
        <v>643</v>
      </c>
      <c r="D2226" s="155" t="s">
        <v>644</v>
      </c>
      <c r="E2226" s="155">
        <v>100</v>
      </c>
      <c r="F2226" s="155" t="s">
        <v>645</v>
      </c>
      <c r="G2226" s="153">
        <v>4.5</v>
      </c>
      <c r="H2226" s="153" t="s">
        <v>92</v>
      </c>
      <c r="I2226" s="156" t="s">
        <v>66</v>
      </c>
      <c r="J2226" s="184"/>
    </row>
    <row r="2227" spans="1:10" s="99" customFormat="1" ht="14.25" customHeight="1">
      <c r="A2227" s="154">
        <v>80</v>
      </c>
      <c r="B2227" s="155">
        <v>2140</v>
      </c>
      <c r="C2227" s="155" t="s">
        <v>643</v>
      </c>
      <c r="D2227" s="155" t="s">
        <v>644</v>
      </c>
      <c r="E2227" s="155">
        <v>100</v>
      </c>
      <c r="F2227" s="155" t="s">
        <v>645</v>
      </c>
      <c r="G2227" s="153">
        <v>4.5</v>
      </c>
      <c r="H2227" s="153" t="s">
        <v>92</v>
      </c>
      <c r="I2227" s="156" t="s">
        <v>66</v>
      </c>
      <c r="J2227" s="184"/>
    </row>
    <row r="2228" spans="1:10" s="99" customFormat="1" ht="14.25" customHeight="1">
      <c r="A2228" s="154">
        <v>80</v>
      </c>
      <c r="B2228" s="155">
        <v>2141</v>
      </c>
      <c r="C2228" s="155" t="s">
        <v>643</v>
      </c>
      <c r="D2228" s="155" t="s">
        <v>644</v>
      </c>
      <c r="E2228" s="155">
        <v>100</v>
      </c>
      <c r="F2228" s="155" t="s">
        <v>629</v>
      </c>
      <c r="G2228" s="153">
        <v>4.5</v>
      </c>
      <c r="H2228" s="153" t="s">
        <v>92</v>
      </c>
      <c r="I2228" s="156" t="s">
        <v>66</v>
      </c>
      <c r="J2228" s="184"/>
    </row>
    <row r="2229" spans="1:10" s="99" customFormat="1" ht="14.25" customHeight="1">
      <c r="A2229" s="154">
        <v>80</v>
      </c>
      <c r="B2229" s="155">
        <v>2142</v>
      </c>
      <c r="C2229" s="155" t="s">
        <v>643</v>
      </c>
      <c r="D2229" s="155" t="s">
        <v>644</v>
      </c>
      <c r="E2229" s="155">
        <v>100</v>
      </c>
      <c r="F2229" s="155" t="s">
        <v>645</v>
      </c>
      <c r="G2229" s="153">
        <v>4.5</v>
      </c>
      <c r="H2229" s="153" t="s">
        <v>92</v>
      </c>
      <c r="I2229" s="156" t="s">
        <v>66</v>
      </c>
      <c r="J2229" s="184"/>
    </row>
    <row r="2230" spans="1:10" s="99" customFormat="1" ht="14.25" customHeight="1">
      <c r="A2230" s="154">
        <v>80</v>
      </c>
      <c r="B2230" s="155">
        <v>2143</v>
      </c>
      <c r="C2230" s="155" t="s">
        <v>643</v>
      </c>
      <c r="D2230" s="155" t="s">
        <v>644</v>
      </c>
      <c r="E2230" s="155">
        <v>100</v>
      </c>
      <c r="F2230" s="155" t="s">
        <v>645</v>
      </c>
      <c r="G2230" s="153">
        <v>4.5</v>
      </c>
      <c r="H2230" s="153" t="s">
        <v>92</v>
      </c>
      <c r="I2230" s="156" t="s">
        <v>66</v>
      </c>
      <c r="J2230" s="184"/>
    </row>
    <row r="2231" spans="1:10" s="99" customFormat="1" ht="14.25" customHeight="1">
      <c r="A2231" s="154">
        <v>80</v>
      </c>
      <c r="B2231" s="155">
        <v>2144</v>
      </c>
      <c r="C2231" s="155" t="s">
        <v>643</v>
      </c>
      <c r="D2231" s="155" t="s">
        <v>644</v>
      </c>
      <c r="E2231" s="155">
        <v>100</v>
      </c>
      <c r="F2231" s="155" t="s">
        <v>645</v>
      </c>
      <c r="G2231" s="153">
        <v>4.5</v>
      </c>
      <c r="H2231" s="153" t="s">
        <v>92</v>
      </c>
      <c r="I2231" s="156" t="s">
        <v>66</v>
      </c>
      <c r="J2231" s="184"/>
    </row>
    <row r="2232" spans="1:10" s="99" customFormat="1" ht="14.25" customHeight="1">
      <c r="A2232" s="154">
        <v>80</v>
      </c>
      <c r="B2232" s="155">
        <v>2145</v>
      </c>
      <c r="C2232" s="155" t="s">
        <v>643</v>
      </c>
      <c r="D2232" s="155" t="s">
        <v>644</v>
      </c>
      <c r="E2232" s="155">
        <v>100</v>
      </c>
      <c r="F2232" s="155" t="s">
        <v>645</v>
      </c>
      <c r="G2232" s="153">
        <v>4.5</v>
      </c>
      <c r="H2232" s="153" t="s">
        <v>92</v>
      </c>
      <c r="I2232" s="156" t="s">
        <v>66</v>
      </c>
      <c r="J2232" s="184"/>
    </row>
    <row r="2233" spans="1:10" s="99" customFormat="1" ht="14.25" customHeight="1">
      <c r="A2233" s="154">
        <v>80</v>
      </c>
      <c r="B2233" s="155">
        <v>2146</v>
      </c>
      <c r="C2233" s="155" t="s">
        <v>643</v>
      </c>
      <c r="D2233" s="155" t="s">
        <v>644</v>
      </c>
      <c r="E2233" s="155">
        <v>100</v>
      </c>
      <c r="F2233" s="155" t="s">
        <v>578</v>
      </c>
      <c r="G2233" s="153">
        <v>4.5</v>
      </c>
      <c r="H2233" s="153" t="s">
        <v>92</v>
      </c>
      <c r="I2233" s="156" t="s">
        <v>66</v>
      </c>
      <c r="J2233" s="184"/>
    </row>
    <row r="2234" spans="1:10" s="99" customFormat="1" ht="14.25" customHeight="1">
      <c r="A2234" s="154">
        <v>80</v>
      </c>
      <c r="B2234" s="155">
        <v>2147</v>
      </c>
      <c r="C2234" s="155" t="s">
        <v>643</v>
      </c>
      <c r="D2234" s="155" t="s">
        <v>644</v>
      </c>
      <c r="E2234" s="155">
        <v>100</v>
      </c>
      <c r="F2234" s="155" t="s">
        <v>578</v>
      </c>
      <c r="G2234" s="153">
        <v>4.5</v>
      </c>
      <c r="H2234" s="153" t="s">
        <v>92</v>
      </c>
      <c r="I2234" s="156" t="s">
        <v>66</v>
      </c>
      <c r="J2234" s="184"/>
    </row>
    <row r="2235" spans="1:10" s="99" customFormat="1" ht="14.25" customHeight="1">
      <c r="A2235" s="154">
        <v>80</v>
      </c>
      <c r="B2235" s="155">
        <v>2148</v>
      </c>
      <c r="C2235" s="155" t="s">
        <v>643</v>
      </c>
      <c r="D2235" s="155" t="s">
        <v>644</v>
      </c>
      <c r="E2235" s="155">
        <v>100</v>
      </c>
      <c r="F2235" s="155" t="s">
        <v>578</v>
      </c>
      <c r="G2235" s="153">
        <v>4.5</v>
      </c>
      <c r="H2235" s="153" t="s">
        <v>92</v>
      </c>
      <c r="I2235" s="156" t="s">
        <v>66</v>
      </c>
      <c r="J2235" s="184"/>
    </row>
    <row r="2236" spans="1:10" s="99" customFormat="1" ht="14.25" customHeight="1">
      <c r="A2236" s="154">
        <v>80</v>
      </c>
      <c r="B2236" s="155">
        <v>2149</v>
      </c>
      <c r="C2236" s="155" t="s">
        <v>643</v>
      </c>
      <c r="D2236" s="155" t="s">
        <v>644</v>
      </c>
      <c r="E2236" s="155">
        <v>100</v>
      </c>
      <c r="F2236" s="155" t="s">
        <v>578</v>
      </c>
      <c r="G2236" s="153">
        <v>4.5</v>
      </c>
      <c r="H2236" s="153" t="s">
        <v>92</v>
      </c>
      <c r="I2236" s="156" t="s">
        <v>66</v>
      </c>
      <c r="J2236" s="184"/>
    </row>
    <row r="2237" spans="1:10" s="99" customFormat="1" ht="14.25" customHeight="1">
      <c r="A2237" s="154">
        <v>80</v>
      </c>
      <c r="B2237" s="155">
        <v>2150</v>
      </c>
      <c r="C2237" s="155" t="s">
        <v>643</v>
      </c>
      <c r="D2237" s="155" t="s">
        <v>644</v>
      </c>
      <c r="E2237" s="155">
        <v>100</v>
      </c>
      <c r="F2237" s="155" t="s">
        <v>629</v>
      </c>
      <c r="G2237" s="153">
        <v>4.5</v>
      </c>
      <c r="H2237" s="153" t="s">
        <v>92</v>
      </c>
      <c r="I2237" s="156" t="s">
        <v>66</v>
      </c>
      <c r="J2237" s="184"/>
    </row>
    <row r="2238" spans="1:10" s="99" customFormat="1" ht="14.25" customHeight="1">
      <c r="A2238" s="154">
        <v>80</v>
      </c>
      <c r="B2238" s="155">
        <v>2151</v>
      </c>
      <c r="C2238" s="155" t="s">
        <v>643</v>
      </c>
      <c r="D2238" s="155" t="s">
        <v>644</v>
      </c>
      <c r="E2238" s="155">
        <v>100</v>
      </c>
      <c r="F2238" s="155" t="s">
        <v>645</v>
      </c>
      <c r="G2238" s="153">
        <v>4.5</v>
      </c>
      <c r="H2238" s="153" t="s">
        <v>92</v>
      </c>
      <c r="I2238" s="156" t="s">
        <v>66</v>
      </c>
      <c r="J2238" s="184"/>
    </row>
    <row r="2239" spans="1:10" s="99" customFormat="1" ht="14.25" customHeight="1">
      <c r="A2239" s="154">
        <v>80</v>
      </c>
      <c r="B2239" s="155">
        <v>2152</v>
      </c>
      <c r="C2239" s="155" t="s">
        <v>643</v>
      </c>
      <c r="D2239" s="155" t="s">
        <v>644</v>
      </c>
      <c r="E2239" s="155">
        <v>100</v>
      </c>
      <c r="F2239" s="155" t="s">
        <v>578</v>
      </c>
      <c r="G2239" s="153">
        <v>4.5</v>
      </c>
      <c r="H2239" s="153" t="s">
        <v>92</v>
      </c>
      <c r="I2239" s="156" t="s">
        <v>66</v>
      </c>
      <c r="J2239" s="184"/>
    </row>
    <row r="2240" spans="1:10" s="99" customFormat="1" ht="14.25" customHeight="1">
      <c r="A2240" s="154">
        <v>80</v>
      </c>
      <c r="B2240" s="155">
        <v>2153</v>
      </c>
      <c r="C2240" s="155" t="s">
        <v>643</v>
      </c>
      <c r="D2240" s="155" t="s">
        <v>644</v>
      </c>
      <c r="E2240" s="155">
        <v>100</v>
      </c>
      <c r="F2240" s="155" t="s">
        <v>578</v>
      </c>
      <c r="G2240" s="153">
        <v>4.5</v>
      </c>
      <c r="H2240" s="153" t="s">
        <v>92</v>
      </c>
      <c r="I2240" s="156" t="s">
        <v>66</v>
      </c>
      <c r="J2240" s="184"/>
    </row>
    <row r="2241" spans="1:10" s="99" customFormat="1" ht="14.25" customHeight="1">
      <c r="A2241" s="154">
        <v>80</v>
      </c>
      <c r="B2241" s="155">
        <v>2154</v>
      </c>
      <c r="C2241" s="155" t="s">
        <v>643</v>
      </c>
      <c r="D2241" s="155" t="s">
        <v>644</v>
      </c>
      <c r="E2241" s="155">
        <v>100</v>
      </c>
      <c r="F2241" s="155" t="s">
        <v>578</v>
      </c>
      <c r="G2241" s="153">
        <v>4.5</v>
      </c>
      <c r="H2241" s="153" t="s">
        <v>92</v>
      </c>
      <c r="I2241" s="156" t="s">
        <v>66</v>
      </c>
      <c r="J2241" s="184"/>
    </row>
    <row r="2242" spans="1:10" s="99" customFormat="1" ht="14.25" customHeight="1">
      <c r="A2242" s="154">
        <v>80</v>
      </c>
      <c r="B2242" s="155">
        <v>2155</v>
      </c>
      <c r="C2242" s="155" t="s">
        <v>646</v>
      </c>
      <c r="D2242" s="155" t="s">
        <v>93</v>
      </c>
      <c r="E2242" s="155">
        <v>86</v>
      </c>
      <c r="F2242" s="155" t="s">
        <v>547</v>
      </c>
      <c r="G2242" s="153">
        <v>8.43</v>
      </c>
      <c r="H2242" s="153" t="s">
        <v>92</v>
      </c>
      <c r="I2242" s="156" t="s">
        <v>66</v>
      </c>
      <c r="J2242" s="184"/>
    </row>
    <row r="2243" spans="1:10" s="99" customFormat="1" ht="14.25" customHeight="1">
      <c r="A2243" s="154" t="s">
        <v>36</v>
      </c>
      <c r="B2243" s="155" t="s">
        <v>45</v>
      </c>
      <c r="C2243" s="155" t="s">
        <v>86</v>
      </c>
      <c r="D2243" s="155" t="s">
        <v>87</v>
      </c>
      <c r="E2243" s="155" t="s">
        <v>88</v>
      </c>
      <c r="F2243" s="155" t="s">
        <v>89</v>
      </c>
      <c r="G2243" s="153">
        <v>304</v>
      </c>
      <c r="H2243" s="153">
        <v>326.10000000000002</v>
      </c>
      <c r="I2243" s="156" t="s">
        <v>90</v>
      </c>
      <c r="J2243" s="184"/>
    </row>
    <row r="2244" spans="1:10" s="99" customFormat="1" ht="14.25" customHeight="1">
      <c r="A2244" s="154">
        <v>81</v>
      </c>
      <c r="B2244" s="155">
        <v>2156</v>
      </c>
      <c r="C2244" s="155" t="s">
        <v>342</v>
      </c>
      <c r="D2244" s="155" t="s">
        <v>91</v>
      </c>
      <c r="E2244" s="155">
        <v>120</v>
      </c>
      <c r="F2244" s="155" t="s">
        <v>582</v>
      </c>
      <c r="G2244" s="153">
        <v>9.5</v>
      </c>
      <c r="H2244" s="153" t="s">
        <v>92</v>
      </c>
      <c r="I2244" s="156" t="s">
        <v>66</v>
      </c>
      <c r="J2244" s="184"/>
    </row>
    <row r="2245" spans="1:10" s="99" customFormat="1" ht="14.25" customHeight="1">
      <c r="A2245" s="154">
        <v>81</v>
      </c>
      <c r="B2245" s="155">
        <v>2157</v>
      </c>
      <c r="C2245" s="155" t="s">
        <v>342</v>
      </c>
      <c r="D2245" s="155" t="s">
        <v>91</v>
      </c>
      <c r="E2245" s="155">
        <v>120</v>
      </c>
      <c r="F2245" s="155" t="s">
        <v>618</v>
      </c>
      <c r="G2245" s="153">
        <v>9.5</v>
      </c>
      <c r="H2245" s="153" t="s">
        <v>92</v>
      </c>
      <c r="I2245" s="156" t="s">
        <v>66</v>
      </c>
      <c r="J2245" s="184"/>
    </row>
    <row r="2246" spans="1:10" s="99" customFormat="1" ht="14.25" customHeight="1">
      <c r="A2246" s="154">
        <v>81</v>
      </c>
      <c r="B2246" s="155">
        <v>2158</v>
      </c>
      <c r="C2246" s="155" t="s">
        <v>342</v>
      </c>
      <c r="D2246" s="155" t="s">
        <v>91</v>
      </c>
      <c r="E2246" s="155">
        <v>120</v>
      </c>
      <c r="F2246" s="155" t="s">
        <v>618</v>
      </c>
      <c r="G2246" s="153">
        <v>9.5</v>
      </c>
      <c r="H2246" s="153" t="s">
        <v>92</v>
      </c>
      <c r="I2246" s="156" t="s">
        <v>66</v>
      </c>
      <c r="J2246" s="184"/>
    </row>
    <row r="2247" spans="1:10" s="99" customFormat="1" ht="14.25" customHeight="1">
      <c r="A2247" s="154">
        <v>81</v>
      </c>
      <c r="B2247" s="155">
        <v>2159</v>
      </c>
      <c r="C2247" s="155" t="s">
        <v>342</v>
      </c>
      <c r="D2247" s="155" t="s">
        <v>91</v>
      </c>
      <c r="E2247" s="155">
        <v>120</v>
      </c>
      <c r="F2247" s="155" t="s">
        <v>618</v>
      </c>
      <c r="G2247" s="153">
        <v>9.5</v>
      </c>
      <c r="H2247" s="153" t="s">
        <v>92</v>
      </c>
      <c r="I2247" s="156" t="s">
        <v>66</v>
      </c>
      <c r="J2247" s="184"/>
    </row>
    <row r="2248" spans="1:10" s="99" customFormat="1" ht="14.25" customHeight="1">
      <c r="A2248" s="154">
        <v>81</v>
      </c>
      <c r="B2248" s="155">
        <v>2160</v>
      </c>
      <c r="C2248" s="155" t="s">
        <v>342</v>
      </c>
      <c r="D2248" s="155" t="s">
        <v>91</v>
      </c>
      <c r="E2248" s="155">
        <v>120</v>
      </c>
      <c r="F2248" s="155" t="s">
        <v>582</v>
      </c>
      <c r="G2248" s="153">
        <v>9.5</v>
      </c>
      <c r="H2248" s="153" t="s">
        <v>92</v>
      </c>
      <c r="I2248" s="156" t="s">
        <v>66</v>
      </c>
      <c r="J2248" s="184"/>
    </row>
    <row r="2249" spans="1:10" s="99" customFormat="1" ht="14.25" customHeight="1">
      <c r="A2249" s="154">
        <v>81</v>
      </c>
      <c r="B2249" s="155">
        <v>2161</v>
      </c>
      <c r="C2249" s="155" t="s">
        <v>342</v>
      </c>
      <c r="D2249" s="155" t="s">
        <v>91</v>
      </c>
      <c r="E2249" s="155">
        <v>120</v>
      </c>
      <c r="F2249" s="155" t="s">
        <v>618</v>
      </c>
      <c r="G2249" s="153">
        <v>9.5</v>
      </c>
      <c r="H2249" s="153" t="s">
        <v>92</v>
      </c>
      <c r="I2249" s="156" t="s">
        <v>66</v>
      </c>
      <c r="J2249" s="184"/>
    </row>
    <row r="2250" spans="1:10" s="99" customFormat="1" ht="14.25" customHeight="1">
      <c r="A2250" s="154">
        <v>81</v>
      </c>
      <c r="B2250" s="155">
        <v>2162</v>
      </c>
      <c r="C2250" s="155" t="s">
        <v>342</v>
      </c>
      <c r="D2250" s="155" t="s">
        <v>91</v>
      </c>
      <c r="E2250" s="155">
        <v>120</v>
      </c>
      <c r="F2250" s="155" t="s">
        <v>582</v>
      </c>
      <c r="G2250" s="153">
        <v>9.5</v>
      </c>
      <c r="H2250" s="153" t="s">
        <v>92</v>
      </c>
      <c r="I2250" s="156" t="s">
        <v>66</v>
      </c>
      <c r="J2250" s="184"/>
    </row>
    <row r="2251" spans="1:10" s="99" customFormat="1" ht="14.25" customHeight="1">
      <c r="A2251" s="154">
        <v>81</v>
      </c>
      <c r="B2251" s="155">
        <v>2163</v>
      </c>
      <c r="C2251" s="155" t="s">
        <v>342</v>
      </c>
      <c r="D2251" s="155" t="s">
        <v>91</v>
      </c>
      <c r="E2251" s="155">
        <v>120</v>
      </c>
      <c r="F2251" s="155" t="s">
        <v>618</v>
      </c>
      <c r="G2251" s="153">
        <v>9.5</v>
      </c>
      <c r="H2251" s="153" t="s">
        <v>92</v>
      </c>
      <c r="I2251" s="156" t="s">
        <v>66</v>
      </c>
      <c r="J2251" s="184"/>
    </row>
    <row r="2252" spans="1:10" s="99" customFormat="1" ht="14.25" customHeight="1">
      <c r="A2252" s="154">
        <v>81</v>
      </c>
      <c r="B2252" s="155">
        <v>2164</v>
      </c>
      <c r="C2252" s="155" t="s">
        <v>342</v>
      </c>
      <c r="D2252" s="155" t="s">
        <v>91</v>
      </c>
      <c r="E2252" s="155">
        <v>120</v>
      </c>
      <c r="F2252" s="155" t="s">
        <v>618</v>
      </c>
      <c r="G2252" s="153">
        <v>9.5</v>
      </c>
      <c r="H2252" s="153" t="s">
        <v>92</v>
      </c>
      <c r="I2252" s="156" t="s">
        <v>66</v>
      </c>
      <c r="J2252" s="184"/>
    </row>
    <row r="2253" spans="1:10" s="99" customFormat="1" ht="14.25" customHeight="1">
      <c r="A2253" s="154">
        <v>81</v>
      </c>
      <c r="B2253" s="155">
        <v>2165</v>
      </c>
      <c r="C2253" s="155" t="s">
        <v>342</v>
      </c>
      <c r="D2253" s="155" t="s">
        <v>91</v>
      </c>
      <c r="E2253" s="155">
        <v>120</v>
      </c>
      <c r="F2253" s="155" t="s">
        <v>618</v>
      </c>
      <c r="G2253" s="153">
        <v>9.5</v>
      </c>
      <c r="H2253" s="153" t="s">
        <v>92</v>
      </c>
      <c r="I2253" s="156" t="s">
        <v>66</v>
      </c>
      <c r="J2253" s="184"/>
    </row>
    <row r="2254" spans="1:10" s="99" customFormat="1" ht="14.25" customHeight="1">
      <c r="A2254" s="154">
        <v>81</v>
      </c>
      <c r="B2254" s="155">
        <v>2166</v>
      </c>
      <c r="C2254" s="155" t="s">
        <v>342</v>
      </c>
      <c r="D2254" s="155" t="s">
        <v>91</v>
      </c>
      <c r="E2254" s="155">
        <v>120</v>
      </c>
      <c r="F2254" s="155" t="s">
        <v>618</v>
      </c>
      <c r="G2254" s="153">
        <v>9.5</v>
      </c>
      <c r="H2254" s="153" t="s">
        <v>92</v>
      </c>
      <c r="I2254" s="156" t="s">
        <v>66</v>
      </c>
      <c r="J2254" s="184"/>
    </row>
    <row r="2255" spans="1:10" s="99" customFormat="1" ht="14.25" customHeight="1">
      <c r="A2255" s="154">
        <v>81</v>
      </c>
      <c r="B2255" s="155">
        <v>2167</v>
      </c>
      <c r="C2255" s="155" t="s">
        <v>342</v>
      </c>
      <c r="D2255" s="155" t="s">
        <v>91</v>
      </c>
      <c r="E2255" s="155">
        <v>120</v>
      </c>
      <c r="F2255" s="155" t="s">
        <v>618</v>
      </c>
      <c r="G2255" s="153">
        <v>9.5</v>
      </c>
      <c r="H2255" s="153" t="s">
        <v>92</v>
      </c>
      <c r="I2255" s="156" t="s">
        <v>66</v>
      </c>
      <c r="J2255" s="184"/>
    </row>
    <row r="2256" spans="1:10" s="99" customFormat="1" ht="14.25" customHeight="1">
      <c r="A2256" s="154">
        <v>81</v>
      </c>
      <c r="B2256" s="155">
        <v>2168</v>
      </c>
      <c r="C2256" s="155" t="s">
        <v>342</v>
      </c>
      <c r="D2256" s="155" t="s">
        <v>91</v>
      </c>
      <c r="E2256" s="155">
        <v>120</v>
      </c>
      <c r="F2256" s="155" t="s">
        <v>618</v>
      </c>
      <c r="G2256" s="153">
        <v>9.5</v>
      </c>
      <c r="H2256" s="153" t="s">
        <v>92</v>
      </c>
      <c r="I2256" s="156" t="s">
        <v>66</v>
      </c>
      <c r="J2256" s="184"/>
    </row>
    <row r="2257" spans="1:10" s="99" customFormat="1" ht="14.25" customHeight="1">
      <c r="A2257" s="154">
        <v>81</v>
      </c>
      <c r="B2257" s="155">
        <v>2169</v>
      </c>
      <c r="C2257" s="155" t="s">
        <v>342</v>
      </c>
      <c r="D2257" s="155" t="s">
        <v>91</v>
      </c>
      <c r="E2257" s="155">
        <v>120</v>
      </c>
      <c r="F2257" s="155" t="s">
        <v>582</v>
      </c>
      <c r="G2257" s="153">
        <v>9.5</v>
      </c>
      <c r="H2257" s="153" t="s">
        <v>92</v>
      </c>
      <c r="I2257" s="156" t="s">
        <v>66</v>
      </c>
      <c r="J2257" s="184"/>
    </row>
    <row r="2258" spans="1:10" s="99" customFormat="1" ht="14.25" customHeight="1">
      <c r="A2258" s="154">
        <v>81</v>
      </c>
      <c r="B2258" s="155">
        <v>2170</v>
      </c>
      <c r="C2258" s="155" t="s">
        <v>342</v>
      </c>
      <c r="D2258" s="155" t="s">
        <v>91</v>
      </c>
      <c r="E2258" s="155">
        <v>120</v>
      </c>
      <c r="F2258" s="155" t="s">
        <v>618</v>
      </c>
      <c r="G2258" s="153">
        <v>9.5</v>
      </c>
      <c r="H2258" s="153" t="s">
        <v>92</v>
      </c>
      <c r="I2258" s="156" t="s">
        <v>66</v>
      </c>
      <c r="J2258" s="184"/>
    </row>
    <row r="2259" spans="1:10" s="99" customFormat="1" ht="14.25" customHeight="1">
      <c r="A2259" s="154">
        <v>81</v>
      </c>
      <c r="B2259" s="155">
        <v>2171</v>
      </c>
      <c r="C2259" s="155" t="s">
        <v>342</v>
      </c>
      <c r="D2259" s="155" t="s">
        <v>91</v>
      </c>
      <c r="E2259" s="155">
        <v>120</v>
      </c>
      <c r="F2259" s="155" t="s">
        <v>618</v>
      </c>
      <c r="G2259" s="153">
        <v>9.5</v>
      </c>
      <c r="H2259" s="153" t="s">
        <v>92</v>
      </c>
      <c r="I2259" s="156" t="s">
        <v>66</v>
      </c>
      <c r="J2259" s="184"/>
    </row>
    <row r="2260" spans="1:10" s="99" customFormat="1" ht="14.25" customHeight="1">
      <c r="A2260" s="154">
        <v>81</v>
      </c>
      <c r="B2260" s="155">
        <v>2172</v>
      </c>
      <c r="C2260" s="155" t="s">
        <v>342</v>
      </c>
      <c r="D2260" s="155" t="s">
        <v>91</v>
      </c>
      <c r="E2260" s="155">
        <v>120</v>
      </c>
      <c r="F2260" s="155" t="s">
        <v>582</v>
      </c>
      <c r="G2260" s="153">
        <v>9.5</v>
      </c>
      <c r="H2260" s="153" t="s">
        <v>92</v>
      </c>
      <c r="I2260" s="156" t="s">
        <v>66</v>
      </c>
      <c r="J2260" s="184"/>
    </row>
    <row r="2261" spans="1:10" s="99" customFormat="1" ht="14.25" customHeight="1">
      <c r="A2261" s="154">
        <v>81</v>
      </c>
      <c r="B2261" s="155">
        <v>2173</v>
      </c>
      <c r="C2261" s="155" t="s">
        <v>342</v>
      </c>
      <c r="D2261" s="155" t="s">
        <v>91</v>
      </c>
      <c r="E2261" s="155">
        <v>120</v>
      </c>
      <c r="F2261" s="155" t="s">
        <v>582</v>
      </c>
      <c r="G2261" s="153">
        <v>9.5</v>
      </c>
      <c r="H2261" s="153" t="s">
        <v>92</v>
      </c>
      <c r="I2261" s="156" t="s">
        <v>66</v>
      </c>
      <c r="J2261" s="184"/>
    </row>
    <row r="2262" spans="1:10" s="99" customFormat="1" ht="14.25" customHeight="1">
      <c r="A2262" s="154">
        <v>81</v>
      </c>
      <c r="B2262" s="155">
        <v>2174</v>
      </c>
      <c r="C2262" s="155" t="s">
        <v>342</v>
      </c>
      <c r="D2262" s="155" t="s">
        <v>91</v>
      </c>
      <c r="E2262" s="155">
        <v>120</v>
      </c>
      <c r="F2262" s="155" t="s">
        <v>618</v>
      </c>
      <c r="G2262" s="153">
        <v>9.5</v>
      </c>
      <c r="H2262" s="153" t="s">
        <v>92</v>
      </c>
      <c r="I2262" s="156" t="s">
        <v>66</v>
      </c>
      <c r="J2262" s="184"/>
    </row>
    <row r="2263" spans="1:10" s="99" customFormat="1" ht="14.25" customHeight="1">
      <c r="A2263" s="154">
        <v>81</v>
      </c>
      <c r="B2263" s="155">
        <v>2175</v>
      </c>
      <c r="C2263" s="155" t="s">
        <v>342</v>
      </c>
      <c r="D2263" s="155" t="s">
        <v>91</v>
      </c>
      <c r="E2263" s="155">
        <v>120</v>
      </c>
      <c r="F2263" s="155" t="s">
        <v>582</v>
      </c>
      <c r="G2263" s="153">
        <v>9.5</v>
      </c>
      <c r="H2263" s="153" t="s">
        <v>92</v>
      </c>
      <c r="I2263" s="156" t="s">
        <v>66</v>
      </c>
      <c r="J2263" s="184"/>
    </row>
    <row r="2264" spans="1:10" s="99" customFormat="1" ht="14.25" customHeight="1">
      <c r="A2264" s="154">
        <v>81</v>
      </c>
      <c r="B2264" s="155">
        <v>2176</v>
      </c>
      <c r="C2264" s="155" t="s">
        <v>342</v>
      </c>
      <c r="D2264" s="155" t="s">
        <v>91</v>
      </c>
      <c r="E2264" s="155">
        <v>120</v>
      </c>
      <c r="F2264" s="155" t="s">
        <v>582</v>
      </c>
      <c r="G2264" s="153">
        <v>9.5</v>
      </c>
      <c r="H2264" s="153" t="s">
        <v>92</v>
      </c>
      <c r="I2264" s="156" t="s">
        <v>66</v>
      </c>
      <c r="J2264" s="184"/>
    </row>
    <row r="2265" spans="1:10" s="99" customFormat="1" ht="14.25" customHeight="1">
      <c r="A2265" s="154">
        <v>81</v>
      </c>
      <c r="B2265" s="155">
        <v>2177</v>
      </c>
      <c r="C2265" s="155" t="s">
        <v>342</v>
      </c>
      <c r="D2265" s="155" t="s">
        <v>91</v>
      </c>
      <c r="E2265" s="155">
        <v>120</v>
      </c>
      <c r="F2265" s="155" t="s">
        <v>582</v>
      </c>
      <c r="G2265" s="153">
        <v>9.5</v>
      </c>
      <c r="H2265" s="153" t="s">
        <v>92</v>
      </c>
      <c r="I2265" s="156" t="s">
        <v>66</v>
      </c>
      <c r="J2265" s="184"/>
    </row>
    <row r="2266" spans="1:10" s="99" customFormat="1" ht="14.25" customHeight="1">
      <c r="A2266" s="154">
        <v>81</v>
      </c>
      <c r="B2266" s="155">
        <v>2178</v>
      </c>
      <c r="C2266" s="155" t="s">
        <v>342</v>
      </c>
      <c r="D2266" s="155" t="s">
        <v>91</v>
      </c>
      <c r="E2266" s="155">
        <v>120</v>
      </c>
      <c r="F2266" s="155" t="s">
        <v>582</v>
      </c>
      <c r="G2266" s="153">
        <v>9.5</v>
      </c>
      <c r="H2266" s="153" t="s">
        <v>92</v>
      </c>
      <c r="I2266" s="156" t="s">
        <v>66</v>
      </c>
      <c r="J2266" s="184"/>
    </row>
    <row r="2267" spans="1:10" s="99" customFormat="1" ht="14.25" customHeight="1">
      <c r="A2267" s="154">
        <v>81</v>
      </c>
      <c r="B2267" s="155">
        <v>2179</v>
      </c>
      <c r="C2267" s="155" t="s">
        <v>342</v>
      </c>
      <c r="D2267" s="155" t="s">
        <v>91</v>
      </c>
      <c r="E2267" s="155">
        <v>120</v>
      </c>
      <c r="F2267" s="155" t="s">
        <v>618</v>
      </c>
      <c r="G2267" s="153">
        <v>9.5</v>
      </c>
      <c r="H2267" s="153" t="s">
        <v>92</v>
      </c>
      <c r="I2267" s="156" t="s">
        <v>66</v>
      </c>
      <c r="J2267" s="184"/>
    </row>
    <row r="2268" spans="1:10" s="99" customFormat="1" ht="14.25" customHeight="1">
      <c r="A2268" s="154">
        <v>81</v>
      </c>
      <c r="B2268" s="155">
        <v>2180</v>
      </c>
      <c r="C2268" s="155" t="s">
        <v>342</v>
      </c>
      <c r="D2268" s="155" t="s">
        <v>91</v>
      </c>
      <c r="E2268" s="155">
        <v>120</v>
      </c>
      <c r="F2268" s="155" t="s">
        <v>582</v>
      </c>
      <c r="G2268" s="153">
        <v>9.5</v>
      </c>
      <c r="H2268" s="153" t="s">
        <v>92</v>
      </c>
      <c r="I2268" s="156" t="s">
        <v>66</v>
      </c>
      <c r="J2268" s="184"/>
    </row>
    <row r="2269" spans="1:10" s="99" customFormat="1" ht="14.25" customHeight="1">
      <c r="A2269" s="154">
        <v>81</v>
      </c>
      <c r="B2269" s="155">
        <v>2181</v>
      </c>
      <c r="C2269" s="155" t="s">
        <v>342</v>
      </c>
      <c r="D2269" s="155" t="s">
        <v>91</v>
      </c>
      <c r="E2269" s="155">
        <v>120</v>
      </c>
      <c r="F2269" s="155" t="s">
        <v>582</v>
      </c>
      <c r="G2269" s="153">
        <v>9.5</v>
      </c>
      <c r="H2269" s="153" t="s">
        <v>92</v>
      </c>
      <c r="I2269" s="156" t="s">
        <v>66</v>
      </c>
      <c r="J2269" s="184"/>
    </row>
    <row r="2270" spans="1:10" s="99" customFormat="1" ht="14.25" customHeight="1">
      <c r="A2270" s="154">
        <v>81</v>
      </c>
      <c r="B2270" s="155">
        <v>2182</v>
      </c>
      <c r="C2270" s="155" t="s">
        <v>342</v>
      </c>
      <c r="D2270" s="155" t="s">
        <v>91</v>
      </c>
      <c r="E2270" s="155">
        <v>120</v>
      </c>
      <c r="F2270" s="155" t="s">
        <v>618</v>
      </c>
      <c r="G2270" s="153">
        <v>9.5</v>
      </c>
      <c r="H2270" s="153" t="s">
        <v>92</v>
      </c>
      <c r="I2270" s="156" t="s">
        <v>66</v>
      </c>
      <c r="J2270" s="184"/>
    </row>
    <row r="2271" spans="1:10" s="99" customFormat="1" ht="14.25" customHeight="1">
      <c r="A2271" s="154">
        <v>81</v>
      </c>
      <c r="B2271" s="155">
        <v>2183</v>
      </c>
      <c r="C2271" s="155" t="s">
        <v>342</v>
      </c>
      <c r="D2271" s="155" t="s">
        <v>91</v>
      </c>
      <c r="E2271" s="155">
        <v>120</v>
      </c>
      <c r="F2271" s="155" t="s">
        <v>582</v>
      </c>
      <c r="G2271" s="153">
        <v>9.5</v>
      </c>
      <c r="H2271" s="153" t="s">
        <v>92</v>
      </c>
      <c r="I2271" s="156" t="s">
        <v>66</v>
      </c>
      <c r="J2271" s="184"/>
    </row>
    <row r="2272" spans="1:10" s="99" customFormat="1" ht="14.25" customHeight="1">
      <c r="A2272" s="154">
        <v>81</v>
      </c>
      <c r="B2272" s="155">
        <v>2184</v>
      </c>
      <c r="C2272" s="155" t="s">
        <v>342</v>
      </c>
      <c r="D2272" s="155" t="s">
        <v>91</v>
      </c>
      <c r="E2272" s="155">
        <v>120</v>
      </c>
      <c r="F2272" s="155" t="s">
        <v>618</v>
      </c>
      <c r="G2272" s="153">
        <v>9.5</v>
      </c>
      <c r="H2272" s="153" t="s">
        <v>92</v>
      </c>
      <c r="I2272" s="156" t="s">
        <v>66</v>
      </c>
      <c r="J2272" s="184"/>
    </row>
    <row r="2273" spans="1:10" s="99" customFormat="1" ht="14.25" customHeight="1">
      <c r="A2273" s="154">
        <v>81</v>
      </c>
      <c r="B2273" s="155">
        <v>2185</v>
      </c>
      <c r="C2273" s="155" t="s">
        <v>342</v>
      </c>
      <c r="D2273" s="155" t="s">
        <v>91</v>
      </c>
      <c r="E2273" s="155">
        <v>120</v>
      </c>
      <c r="F2273" s="155" t="s">
        <v>618</v>
      </c>
      <c r="G2273" s="153">
        <v>9.5</v>
      </c>
      <c r="H2273" s="153" t="s">
        <v>92</v>
      </c>
      <c r="I2273" s="156" t="s">
        <v>66</v>
      </c>
      <c r="J2273" s="184"/>
    </row>
    <row r="2274" spans="1:10" s="99" customFormat="1" ht="14.25" customHeight="1">
      <c r="A2274" s="154">
        <v>81</v>
      </c>
      <c r="B2274" s="155">
        <v>2186</v>
      </c>
      <c r="C2274" s="155" t="s">
        <v>342</v>
      </c>
      <c r="D2274" s="155" t="s">
        <v>91</v>
      </c>
      <c r="E2274" s="155">
        <v>120</v>
      </c>
      <c r="F2274" s="155" t="s">
        <v>582</v>
      </c>
      <c r="G2274" s="153">
        <v>9.5</v>
      </c>
      <c r="H2274" s="153" t="s">
        <v>92</v>
      </c>
      <c r="I2274" s="156" t="s">
        <v>66</v>
      </c>
      <c r="J2274" s="184"/>
    </row>
    <row r="2275" spans="1:10" s="99" customFormat="1" ht="14.25" customHeight="1">
      <c r="A2275" s="154">
        <v>81</v>
      </c>
      <c r="B2275" s="155">
        <v>2187</v>
      </c>
      <c r="C2275" s="155" t="s">
        <v>342</v>
      </c>
      <c r="D2275" s="155" t="s">
        <v>91</v>
      </c>
      <c r="E2275" s="155">
        <v>120</v>
      </c>
      <c r="F2275" s="155" t="s">
        <v>582</v>
      </c>
      <c r="G2275" s="153">
        <v>9.5</v>
      </c>
      <c r="H2275" s="153" t="s">
        <v>92</v>
      </c>
      <c r="I2275" s="156" t="s">
        <v>66</v>
      </c>
      <c r="J2275" s="184"/>
    </row>
    <row r="2276" spans="1:10" s="99" customFormat="1" ht="14.25" customHeight="1">
      <c r="A2276" s="154" t="s">
        <v>36</v>
      </c>
      <c r="B2276" s="155" t="s">
        <v>45</v>
      </c>
      <c r="C2276" s="155" t="s">
        <v>86</v>
      </c>
      <c r="D2276" s="155" t="s">
        <v>87</v>
      </c>
      <c r="E2276" s="155" t="s">
        <v>88</v>
      </c>
      <c r="F2276" s="155" t="s">
        <v>89</v>
      </c>
      <c r="G2276" s="153">
        <v>172.8</v>
      </c>
      <c r="H2276" s="153">
        <v>194.9</v>
      </c>
      <c r="I2276" s="156" t="s">
        <v>90</v>
      </c>
      <c r="J2276" s="184"/>
    </row>
    <row r="2277" spans="1:10" s="99" customFormat="1" ht="14.25" customHeight="1">
      <c r="A2277" s="154">
        <v>82</v>
      </c>
      <c r="B2277" s="155">
        <v>2188</v>
      </c>
      <c r="C2277" s="155" t="s">
        <v>278</v>
      </c>
      <c r="D2277" s="155" t="s">
        <v>93</v>
      </c>
      <c r="E2277" s="155">
        <v>40</v>
      </c>
      <c r="F2277" s="155" t="s">
        <v>647</v>
      </c>
      <c r="G2277" s="153">
        <v>7.2</v>
      </c>
      <c r="H2277" s="153" t="s">
        <v>92</v>
      </c>
      <c r="I2277" s="156" t="s">
        <v>66</v>
      </c>
      <c r="J2277" s="184"/>
    </row>
    <row r="2278" spans="1:10" s="99" customFormat="1" ht="14.25" customHeight="1">
      <c r="A2278" s="154">
        <v>82</v>
      </c>
      <c r="B2278" s="155">
        <v>2189</v>
      </c>
      <c r="C2278" s="155" t="s">
        <v>278</v>
      </c>
      <c r="D2278" s="155" t="s">
        <v>93</v>
      </c>
      <c r="E2278" s="155">
        <v>40</v>
      </c>
      <c r="F2278" s="155" t="s">
        <v>647</v>
      </c>
      <c r="G2278" s="153">
        <v>7.2</v>
      </c>
      <c r="H2278" s="153" t="s">
        <v>92</v>
      </c>
      <c r="I2278" s="156" t="s">
        <v>66</v>
      </c>
      <c r="J2278" s="184"/>
    </row>
    <row r="2279" spans="1:10" s="99" customFormat="1" ht="14.25" customHeight="1">
      <c r="A2279" s="154">
        <v>82</v>
      </c>
      <c r="B2279" s="155">
        <v>2190</v>
      </c>
      <c r="C2279" s="155" t="s">
        <v>278</v>
      </c>
      <c r="D2279" s="155" t="s">
        <v>93</v>
      </c>
      <c r="E2279" s="155">
        <v>40</v>
      </c>
      <c r="F2279" s="155" t="s">
        <v>647</v>
      </c>
      <c r="G2279" s="153">
        <v>7.2</v>
      </c>
      <c r="H2279" s="153" t="s">
        <v>92</v>
      </c>
      <c r="I2279" s="156" t="s">
        <v>66</v>
      </c>
      <c r="J2279" s="184"/>
    </row>
    <row r="2280" spans="1:10" s="99" customFormat="1" ht="14.25" customHeight="1">
      <c r="A2280" s="154">
        <v>82</v>
      </c>
      <c r="B2280" s="155">
        <v>2191</v>
      </c>
      <c r="C2280" s="155" t="s">
        <v>278</v>
      </c>
      <c r="D2280" s="155" t="s">
        <v>93</v>
      </c>
      <c r="E2280" s="155">
        <v>40</v>
      </c>
      <c r="F2280" s="155" t="s">
        <v>647</v>
      </c>
      <c r="G2280" s="153">
        <v>7.2</v>
      </c>
      <c r="H2280" s="153" t="s">
        <v>92</v>
      </c>
      <c r="I2280" s="156" t="s">
        <v>66</v>
      </c>
      <c r="J2280" s="184"/>
    </row>
    <row r="2281" spans="1:10" s="99" customFormat="1" ht="14.25" customHeight="1">
      <c r="A2281" s="154">
        <v>82</v>
      </c>
      <c r="B2281" s="155">
        <v>2192</v>
      </c>
      <c r="C2281" s="155" t="s">
        <v>278</v>
      </c>
      <c r="D2281" s="155" t="s">
        <v>93</v>
      </c>
      <c r="E2281" s="155">
        <v>40</v>
      </c>
      <c r="F2281" s="155" t="s">
        <v>647</v>
      </c>
      <c r="G2281" s="153">
        <v>7.2</v>
      </c>
      <c r="H2281" s="153" t="s">
        <v>92</v>
      </c>
      <c r="I2281" s="156" t="s">
        <v>66</v>
      </c>
      <c r="J2281" s="184"/>
    </row>
    <row r="2282" spans="1:10" s="99" customFormat="1" ht="14.25" customHeight="1">
      <c r="A2282" s="154">
        <v>82</v>
      </c>
      <c r="B2282" s="155">
        <v>2193</v>
      </c>
      <c r="C2282" s="155" t="s">
        <v>278</v>
      </c>
      <c r="D2282" s="155" t="s">
        <v>93</v>
      </c>
      <c r="E2282" s="155">
        <v>40</v>
      </c>
      <c r="F2282" s="155" t="s">
        <v>647</v>
      </c>
      <c r="G2282" s="153">
        <v>7.2</v>
      </c>
      <c r="H2282" s="153" t="s">
        <v>92</v>
      </c>
      <c r="I2282" s="156" t="s">
        <v>66</v>
      </c>
      <c r="J2282" s="184"/>
    </row>
    <row r="2283" spans="1:10" s="99" customFormat="1" ht="14.25" customHeight="1">
      <c r="A2283" s="154">
        <v>82</v>
      </c>
      <c r="B2283" s="155">
        <v>2194</v>
      </c>
      <c r="C2283" s="155" t="s">
        <v>278</v>
      </c>
      <c r="D2283" s="155" t="s">
        <v>93</v>
      </c>
      <c r="E2283" s="155">
        <v>40</v>
      </c>
      <c r="F2283" s="155" t="s">
        <v>647</v>
      </c>
      <c r="G2283" s="153">
        <v>7.2</v>
      </c>
      <c r="H2283" s="153" t="s">
        <v>92</v>
      </c>
      <c r="I2283" s="156" t="s">
        <v>66</v>
      </c>
      <c r="J2283" s="184"/>
    </row>
    <row r="2284" spans="1:10" s="99" customFormat="1" ht="14.25" customHeight="1">
      <c r="A2284" s="154">
        <v>82</v>
      </c>
      <c r="B2284" s="155">
        <v>2195</v>
      </c>
      <c r="C2284" s="46" t="s">
        <v>278</v>
      </c>
      <c r="D2284" s="155" t="s">
        <v>93</v>
      </c>
      <c r="E2284" s="155">
        <v>40</v>
      </c>
      <c r="F2284" s="155" t="s">
        <v>647</v>
      </c>
      <c r="G2284" s="153">
        <v>7.2</v>
      </c>
      <c r="H2284" s="153" t="s">
        <v>92</v>
      </c>
      <c r="I2284" s="156" t="s">
        <v>66</v>
      </c>
      <c r="J2284" s="184"/>
    </row>
    <row r="2285" spans="1:10" s="99" customFormat="1" ht="14.25" customHeight="1">
      <c r="A2285" s="154">
        <v>82</v>
      </c>
      <c r="B2285" s="155">
        <v>2196</v>
      </c>
      <c r="C2285" s="155" t="s">
        <v>278</v>
      </c>
      <c r="D2285" s="155" t="s">
        <v>93</v>
      </c>
      <c r="E2285" s="155">
        <v>40</v>
      </c>
      <c r="F2285" s="155" t="s">
        <v>647</v>
      </c>
      <c r="G2285" s="153">
        <v>7.2</v>
      </c>
      <c r="H2285" s="153" t="s">
        <v>92</v>
      </c>
      <c r="I2285" s="156" t="s">
        <v>66</v>
      </c>
      <c r="J2285" s="184"/>
    </row>
    <row r="2286" spans="1:10" s="99" customFormat="1" ht="14.25" customHeight="1">
      <c r="A2286" s="154">
        <v>82</v>
      </c>
      <c r="B2286" s="155">
        <v>2197</v>
      </c>
      <c r="C2286" s="155" t="s">
        <v>278</v>
      </c>
      <c r="D2286" s="155" t="s">
        <v>93</v>
      </c>
      <c r="E2286" s="155">
        <v>40</v>
      </c>
      <c r="F2286" s="155" t="s">
        <v>647</v>
      </c>
      <c r="G2286" s="153">
        <v>7.2</v>
      </c>
      <c r="H2286" s="153" t="s">
        <v>92</v>
      </c>
      <c r="I2286" s="156" t="s">
        <v>66</v>
      </c>
      <c r="J2286" s="184"/>
    </row>
    <row r="2287" spans="1:10" s="99" customFormat="1" ht="14.25" customHeight="1">
      <c r="A2287" s="154">
        <v>82</v>
      </c>
      <c r="B2287" s="155">
        <v>2198</v>
      </c>
      <c r="C2287" s="155" t="s">
        <v>278</v>
      </c>
      <c r="D2287" s="155" t="s">
        <v>93</v>
      </c>
      <c r="E2287" s="155">
        <v>40</v>
      </c>
      <c r="F2287" s="155" t="s">
        <v>611</v>
      </c>
      <c r="G2287" s="153">
        <v>7.2</v>
      </c>
      <c r="H2287" s="153" t="s">
        <v>92</v>
      </c>
      <c r="I2287" s="156" t="s">
        <v>66</v>
      </c>
      <c r="J2287" s="184"/>
    </row>
    <row r="2288" spans="1:10" s="99" customFormat="1" ht="14.25" customHeight="1">
      <c r="A2288" s="154">
        <v>82</v>
      </c>
      <c r="B2288" s="155">
        <v>2199</v>
      </c>
      <c r="C2288" s="155" t="s">
        <v>278</v>
      </c>
      <c r="D2288" s="155" t="s">
        <v>93</v>
      </c>
      <c r="E2288" s="155">
        <v>40</v>
      </c>
      <c r="F2288" s="155" t="s">
        <v>647</v>
      </c>
      <c r="G2288" s="153">
        <v>7.2</v>
      </c>
      <c r="H2288" s="153" t="s">
        <v>92</v>
      </c>
      <c r="I2288" s="156" t="s">
        <v>66</v>
      </c>
      <c r="J2288" s="184"/>
    </row>
    <row r="2289" spans="1:10" s="99" customFormat="1" ht="14.25" customHeight="1">
      <c r="A2289" s="154">
        <v>82</v>
      </c>
      <c r="B2289" s="155">
        <v>2200</v>
      </c>
      <c r="C2289" s="155" t="s">
        <v>278</v>
      </c>
      <c r="D2289" s="155" t="s">
        <v>93</v>
      </c>
      <c r="E2289" s="155">
        <v>40</v>
      </c>
      <c r="F2289" s="155" t="s">
        <v>647</v>
      </c>
      <c r="G2289" s="153">
        <v>7.2</v>
      </c>
      <c r="H2289" s="153" t="s">
        <v>92</v>
      </c>
      <c r="I2289" s="156" t="s">
        <v>66</v>
      </c>
      <c r="J2289" s="184"/>
    </row>
    <row r="2290" spans="1:10" s="99" customFormat="1" ht="14.25" customHeight="1">
      <c r="A2290" s="154">
        <v>82</v>
      </c>
      <c r="B2290" s="155">
        <v>2201</v>
      </c>
      <c r="C2290" s="155" t="s">
        <v>278</v>
      </c>
      <c r="D2290" s="155" t="s">
        <v>93</v>
      </c>
      <c r="E2290" s="155">
        <v>40</v>
      </c>
      <c r="F2290" s="155" t="s">
        <v>647</v>
      </c>
      <c r="G2290" s="153">
        <v>7.2</v>
      </c>
      <c r="H2290" s="153" t="s">
        <v>92</v>
      </c>
      <c r="I2290" s="156" t="s">
        <v>66</v>
      </c>
      <c r="J2290" s="184"/>
    </row>
    <row r="2291" spans="1:10" s="99" customFormat="1" ht="14.25" customHeight="1">
      <c r="A2291" s="154">
        <v>82</v>
      </c>
      <c r="B2291" s="155">
        <v>2202</v>
      </c>
      <c r="C2291" s="155" t="s">
        <v>278</v>
      </c>
      <c r="D2291" s="155" t="s">
        <v>93</v>
      </c>
      <c r="E2291" s="155">
        <v>40</v>
      </c>
      <c r="F2291" s="155" t="s">
        <v>647</v>
      </c>
      <c r="G2291" s="153">
        <v>7.2</v>
      </c>
      <c r="H2291" s="153" t="s">
        <v>92</v>
      </c>
      <c r="I2291" s="156" t="s">
        <v>66</v>
      </c>
      <c r="J2291" s="184"/>
    </row>
    <row r="2292" spans="1:10" s="99" customFormat="1" ht="14.25" customHeight="1">
      <c r="A2292" s="154">
        <v>82</v>
      </c>
      <c r="B2292" s="155">
        <v>2203</v>
      </c>
      <c r="C2292" s="155" t="s">
        <v>278</v>
      </c>
      <c r="D2292" s="155" t="s">
        <v>93</v>
      </c>
      <c r="E2292" s="155">
        <v>40</v>
      </c>
      <c r="F2292" s="155" t="s">
        <v>647</v>
      </c>
      <c r="G2292" s="153">
        <v>7.2</v>
      </c>
      <c r="H2292" s="153" t="s">
        <v>92</v>
      </c>
      <c r="I2292" s="156" t="s">
        <v>66</v>
      </c>
      <c r="J2292" s="184"/>
    </row>
    <row r="2293" spans="1:10" s="99" customFormat="1" ht="14.25" customHeight="1">
      <c r="A2293" s="154">
        <v>82</v>
      </c>
      <c r="B2293" s="155">
        <v>2204</v>
      </c>
      <c r="C2293" s="155" t="s">
        <v>278</v>
      </c>
      <c r="D2293" s="155" t="s">
        <v>93</v>
      </c>
      <c r="E2293" s="155">
        <v>40</v>
      </c>
      <c r="F2293" s="155" t="s">
        <v>647</v>
      </c>
      <c r="G2293" s="153">
        <v>7.2</v>
      </c>
      <c r="H2293" s="153" t="s">
        <v>92</v>
      </c>
      <c r="I2293" s="156" t="s">
        <v>66</v>
      </c>
      <c r="J2293" s="184"/>
    </row>
    <row r="2294" spans="1:10" s="99" customFormat="1" ht="14.25" customHeight="1">
      <c r="A2294" s="154">
        <v>82</v>
      </c>
      <c r="B2294" s="155">
        <v>2205</v>
      </c>
      <c r="C2294" s="155" t="s">
        <v>278</v>
      </c>
      <c r="D2294" s="155" t="s">
        <v>93</v>
      </c>
      <c r="E2294" s="155">
        <v>40</v>
      </c>
      <c r="F2294" s="155" t="s">
        <v>647</v>
      </c>
      <c r="G2294" s="153">
        <v>7.2</v>
      </c>
      <c r="H2294" s="153" t="s">
        <v>92</v>
      </c>
      <c r="I2294" s="156" t="s">
        <v>66</v>
      </c>
      <c r="J2294" s="184"/>
    </row>
    <row r="2295" spans="1:10" s="99" customFormat="1" ht="14.25" customHeight="1">
      <c r="A2295" s="154">
        <v>82</v>
      </c>
      <c r="B2295" s="155">
        <v>2206</v>
      </c>
      <c r="C2295" s="155" t="s">
        <v>278</v>
      </c>
      <c r="D2295" s="155" t="s">
        <v>93</v>
      </c>
      <c r="E2295" s="155">
        <v>40</v>
      </c>
      <c r="F2295" s="155" t="s">
        <v>647</v>
      </c>
      <c r="G2295" s="153">
        <v>7.2</v>
      </c>
      <c r="H2295" s="153" t="s">
        <v>92</v>
      </c>
      <c r="I2295" s="156" t="s">
        <v>66</v>
      </c>
      <c r="J2295" s="184"/>
    </row>
    <row r="2296" spans="1:10" s="99" customFormat="1" ht="14.25" customHeight="1">
      <c r="A2296" s="154">
        <v>82</v>
      </c>
      <c r="B2296" s="155">
        <v>2207</v>
      </c>
      <c r="C2296" s="155" t="s">
        <v>278</v>
      </c>
      <c r="D2296" s="155" t="s">
        <v>93</v>
      </c>
      <c r="E2296" s="155">
        <v>40</v>
      </c>
      <c r="F2296" s="155" t="s">
        <v>647</v>
      </c>
      <c r="G2296" s="153">
        <v>7.2</v>
      </c>
      <c r="H2296" s="153" t="s">
        <v>92</v>
      </c>
      <c r="I2296" s="156" t="s">
        <v>66</v>
      </c>
      <c r="J2296" s="184"/>
    </row>
    <row r="2297" spans="1:10" s="99" customFormat="1" ht="14.25" customHeight="1">
      <c r="A2297" s="154">
        <v>82</v>
      </c>
      <c r="B2297" s="155">
        <v>2208</v>
      </c>
      <c r="C2297" s="155" t="s">
        <v>278</v>
      </c>
      <c r="D2297" s="155" t="s">
        <v>93</v>
      </c>
      <c r="E2297" s="155">
        <v>40</v>
      </c>
      <c r="F2297" s="155" t="s">
        <v>647</v>
      </c>
      <c r="G2297" s="153">
        <v>7.2</v>
      </c>
      <c r="H2297" s="153" t="s">
        <v>92</v>
      </c>
      <c r="I2297" s="156" t="s">
        <v>66</v>
      </c>
      <c r="J2297" s="184"/>
    </row>
    <row r="2298" spans="1:10" s="99" customFormat="1" ht="14.25" customHeight="1">
      <c r="A2298" s="154">
        <v>82</v>
      </c>
      <c r="B2298" s="155">
        <v>2209</v>
      </c>
      <c r="C2298" s="155" t="s">
        <v>278</v>
      </c>
      <c r="D2298" s="155" t="s">
        <v>93</v>
      </c>
      <c r="E2298" s="155">
        <v>40</v>
      </c>
      <c r="F2298" s="155" t="s">
        <v>647</v>
      </c>
      <c r="G2298" s="153">
        <v>7.2</v>
      </c>
      <c r="H2298" s="153" t="s">
        <v>92</v>
      </c>
      <c r="I2298" s="156" t="s">
        <v>66</v>
      </c>
      <c r="J2298" s="184"/>
    </row>
    <row r="2299" spans="1:10" s="99" customFormat="1" ht="14.25" customHeight="1">
      <c r="A2299" s="154">
        <v>82</v>
      </c>
      <c r="B2299" s="155">
        <v>2210</v>
      </c>
      <c r="C2299" s="155" t="s">
        <v>278</v>
      </c>
      <c r="D2299" s="155" t="s">
        <v>93</v>
      </c>
      <c r="E2299" s="155">
        <v>40</v>
      </c>
      <c r="F2299" s="155" t="s">
        <v>611</v>
      </c>
      <c r="G2299" s="153">
        <v>7.2</v>
      </c>
      <c r="H2299" s="153" t="s">
        <v>92</v>
      </c>
      <c r="I2299" s="156" t="s">
        <v>66</v>
      </c>
      <c r="J2299" s="184"/>
    </row>
    <row r="2300" spans="1:10" s="99" customFormat="1" ht="14.25" customHeight="1">
      <c r="A2300" s="154">
        <v>82</v>
      </c>
      <c r="B2300" s="155">
        <v>2211</v>
      </c>
      <c r="C2300" s="155" t="s">
        <v>278</v>
      </c>
      <c r="D2300" s="155" t="s">
        <v>93</v>
      </c>
      <c r="E2300" s="155">
        <v>40</v>
      </c>
      <c r="F2300" s="155" t="s">
        <v>647</v>
      </c>
      <c r="G2300" s="153">
        <v>7.2</v>
      </c>
      <c r="H2300" s="153" t="s">
        <v>92</v>
      </c>
      <c r="I2300" s="156" t="s">
        <v>66</v>
      </c>
      <c r="J2300" s="184"/>
    </row>
    <row r="2301" spans="1:10" s="99" customFormat="1" ht="14.25" customHeight="1">
      <c r="A2301" s="154" t="s">
        <v>36</v>
      </c>
      <c r="B2301" s="155" t="s">
        <v>45</v>
      </c>
      <c r="C2301" s="155" t="s">
        <v>86</v>
      </c>
      <c r="D2301" s="155" t="s">
        <v>87</v>
      </c>
      <c r="E2301" s="155" t="s">
        <v>88</v>
      </c>
      <c r="F2301" s="155" t="s">
        <v>89</v>
      </c>
      <c r="G2301" s="153">
        <v>172.8</v>
      </c>
      <c r="H2301" s="153">
        <v>194.9</v>
      </c>
      <c r="I2301" s="156" t="s">
        <v>90</v>
      </c>
      <c r="J2301" s="184"/>
    </row>
    <row r="2302" spans="1:10" s="99" customFormat="1" ht="14.25" customHeight="1">
      <c r="A2302" s="154">
        <v>83</v>
      </c>
      <c r="B2302" s="155">
        <v>2212</v>
      </c>
      <c r="C2302" s="155" t="s">
        <v>278</v>
      </c>
      <c r="D2302" s="155" t="s">
        <v>93</v>
      </c>
      <c r="E2302" s="155">
        <v>40</v>
      </c>
      <c r="F2302" s="155" t="s">
        <v>648</v>
      </c>
      <c r="G2302" s="153">
        <v>7.2</v>
      </c>
      <c r="H2302" s="153" t="s">
        <v>92</v>
      </c>
      <c r="I2302" s="156" t="s">
        <v>66</v>
      </c>
      <c r="J2302" s="184"/>
    </row>
    <row r="2303" spans="1:10" s="99" customFormat="1" ht="14.25" customHeight="1">
      <c r="A2303" s="154">
        <v>83</v>
      </c>
      <c r="B2303" s="155">
        <v>2213</v>
      </c>
      <c r="C2303" s="155" t="s">
        <v>278</v>
      </c>
      <c r="D2303" s="155" t="s">
        <v>93</v>
      </c>
      <c r="E2303" s="155">
        <v>40</v>
      </c>
      <c r="F2303" s="155" t="s">
        <v>647</v>
      </c>
      <c r="G2303" s="153">
        <v>7.2</v>
      </c>
      <c r="H2303" s="153" t="s">
        <v>92</v>
      </c>
      <c r="I2303" s="156" t="s">
        <v>66</v>
      </c>
      <c r="J2303" s="184"/>
    </row>
    <row r="2304" spans="1:10" s="99" customFormat="1" ht="14.25" customHeight="1">
      <c r="A2304" s="154">
        <v>83</v>
      </c>
      <c r="B2304" s="155">
        <v>2214</v>
      </c>
      <c r="C2304" s="155" t="s">
        <v>278</v>
      </c>
      <c r="D2304" s="155" t="s">
        <v>93</v>
      </c>
      <c r="E2304" s="155">
        <v>40</v>
      </c>
      <c r="F2304" s="155" t="s">
        <v>647</v>
      </c>
      <c r="G2304" s="153">
        <v>7.2</v>
      </c>
      <c r="H2304" s="153" t="s">
        <v>92</v>
      </c>
      <c r="I2304" s="156" t="s">
        <v>66</v>
      </c>
      <c r="J2304" s="184"/>
    </row>
    <row r="2305" spans="1:10" s="99" customFormat="1" ht="14.25" customHeight="1">
      <c r="A2305" s="154">
        <v>83</v>
      </c>
      <c r="B2305" s="155">
        <v>2215</v>
      </c>
      <c r="C2305" s="155" t="s">
        <v>278</v>
      </c>
      <c r="D2305" s="155" t="s">
        <v>93</v>
      </c>
      <c r="E2305" s="155">
        <v>40</v>
      </c>
      <c r="F2305" s="155" t="s">
        <v>648</v>
      </c>
      <c r="G2305" s="153">
        <v>7.2</v>
      </c>
      <c r="H2305" s="153" t="s">
        <v>92</v>
      </c>
      <c r="I2305" s="156" t="s">
        <v>66</v>
      </c>
      <c r="J2305" s="184"/>
    </row>
    <row r="2306" spans="1:10" s="99" customFormat="1" ht="14.25" customHeight="1">
      <c r="A2306" s="154">
        <v>83</v>
      </c>
      <c r="B2306" s="155">
        <v>2216</v>
      </c>
      <c r="C2306" s="155" t="s">
        <v>278</v>
      </c>
      <c r="D2306" s="155" t="s">
        <v>93</v>
      </c>
      <c r="E2306" s="155">
        <v>40</v>
      </c>
      <c r="F2306" s="155" t="s">
        <v>647</v>
      </c>
      <c r="G2306" s="153">
        <v>7.2</v>
      </c>
      <c r="H2306" s="153" t="s">
        <v>92</v>
      </c>
      <c r="I2306" s="156" t="s">
        <v>66</v>
      </c>
      <c r="J2306" s="184"/>
    </row>
    <row r="2307" spans="1:10" s="99" customFormat="1" ht="14.25" customHeight="1">
      <c r="A2307" s="154">
        <v>83</v>
      </c>
      <c r="B2307" s="155">
        <v>2217</v>
      </c>
      <c r="C2307" s="155" t="s">
        <v>278</v>
      </c>
      <c r="D2307" s="155" t="s">
        <v>93</v>
      </c>
      <c r="E2307" s="155">
        <v>40</v>
      </c>
      <c r="F2307" s="155" t="s">
        <v>647</v>
      </c>
      <c r="G2307" s="153">
        <v>7.2</v>
      </c>
      <c r="H2307" s="153" t="s">
        <v>92</v>
      </c>
      <c r="I2307" s="156" t="s">
        <v>66</v>
      </c>
      <c r="J2307" s="184"/>
    </row>
    <row r="2308" spans="1:10" s="99" customFormat="1" ht="14.25" customHeight="1">
      <c r="A2308" s="154">
        <v>83</v>
      </c>
      <c r="B2308" s="155">
        <v>2218</v>
      </c>
      <c r="C2308" s="155" t="s">
        <v>278</v>
      </c>
      <c r="D2308" s="155" t="s">
        <v>93</v>
      </c>
      <c r="E2308" s="155">
        <v>40</v>
      </c>
      <c r="F2308" s="155" t="s">
        <v>648</v>
      </c>
      <c r="G2308" s="153">
        <v>7.2</v>
      </c>
      <c r="H2308" s="153" t="s">
        <v>92</v>
      </c>
      <c r="I2308" s="156" t="s">
        <v>66</v>
      </c>
      <c r="J2308" s="184"/>
    </row>
    <row r="2309" spans="1:10" s="99" customFormat="1" ht="14.25" customHeight="1">
      <c r="A2309" s="154">
        <v>83</v>
      </c>
      <c r="B2309" s="155">
        <v>2219</v>
      </c>
      <c r="C2309" s="46" t="s">
        <v>278</v>
      </c>
      <c r="D2309" s="155" t="s">
        <v>93</v>
      </c>
      <c r="E2309" s="155">
        <v>40</v>
      </c>
      <c r="F2309" s="155" t="s">
        <v>647</v>
      </c>
      <c r="G2309" s="153">
        <v>7.2</v>
      </c>
      <c r="H2309" s="153" t="s">
        <v>92</v>
      </c>
      <c r="I2309" s="156" t="s">
        <v>66</v>
      </c>
      <c r="J2309" s="184"/>
    </row>
    <row r="2310" spans="1:10" s="99" customFormat="1" ht="14.25" customHeight="1">
      <c r="A2310" s="154">
        <v>83</v>
      </c>
      <c r="B2310" s="155">
        <v>2220</v>
      </c>
      <c r="C2310" s="155" t="s">
        <v>278</v>
      </c>
      <c r="D2310" s="155" t="s">
        <v>93</v>
      </c>
      <c r="E2310" s="155">
        <v>40</v>
      </c>
      <c r="F2310" s="155" t="s">
        <v>647</v>
      </c>
      <c r="G2310" s="153">
        <v>7.2</v>
      </c>
      <c r="H2310" s="153" t="s">
        <v>92</v>
      </c>
      <c r="I2310" s="156" t="s">
        <v>66</v>
      </c>
      <c r="J2310" s="184"/>
    </row>
    <row r="2311" spans="1:10" s="99" customFormat="1" ht="14.25" customHeight="1">
      <c r="A2311" s="154">
        <v>83</v>
      </c>
      <c r="B2311" s="155">
        <v>2221</v>
      </c>
      <c r="C2311" s="155" t="s">
        <v>278</v>
      </c>
      <c r="D2311" s="155" t="s">
        <v>93</v>
      </c>
      <c r="E2311" s="155">
        <v>40</v>
      </c>
      <c r="F2311" s="155" t="s">
        <v>648</v>
      </c>
      <c r="G2311" s="153">
        <v>7.2</v>
      </c>
      <c r="H2311" s="153" t="s">
        <v>92</v>
      </c>
      <c r="I2311" s="156" t="s">
        <v>66</v>
      </c>
      <c r="J2311" s="184"/>
    </row>
    <row r="2312" spans="1:10" s="99" customFormat="1" ht="14.25" customHeight="1">
      <c r="A2312" s="154">
        <v>83</v>
      </c>
      <c r="B2312" s="155">
        <v>2222</v>
      </c>
      <c r="C2312" s="155" t="s">
        <v>278</v>
      </c>
      <c r="D2312" s="155" t="s">
        <v>93</v>
      </c>
      <c r="E2312" s="155">
        <v>40</v>
      </c>
      <c r="F2312" s="155" t="s">
        <v>647</v>
      </c>
      <c r="G2312" s="153">
        <v>7.2</v>
      </c>
      <c r="H2312" s="153" t="s">
        <v>92</v>
      </c>
      <c r="I2312" s="156" t="s">
        <v>66</v>
      </c>
      <c r="J2312" s="184"/>
    </row>
    <row r="2313" spans="1:10" s="99" customFormat="1" ht="14.25" customHeight="1">
      <c r="A2313" s="154">
        <v>83</v>
      </c>
      <c r="B2313" s="155">
        <v>2223</v>
      </c>
      <c r="C2313" s="155" t="s">
        <v>278</v>
      </c>
      <c r="D2313" s="155" t="s">
        <v>93</v>
      </c>
      <c r="E2313" s="155">
        <v>40</v>
      </c>
      <c r="F2313" s="155" t="s">
        <v>647</v>
      </c>
      <c r="G2313" s="153">
        <v>7.2</v>
      </c>
      <c r="H2313" s="153" t="s">
        <v>92</v>
      </c>
      <c r="I2313" s="156" t="s">
        <v>66</v>
      </c>
      <c r="J2313" s="184"/>
    </row>
    <row r="2314" spans="1:10" s="99" customFormat="1" ht="14.25" customHeight="1">
      <c r="A2314" s="154">
        <v>83</v>
      </c>
      <c r="B2314" s="155">
        <v>2224</v>
      </c>
      <c r="C2314" s="155" t="s">
        <v>278</v>
      </c>
      <c r="D2314" s="155" t="s">
        <v>93</v>
      </c>
      <c r="E2314" s="155">
        <v>40</v>
      </c>
      <c r="F2314" s="155" t="s">
        <v>648</v>
      </c>
      <c r="G2314" s="153">
        <v>7.2</v>
      </c>
      <c r="H2314" s="153" t="s">
        <v>92</v>
      </c>
      <c r="I2314" s="156" t="s">
        <v>66</v>
      </c>
      <c r="J2314" s="184"/>
    </row>
    <row r="2315" spans="1:10" s="99" customFormat="1" ht="14.25" customHeight="1">
      <c r="A2315" s="154">
        <v>83</v>
      </c>
      <c r="B2315" s="155">
        <v>2225</v>
      </c>
      <c r="C2315" s="155" t="s">
        <v>278</v>
      </c>
      <c r="D2315" s="155" t="s">
        <v>93</v>
      </c>
      <c r="E2315" s="155">
        <v>40</v>
      </c>
      <c r="F2315" s="155" t="s">
        <v>647</v>
      </c>
      <c r="G2315" s="153">
        <v>7.2</v>
      </c>
      <c r="H2315" s="153" t="s">
        <v>92</v>
      </c>
      <c r="I2315" s="156" t="s">
        <v>66</v>
      </c>
      <c r="J2315" s="184"/>
    </row>
    <row r="2316" spans="1:10" s="99" customFormat="1" ht="14.25" customHeight="1">
      <c r="A2316" s="154">
        <v>83</v>
      </c>
      <c r="B2316" s="155">
        <v>2226</v>
      </c>
      <c r="C2316" s="155" t="s">
        <v>278</v>
      </c>
      <c r="D2316" s="155" t="s">
        <v>93</v>
      </c>
      <c r="E2316" s="155">
        <v>40</v>
      </c>
      <c r="F2316" s="155" t="s">
        <v>647</v>
      </c>
      <c r="G2316" s="153">
        <v>7.2</v>
      </c>
      <c r="H2316" s="153" t="s">
        <v>92</v>
      </c>
      <c r="I2316" s="156" t="s">
        <v>66</v>
      </c>
      <c r="J2316" s="184"/>
    </row>
    <row r="2317" spans="1:10" s="99" customFormat="1" ht="14.25" customHeight="1">
      <c r="A2317" s="154">
        <v>83</v>
      </c>
      <c r="B2317" s="155">
        <v>2227</v>
      </c>
      <c r="C2317" s="155" t="s">
        <v>278</v>
      </c>
      <c r="D2317" s="155" t="s">
        <v>93</v>
      </c>
      <c r="E2317" s="155">
        <v>40</v>
      </c>
      <c r="F2317" s="155" t="s">
        <v>648</v>
      </c>
      <c r="G2317" s="153">
        <v>7.2</v>
      </c>
      <c r="H2317" s="153" t="s">
        <v>92</v>
      </c>
      <c r="I2317" s="156" t="s">
        <v>66</v>
      </c>
      <c r="J2317" s="184"/>
    </row>
    <row r="2318" spans="1:10" s="99" customFormat="1" ht="14.25" customHeight="1">
      <c r="A2318" s="154">
        <v>83</v>
      </c>
      <c r="B2318" s="155">
        <v>2228</v>
      </c>
      <c r="C2318" s="155" t="s">
        <v>278</v>
      </c>
      <c r="D2318" s="155" t="s">
        <v>93</v>
      </c>
      <c r="E2318" s="155">
        <v>40</v>
      </c>
      <c r="F2318" s="155" t="s">
        <v>647</v>
      </c>
      <c r="G2318" s="153">
        <v>7.2</v>
      </c>
      <c r="H2318" s="153" t="s">
        <v>92</v>
      </c>
      <c r="I2318" s="156" t="s">
        <v>66</v>
      </c>
      <c r="J2318" s="184"/>
    </row>
    <row r="2319" spans="1:10" s="99" customFormat="1" ht="14.25" customHeight="1">
      <c r="A2319" s="154">
        <v>83</v>
      </c>
      <c r="B2319" s="155">
        <v>2229</v>
      </c>
      <c r="C2319" s="155" t="s">
        <v>278</v>
      </c>
      <c r="D2319" s="155" t="s">
        <v>93</v>
      </c>
      <c r="E2319" s="155">
        <v>40</v>
      </c>
      <c r="F2319" s="155" t="s">
        <v>647</v>
      </c>
      <c r="G2319" s="153">
        <v>7.2</v>
      </c>
      <c r="H2319" s="153" t="s">
        <v>92</v>
      </c>
      <c r="I2319" s="156" t="s">
        <v>66</v>
      </c>
      <c r="J2319" s="184"/>
    </row>
    <row r="2320" spans="1:10" s="99" customFormat="1" ht="14.25" customHeight="1">
      <c r="A2320" s="154">
        <v>83</v>
      </c>
      <c r="B2320" s="155">
        <v>2230</v>
      </c>
      <c r="C2320" s="155" t="s">
        <v>278</v>
      </c>
      <c r="D2320" s="155" t="s">
        <v>93</v>
      </c>
      <c r="E2320" s="155">
        <v>40</v>
      </c>
      <c r="F2320" s="155" t="s">
        <v>648</v>
      </c>
      <c r="G2320" s="153">
        <v>7.2</v>
      </c>
      <c r="H2320" s="153" t="s">
        <v>92</v>
      </c>
      <c r="I2320" s="156" t="s">
        <v>66</v>
      </c>
      <c r="J2320" s="184"/>
    </row>
    <row r="2321" spans="1:10" s="99" customFormat="1" ht="14.25" customHeight="1">
      <c r="A2321" s="154">
        <v>83</v>
      </c>
      <c r="B2321" s="155">
        <v>2231</v>
      </c>
      <c r="C2321" s="155" t="s">
        <v>278</v>
      </c>
      <c r="D2321" s="155" t="s">
        <v>93</v>
      </c>
      <c r="E2321" s="155">
        <v>40</v>
      </c>
      <c r="F2321" s="155" t="s">
        <v>648</v>
      </c>
      <c r="G2321" s="153">
        <v>7.2</v>
      </c>
      <c r="H2321" s="153" t="s">
        <v>92</v>
      </c>
      <c r="I2321" s="156" t="s">
        <v>66</v>
      </c>
      <c r="J2321" s="184"/>
    </row>
    <row r="2322" spans="1:10" s="99" customFormat="1" ht="14.25" customHeight="1">
      <c r="A2322" s="154">
        <v>83</v>
      </c>
      <c r="B2322" s="155">
        <v>2232</v>
      </c>
      <c r="C2322" s="155" t="s">
        <v>278</v>
      </c>
      <c r="D2322" s="155" t="s">
        <v>93</v>
      </c>
      <c r="E2322" s="155">
        <v>40</v>
      </c>
      <c r="F2322" s="155" t="s">
        <v>647</v>
      </c>
      <c r="G2322" s="153">
        <v>7.2</v>
      </c>
      <c r="H2322" s="153" t="s">
        <v>92</v>
      </c>
      <c r="I2322" s="156" t="s">
        <v>66</v>
      </c>
      <c r="J2322" s="184"/>
    </row>
    <row r="2323" spans="1:10" s="99" customFormat="1" ht="14.25" customHeight="1">
      <c r="A2323" s="154">
        <v>83</v>
      </c>
      <c r="B2323" s="155">
        <v>2233</v>
      </c>
      <c r="C2323" s="155" t="s">
        <v>278</v>
      </c>
      <c r="D2323" s="155" t="s">
        <v>93</v>
      </c>
      <c r="E2323" s="155">
        <v>40</v>
      </c>
      <c r="F2323" s="155" t="s">
        <v>648</v>
      </c>
      <c r="G2323" s="153">
        <v>7.2</v>
      </c>
      <c r="H2323" s="153" t="s">
        <v>92</v>
      </c>
      <c r="I2323" s="156" t="s">
        <v>66</v>
      </c>
      <c r="J2323" s="184"/>
    </row>
    <row r="2324" spans="1:10" s="99" customFormat="1" ht="14.25" customHeight="1">
      <c r="A2324" s="154">
        <v>83</v>
      </c>
      <c r="B2324" s="155">
        <v>2234</v>
      </c>
      <c r="C2324" s="155" t="s">
        <v>278</v>
      </c>
      <c r="D2324" s="155" t="s">
        <v>93</v>
      </c>
      <c r="E2324" s="155">
        <v>40</v>
      </c>
      <c r="F2324" s="155" t="s">
        <v>647</v>
      </c>
      <c r="G2324" s="153">
        <v>7.2</v>
      </c>
      <c r="H2324" s="153" t="s">
        <v>92</v>
      </c>
      <c r="I2324" s="156" t="s">
        <v>66</v>
      </c>
      <c r="J2324" s="184"/>
    </row>
    <row r="2325" spans="1:10" s="99" customFormat="1" ht="14.25" customHeight="1">
      <c r="A2325" s="154">
        <v>83</v>
      </c>
      <c r="B2325" s="155">
        <v>2235</v>
      </c>
      <c r="C2325" s="155" t="s">
        <v>278</v>
      </c>
      <c r="D2325" s="155" t="s">
        <v>93</v>
      </c>
      <c r="E2325" s="155">
        <v>40</v>
      </c>
      <c r="F2325" s="155" t="s">
        <v>647</v>
      </c>
      <c r="G2325" s="153">
        <v>7.2</v>
      </c>
      <c r="H2325" s="153" t="s">
        <v>92</v>
      </c>
      <c r="I2325" s="156" t="s">
        <v>66</v>
      </c>
      <c r="J2325" s="184"/>
    </row>
    <row r="2326" spans="1:10" s="99" customFormat="1" ht="14.25" customHeight="1">
      <c r="A2326" s="154" t="s">
        <v>36</v>
      </c>
      <c r="B2326" s="155" t="s">
        <v>45</v>
      </c>
      <c r="C2326" s="155" t="s">
        <v>86</v>
      </c>
      <c r="D2326" s="155" t="s">
        <v>87</v>
      </c>
      <c r="E2326" s="155" t="s">
        <v>88</v>
      </c>
      <c r="F2326" s="155" t="s">
        <v>89</v>
      </c>
      <c r="G2326" s="153">
        <v>382.32</v>
      </c>
      <c r="H2326" s="153">
        <v>404.42</v>
      </c>
      <c r="I2326" s="156" t="s">
        <v>90</v>
      </c>
      <c r="J2326" s="184"/>
    </row>
    <row r="2327" spans="1:10" s="99" customFormat="1" ht="14.25" customHeight="1">
      <c r="A2327" s="154">
        <v>84</v>
      </c>
      <c r="B2327" s="155">
        <v>2236</v>
      </c>
      <c r="C2327" s="155" t="s">
        <v>150</v>
      </c>
      <c r="D2327" s="155" t="s">
        <v>91</v>
      </c>
      <c r="E2327" s="155">
        <v>240</v>
      </c>
      <c r="F2327" s="155" t="s">
        <v>649</v>
      </c>
      <c r="G2327" s="153">
        <v>15.93</v>
      </c>
      <c r="H2327" s="153" t="s">
        <v>92</v>
      </c>
      <c r="I2327" s="156" t="s">
        <v>66</v>
      </c>
      <c r="J2327" s="184"/>
    </row>
    <row r="2328" spans="1:10" s="99" customFormat="1" ht="14.25" customHeight="1">
      <c r="A2328" s="154">
        <v>84</v>
      </c>
      <c r="B2328" s="155">
        <v>2237</v>
      </c>
      <c r="C2328" s="155" t="s">
        <v>150</v>
      </c>
      <c r="D2328" s="155" t="s">
        <v>91</v>
      </c>
      <c r="E2328" s="155">
        <v>240</v>
      </c>
      <c r="F2328" s="155" t="s">
        <v>649</v>
      </c>
      <c r="G2328" s="153">
        <v>15.93</v>
      </c>
      <c r="H2328" s="153" t="s">
        <v>92</v>
      </c>
      <c r="I2328" s="156" t="s">
        <v>66</v>
      </c>
      <c r="J2328" s="184"/>
    </row>
    <row r="2329" spans="1:10" s="99" customFormat="1" ht="14.25" customHeight="1">
      <c r="A2329" s="154">
        <v>84</v>
      </c>
      <c r="B2329" s="155">
        <v>2238</v>
      </c>
      <c r="C2329" s="155" t="s">
        <v>150</v>
      </c>
      <c r="D2329" s="155" t="s">
        <v>91</v>
      </c>
      <c r="E2329" s="155">
        <v>240</v>
      </c>
      <c r="F2329" s="155" t="s">
        <v>610</v>
      </c>
      <c r="G2329" s="153">
        <v>15.93</v>
      </c>
      <c r="H2329" s="153" t="s">
        <v>92</v>
      </c>
      <c r="I2329" s="156" t="s">
        <v>66</v>
      </c>
      <c r="J2329" s="184"/>
    </row>
    <row r="2330" spans="1:10" s="99" customFormat="1" ht="14.25" customHeight="1">
      <c r="A2330" s="154">
        <v>84</v>
      </c>
      <c r="B2330" s="155">
        <v>2239</v>
      </c>
      <c r="C2330" s="155" t="s">
        <v>150</v>
      </c>
      <c r="D2330" s="155" t="s">
        <v>91</v>
      </c>
      <c r="E2330" s="155">
        <v>240</v>
      </c>
      <c r="F2330" s="155" t="s">
        <v>582</v>
      </c>
      <c r="G2330" s="153">
        <v>15.93</v>
      </c>
      <c r="H2330" s="153" t="s">
        <v>92</v>
      </c>
      <c r="I2330" s="156" t="s">
        <v>66</v>
      </c>
      <c r="J2330" s="184"/>
    </row>
    <row r="2331" spans="1:10" s="99" customFormat="1" ht="14.25" customHeight="1">
      <c r="A2331" s="154">
        <v>84</v>
      </c>
      <c r="B2331" s="155">
        <v>2240</v>
      </c>
      <c r="C2331" s="155" t="s">
        <v>150</v>
      </c>
      <c r="D2331" s="155" t="s">
        <v>91</v>
      </c>
      <c r="E2331" s="155">
        <v>240</v>
      </c>
      <c r="F2331" s="155" t="s">
        <v>610</v>
      </c>
      <c r="G2331" s="153">
        <v>15.93</v>
      </c>
      <c r="H2331" s="153" t="s">
        <v>92</v>
      </c>
      <c r="I2331" s="156" t="s">
        <v>66</v>
      </c>
      <c r="J2331" s="184"/>
    </row>
    <row r="2332" spans="1:10" s="99" customFormat="1" ht="14.25" customHeight="1">
      <c r="A2332" s="154">
        <v>84</v>
      </c>
      <c r="B2332" s="155">
        <v>2241</v>
      </c>
      <c r="C2332" s="155" t="s">
        <v>150</v>
      </c>
      <c r="D2332" s="155" t="s">
        <v>91</v>
      </c>
      <c r="E2332" s="155">
        <v>240</v>
      </c>
      <c r="F2332" s="155" t="s">
        <v>582</v>
      </c>
      <c r="G2332" s="153">
        <v>15.93</v>
      </c>
      <c r="H2332" s="153" t="s">
        <v>92</v>
      </c>
      <c r="I2332" s="156" t="s">
        <v>66</v>
      </c>
      <c r="J2332" s="184"/>
    </row>
    <row r="2333" spans="1:10" s="99" customFormat="1" ht="14.25" customHeight="1">
      <c r="A2333" s="154">
        <v>84</v>
      </c>
      <c r="B2333" s="155">
        <v>2242</v>
      </c>
      <c r="C2333" s="155" t="s">
        <v>150</v>
      </c>
      <c r="D2333" s="155" t="s">
        <v>91</v>
      </c>
      <c r="E2333" s="155">
        <v>240</v>
      </c>
      <c r="F2333" s="155" t="s">
        <v>649</v>
      </c>
      <c r="G2333" s="153">
        <v>15.93</v>
      </c>
      <c r="H2333" s="153" t="s">
        <v>92</v>
      </c>
      <c r="I2333" s="156" t="s">
        <v>66</v>
      </c>
      <c r="J2333" s="184"/>
    </row>
    <row r="2334" spans="1:10" s="99" customFormat="1" ht="14.25" customHeight="1">
      <c r="A2334" s="154">
        <v>84</v>
      </c>
      <c r="B2334" s="155">
        <v>2243</v>
      </c>
      <c r="C2334" s="155" t="s">
        <v>150</v>
      </c>
      <c r="D2334" s="155" t="s">
        <v>91</v>
      </c>
      <c r="E2334" s="155">
        <v>240</v>
      </c>
      <c r="F2334" s="155" t="s">
        <v>582</v>
      </c>
      <c r="G2334" s="153">
        <v>15.93</v>
      </c>
      <c r="H2334" s="153" t="s">
        <v>92</v>
      </c>
      <c r="I2334" s="156" t="s">
        <v>66</v>
      </c>
      <c r="J2334" s="184"/>
    </row>
    <row r="2335" spans="1:10" s="99" customFormat="1" ht="14.25" customHeight="1">
      <c r="A2335" s="154">
        <v>84</v>
      </c>
      <c r="B2335" s="155">
        <v>2244</v>
      </c>
      <c r="C2335" s="155" t="s">
        <v>150</v>
      </c>
      <c r="D2335" s="155" t="s">
        <v>91</v>
      </c>
      <c r="E2335" s="155">
        <v>240</v>
      </c>
      <c r="F2335" s="155" t="s">
        <v>649</v>
      </c>
      <c r="G2335" s="153">
        <v>15.93</v>
      </c>
      <c r="H2335" s="153" t="s">
        <v>92</v>
      </c>
      <c r="I2335" s="156" t="s">
        <v>66</v>
      </c>
      <c r="J2335" s="184"/>
    </row>
    <row r="2336" spans="1:10" s="99" customFormat="1" ht="14.25" customHeight="1">
      <c r="A2336" s="154">
        <v>84</v>
      </c>
      <c r="B2336" s="155">
        <v>2245</v>
      </c>
      <c r="C2336" s="155" t="s">
        <v>150</v>
      </c>
      <c r="D2336" s="155" t="s">
        <v>91</v>
      </c>
      <c r="E2336" s="155">
        <v>240</v>
      </c>
      <c r="F2336" s="155" t="s">
        <v>649</v>
      </c>
      <c r="G2336" s="153">
        <v>15.93</v>
      </c>
      <c r="H2336" s="153" t="s">
        <v>92</v>
      </c>
      <c r="I2336" s="156" t="s">
        <v>66</v>
      </c>
      <c r="J2336" s="184"/>
    </row>
    <row r="2337" spans="1:10" s="99" customFormat="1" ht="14.25" customHeight="1">
      <c r="A2337" s="154">
        <v>84</v>
      </c>
      <c r="B2337" s="155">
        <v>2246</v>
      </c>
      <c r="C2337" s="155" t="s">
        <v>150</v>
      </c>
      <c r="D2337" s="155" t="s">
        <v>91</v>
      </c>
      <c r="E2337" s="155">
        <v>240</v>
      </c>
      <c r="F2337" s="155" t="s">
        <v>582</v>
      </c>
      <c r="G2337" s="153">
        <v>15.93</v>
      </c>
      <c r="H2337" s="153" t="s">
        <v>92</v>
      </c>
      <c r="I2337" s="156" t="s">
        <v>66</v>
      </c>
      <c r="J2337" s="184"/>
    </row>
    <row r="2338" spans="1:10" s="99" customFormat="1" ht="14.25" customHeight="1">
      <c r="A2338" s="154">
        <v>84</v>
      </c>
      <c r="B2338" s="155">
        <v>2247</v>
      </c>
      <c r="C2338" s="155" t="s">
        <v>150</v>
      </c>
      <c r="D2338" s="155" t="s">
        <v>91</v>
      </c>
      <c r="E2338" s="155">
        <v>240</v>
      </c>
      <c r="F2338" s="155" t="s">
        <v>610</v>
      </c>
      <c r="G2338" s="153">
        <v>15.93</v>
      </c>
      <c r="H2338" s="153" t="s">
        <v>92</v>
      </c>
      <c r="I2338" s="156" t="s">
        <v>66</v>
      </c>
      <c r="J2338" s="184"/>
    </row>
    <row r="2339" spans="1:10" s="99" customFormat="1" ht="14.25" customHeight="1">
      <c r="A2339" s="154">
        <v>84</v>
      </c>
      <c r="B2339" s="155">
        <v>2248</v>
      </c>
      <c r="C2339" s="155" t="s">
        <v>150</v>
      </c>
      <c r="D2339" s="155" t="s">
        <v>91</v>
      </c>
      <c r="E2339" s="155">
        <v>240</v>
      </c>
      <c r="F2339" s="155" t="s">
        <v>650</v>
      </c>
      <c r="G2339" s="153">
        <v>15.93</v>
      </c>
      <c r="H2339" s="153" t="s">
        <v>92</v>
      </c>
      <c r="I2339" s="156" t="s">
        <v>66</v>
      </c>
      <c r="J2339" s="184"/>
    </row>
    <row r="2340" spans="1:10" s="99" customFormat="1" ht="14.25" customHeight="1">
      <c r="A2340" s="154">
        <v>84</v>
      </c>
      <c r="B2340" s="155">
        <v>2249</v>
      </c>
      <c r="C2340" s="155" t="s">
        <v>150</v>
      </c>
      <c r="D2340" s="155" t="s">
        <v>91</v>
      </c>
      <c r="E2340" s="155">
        <v>240</v>
      </c>
      <c r="F2340" s="155" t="s">
        <v>649</v>
      </c>
      <c r="G2340" s="153">
        <v>15.93</v>
      </c>
      <c r="H2340" s="153" t="s">
        <v>92</v>
      </c>
      <c r="I2340" s="156" t="s">
        <v>66</v>
      </c>
      <c r="J2340" s="184"/>
    </row>
    <row r="2341" spans="1:10" s="99" customFormat="1" ht="14.25" customHeight="1">
      <c r="A2341" s="154">
        <v>84</v>
      </c>
      <c r="B2341" s="155">
        <v>2250</v>
      </c>
      <c r="C2341" s="155" t="s">
        <v>150</v>
      </c>
      <c r="D2341" s="155" t="s">
        <v>91</v>
      </c>
      <c r="E2341" s="155">
        <v>240</v>
      </c>
      <c r="F2341" s="155" t="s">
        <v>649</v>
      </c>
      <c r="G2341" s="153">
        <v>15.93</v>
      </c>
      <c r="H2341" s="153" t="s">
        <v>92</v>
      </c>
      <c r="I2341" s="156" t="s">
        <v>66</v>
      </c>
      <c r="J2341" s="184"/>
    </row>
    <row r="2342" spans="1:10" s="99" customFormat="1" ht="14.25" customHeight="1">
      <c r="A2342" s="154">
        <v>84</v>
      </c>
      <c r="B2342" s="155">
        <v>2251</v>
      </c>
      <c r="C2342" s="155" t="s">
        <v>150</v>
      </c>
      <c r="D2342" s="155" t="s">
        <v>91</v>
      </c>
      <c r="E2342" s="155">
        <v>240</v>
      </c>
      <c r="F2342" s="155" t="s">
        <v>649</v>
      </c>
      <c r="G2342" s="153">
        <v>15.93</v>
      </c>
      <c r="H2342" s="153" t="s">
        <v>92</v>
      </c>
      <c r="I2342" s="156" t="s">
        <v>66</v>
      </c>
      <c r="J2342" s="184"/>
    </row>
    <row r="2343" spans="1:10" s="99" customFormat="1" ht="14.25" customHeight="1">
      <c r="A2343" s="154">
        <v>84</v>
      </c>
      <c r="B2343" s="155">
        <v>2252</v>
      </c>
      <c r="C2343" s="155" t="s">
        <v>150</v>
      </c>
      <c r="D2343" s="155" t="s">
        <v>91</v>
      </c>
      <c r="E2343" s="155">
        <v>240</v>
      </c>
      <c r="F2343" s="155" t="s">
        <v>610</v>
      </c>
      <c r="G2343" s="153">
        <v>15.93</v>
      </c>
      <c r="H2343" s="153" t="s">
        <v>92</v>
      </c>
      <c r="I2343" s="156" t="s">
        <v>66</v>
      </c>
      <c r="J2343" s="184"/>
    </row>
    <row r="2344" spans="1:10" s="99" customFormat="1" ht="14.25" customHeight="1">
      <c r="A2344" s="154">
        <v>84</v>
      </c>
      <c r="B2344" s="155">
        <v>2253</v>
      </c>
      <c r="C2344" s="155" t="s">
        <v>150</v>
      </c>
      <c r="D2344" s="155" t="s">
        <v>91</v>
      </c>
      <c r="E2344" s="155">
        <v>240</v>
      </c>
      <c r="F2344" s="155" t="s">
        <v>649</v>
      </c>
      <c r="G2344" s="153">
        <v>15.93</v>
      </c>
      <c r="H2344" s="153" t="s">
        <v>92</v>
      </c>
      <c r="I2344" s="156" t="s">
        <v>66</v>
      </c>
      <c r="J2344" s="184"/>
    </row>
    <row r="2345" spans="1:10" s="99" customFormat="1" ht="14.25" customHeight="1">
      <c r="A2345" s="154">
        <v>84</v>
      </c>
      <c r="B2345" s="155">
        <v>2254</v>
      </c>
      <c r="C2345" s="155" t="s">
        <v>150</v>
      </c>
      <c r="D2345" s="155" t="s">
        <v>91</v>
      </c>
      <c r="E2345" s="155">
        <v>240</v>
      </c>
      <c r="F2345" s="155" t="s">
        <v>650</v>
      </c>
      <c r="G2345" s="153">
        <v>15.93</v>
      </c>
      <c r="H2345" s="153" t="s">
        <v>92</v>
      </c>
      <c r="I2345" s="156" t="s">
        <v>66</v>
      </c>
      <c r="J2345" s="184"/>
    </row>
    <row r="2346" spans="1:10" s="99" customFormat="1" ht="14.25" customHeight="1">
      <c r="A2346" s="154">
        <v>84</v>
      </c>
      <c r="B2346" s="155">
        <v>2255</v>
      </c>
      <c r="C2346" s="155" t="s">
        <v>150</v>
      </c>
      <c r="D2346" s="155" t="s">
        <v>91</v>
      </c>
      <c r="E2346" s="155">
        <v>240</v>
      </c>
      <c r="F2346" s="155" t="s">
        <v>582</v>
      </c>
      <c r="G2346" s="153">
        <v>15.93</v>
      </c>
      <c r="H2346" s="153" t="s">
        <v>92</v>
      </c>
      <c r="I2346" s="156" t="s">
        <v>66</v>
      </c>
      <c r="J2346" s="184"/>
    </row>
    <row r="2347" spans="1:10" s="99" customFormat="1" ht="14.25" customHeight="1">
      <c r="A2347" s="154">
        <v>84</v>
      </c>
      <c r="B2347" s="155">
        <v>2256</v>
      </c>
      <c r="C2347" s="155" t="s">
        <v>150</v>
      </c>
      <c r="D2347" s="155" t="s">
        <v>91</v>
      </c>
      <c r="E2347" s="155">
        <v>240</v>
      </c>
      <c r="F2347" s="155" t="s">
        <v>610</v>
      </c>
      <c r="G2347" s="153">
        <v>15.93</v>
      </c>
      <c r="H2347" s="153" t="s">
        <v>92</v>
      </c>
      <c r="I2347" s="156" t="s">
        <v>66</v>
      </c>
      <c r="J2347" s="184"/>
    </row>
    <row r="2348" spans="1:10" s="99" customFormat="1" ht="14.25" customHeight="1">
      <c r="A2348" s="154">
        <v>84</v>
      </c>
      <c r="B2348" s="155">
        <v>2257</v>
      </c>
      <c r="C2348" s="155" t="s">
        <v>150</v>
      </c>
      <c r="D2348" s="155" t="s">
        <v>91</v>
      </c>
      <c r="E2348" s="155">
        <v>240</v>
      </c>
      <c r="F2348" s="155" t="s">
        <v>582</v>
      </c>
      <c r="G2348" s="153">
        <v>15.93</v>
      </c>
      <c r="H2348" s="153" t="s">
        <v>92</v>
      </c>
      <c r="I2348" s="156" t="s">
        <v>66</v>
      </c>
      <c r="J2348" s="184"/>
    </row>
    <row r="2349" spans="1:10" s="99" customFormat="1" ht="14.25" customHeight="1">
      <c r="A2349" s="154">
        <v>84</v>
      </c>
      <c r="B2349" s="155">
        <v>2258</v>
      </c>
      <c r="C2349" s="155" t="s">
        <v>150</v>
      </c>
      <c r="D2349" s="155" t="s">
        <v>91</v>
      </c>
      <c r="E2349" s="155">
        <v>240</v>
      </c>
      <c r="F2349" s="155" t="s">
        <v>649</v>
      </c>
      <c r="G2349" s="153">
        <v>15.93</v>
      </c>
      <c r="H2349" s="153" t="s">
        <v>92</v>
      </c>
      <c r="I2349" s="156" t="s">
        <v>66</v>
      </c>
      <c r="J2349" s="184"/>
    </row>
    <row r="2350" spans="1:10" s="99" customFormat="1" ht="14.25" customHeight="1">
      <c r="A2350" s="154">
        <v>84</v>
      </c>
      <c r="B2350" s="155">
        <v>2259</v>
      </c>
      <c r="C2350" s="155" t="s">
        <v>150</v>
      </c>
      <c r="D2350" s="155" t="s">
        <v>91</v>
      </c>
      <c r="E2350" s="155">
        <v>240</v>
      </c>
      <c r="F2350" s="155" t="s">
        <v>649</v>
      </c>
      <c r="G2350" s="153">
        <v>15.93</v>
      </c>
      <c r="H2350" s="153" t="s">
        <v>92</v>
      </c>
      <c r="I2350" s="156" t="s">
        <v>66</v>
      </c>
      <c r="J2350" s="184"/>
    </row>
    <row r="2351" spans="1:10" s="99" customFormat="1" ht="14.25" customHeight="1">
      <c r="A2351" s="154" t="s">
        <v>36</v>
      </c>
      <c r="B2351" s="155" t="s">
        <v>45</v>
      </c>
      <c r="C2351" s="155" t="s">
        <v>86</v>
      </c>
      <c r="D2351" s="155" t="s">
        <v>87</v>
      </c>
      <c r="E2351" s="155" t="s">
        <v>88</v>
      </c>
      <c r="F2351" s="155" t="s">
        <v>89</v>
      </c>
      <c r="G2351" s="153">
        <v>285.5</v>
      </c>
      <c r="H2351" s="153">
        <v>307.60000000000002</v>
      </c>
      <c r="I2351" s="156" t="s">
        <v>145</v>
      </c>
      <c r="J2351" s="184"/>
    </row>
    <row r="2352" spans="1:10" s="99" customFormat="1" ht="14.25" customHeight="1">
      <c r="A2352" s="154">
        <v>85</v>
      </c>
      <c r="B2352" s="155">
        <v>2260</v>
      </c>
      <c r="C2352" s="155" t="s">
        <v>483</v>
      </c>
      <c r="D2352" s="155" t="s">
        <v>96</v>
      </c>
      <c r="E2352" s="155">
        <v>150</v>
      </c>
      <c r="F2352" s="155" t="s">
        <v>582</v>
      </c>
      <c r="G2352" s="153">
        <v>11.4</v>
      </c>
      <c r="H2352" s="153" t="s">
        <v>92</v>
      </c>
      <c r="I2352" s="156" t="s">
        <v>66</v>
      </c>
      <c r="J2352" s="184"/>
    </row>
    <row r="2353" spans="1:10" s="99" customFormat="1" ht="14.25" customHeight="1">
      <c r="A2353" s="154">
        <v>85</v>
      </c>
      <c r="B2353" s="155">
        <v>2261</v>
      </c>
      <c r="C2353" s="155" t="s">
        <v>483</v>
      </c>
      <c r="D2353" s="155" t="s">
        <v>96</v>
      </c>
      <c r="E2353" s="155">
        <v>150</v>
      </c>
      <c r="F2353" s="155" t="s">
        <v>582</v>
      </c>
      <c r="G2353" s="153">
        <v>11.4</v>
      </c>
      <c r="H2353" s="153" t="s">
        <v>92</v>
      </c>
      <c r="I2353" s="156" t="s">
        <v>66</v>
      </c>
      <c r="J2353" s="184"/>
    </row>
    <row r="2354" spans="1:10" s="99" customFormat="1" ht="14.25" customHeight="1">
      <c r="A2354" s="154">
        <v>85</v>
      </c>
      <c r="B2354" s="155">
        <v>2262</v>
      </c>
      <c r="C2354" s="155" t="s">
        <v>483</v>
      </c>
      <c r="D2354" s="155" t="s">
        <v>96</v>
      </c>
      <c r="E2354" s="155">
        <v>150</v>
      </c>
      <c r="F2354" s="155" t="s">
        <v>582</v>
      </c>
      <c r="G2354" s="153">
        <v>11.4</v>
      </c>
      <c r="H2354" s="153" t="s">
        <v>92</v>
      </c>
      <c r="I2354" s="156" t="s">
        <v>66</v>
      </c>
      <c r="J2354" s="184"/>
    </row>
    <row r="2355" spans="1:10" s="99" customFormat="1" ht="14.25" customHeight="1">
      <c r="A2355" s="154">
        <v>85</v>
      </c>
      <c r="B2355" s="155">
        <v>2263</v>
      </c>
      <c r="C2355" s="155" t="s">
        <v>483</v>
      </c>
      <c r="D2355" s="155" t="s">
        <v>96</v>
      </c>
      <c r="E2355" s="155">
        <v>150</v>
      </c>
      <c r="F2355" s="155" t="s">
        <v>582</v>
      </c>
      <c r="G2355" s="153">
        <v>11.4</v>
      </c>
      <c r="H2355" s="153" t="s">
        <v>92</v>
      </c>
      <c r="I2355" s="156" t="s">
        <v>66</v>
      </c>
      <c r="J2355" s="184"/>
    </row>
    <row r="2356" spans="1:10" s="99" customFormat="1" ht="14.25" customHeight="1">
      <c r="A2356" s="154">
        <v>85</v>
      </c>
      <c r="B2356" s="155">
        <v>2264</v>
      </c>
      <c r="C2356" s="155" t="s">
        <v>483</v>
      </c>
      <c r="D2356" s="155" t="s">
        <v>96</v>
      </c>
      <c r="E2356" s="155">
        <v>150</v>
      </c>
      <c r="F2356" s="155" t="s">
        <v>582</v>
      </c>
      <c r="G2356" s="153">
        <v>11.4</v>
      </c>
      <c r="H2356" s="153" t="s">
        <v>92</v>
      </c>
      <c r="I2356" s="156" t="s">
        <v>66</v>
      </c>
      <c r="J2356" s="184"/>
    </row>
    <row r="2357" spans="1:10" s="99" customFormat="1" ht="14.25" customHeight="1">
      <c r="A2357" s="154">
        <v>85</v>
      </c>
      <c r="B2357" s="155">
        <v>2265</v>
      </c>
      <c r="C2357" s="155" t="s">
        <v>483</v>
      </c>
      <c r="D2357" s="155" t="s">
        <v>96</v>
      </c>
      <c r="E2357" s="155">
        <v>150</v>
      </c>
      <c r="F2357" s="155" t="s">
        <v>582</v>
      </c>
      <c r="G2357" s="153">
        <v>11.4</v>
      </c>
      <c r="H2357" s="153" t="s">
        <v>92</v>
      </c>
      <c r="I2357" s="156" t="s">
        <v>66</v>
      </c>
      <c r="J2357" s="184"/>
    </row>
    <row r="2358" spans="1:10" s="99" customFormat="1" ht="14.25" customHeight="1">
      <c r="A2358" s="154">
        <v>85</v>
      </c>
      <c r="B2358" s="155">
        <v>2266</v>
      </c>
      <c r="C2358" s="155" t="s">
        <v>483</v>
      </c>
      <c r="D2358" s="155" t="s">
        <v>96</v>
      </c>
      <c r="E2358" s="155">
        <v>150</v>
      </c>
      <c r="F2358" s="155" t="s">
        <v>582</v>
      </c>
      <c r="G2358" s="153">
        <v>11.4</v>
      </c>
      <c r="H2358" s="153" t="s">
        <v>92</v>
      </c>
      <c r="I2358" s="156" t="s">
        <v>66</v>
      </c>
      <c r="J2358" s="184"/>
    </row>
    <row r="2359" spans="1:10" s="99" customFormat="1" ht="14.25" customHeight="1">
      <c r="A2359" s="154">
        <v>85</v>
      </c>
      <c r="B2359" s="155">
        <v>2267</v>
      </c>
      <c r="C2359" s="155" t="s">
        <v>279</v>
      </c>
      <c r="D2359" s="155" t="s">
        <v>96</v>
      </c>
      <c r="E2359" s="155">
        <v>300</v>
      </c>
      <c r="F2359" s="155" t="s">
        <v>582</v>
      </c>
      <c r="G2359" s="153">
        <v>7.1</v>
      </c>
      <c r="H2359" s="153" t="s">
        <v>92</v>
      </c>
      <c r="I2359" s="156" t="s">
        <v>66</v>
      </c>
      <c r="J2359" s="184"/>
    </row>
    <row r="2360" spans="1:10" s="99" customFormat="1" ht="14.25" customHeight="1">
      <c r="A2360" s="154">
        <v>85</v>
      </c>
      <c r="B2360" s="155">
        <v>2268</v>
      </c>
      <c r="C2360" s="155" t="s">
        <v>279</v>
      </c>
      <c r="D2360" s="155" t="s">
        <v>96</v>
      </c>
      <c r="E2360" s="155">
        <v>300</v>
      </c>
      <c r="F2360" s="155" t="s">
        <v>618</v>
      </c>
      <c r="G2360" s="153">
        <v>7.1</v>
      </c>
      <c r="H2360" s="153" t="s">
        <v>92</v>
      </c>
      <c r="I2360" s="156" t="s">
        <v>66</v>
      </c>
      <c r="J2360" s="184"/>
    </row>
    <row r="2361" spans="1:10" s="99" customFormat="1" ht="14.25" customHeight="1">
      <c r="A2361" s="154">
        <v>85</v>
      </c>
      <c r="B2361" s="155">
        <v>2269</v>
      </c>
      <c r="C2361" s="155" t="s">
        <v>279</v>
      </c>
      <c r="D2361" s="155" t="s">
        <v>96</v>
      </c>
      <c r="E2361" s="155">
        <v>300</v>
      </c>
      <c r="F2361" s="155" t="s">
        <v>582</v>
      </c>
      <c r="G2361" s="153">
        <v>7.1</v>
      </c>
      <c r="H2361" s="153" t="s">
        <v>92</v>
      </c>
      <c r="I2361" s="156" t="s">
        <v>66</v>
      </c>
      <c r="J2361" s="184"/>
    </row>
    <row r="2362" spans="1:10" s="99" customFormat="1" ht="14.25" customHeight="1">
      <c r="A2362" s="154">
        <v>85</v>
      </c>
      <c r="B2362" s="155">
        <v>2270</v>
      </c>
      <c r="C2362" s="155" t="s">
        <v>279</v>
      </c>
      <c r="D2362" s="155" t="s">
        <v>96</v>
      </c>
      <c r="E2362" s="155">
        <v>300</v>
      </c>
      <c r="F2362" s="155" t="s">
        <v>582</v>
      </c>
      <c r="G2362" s="153">
        <v>7.1</v>
      </c>
      <c r="H2362" s="153" t="s">
        <v>92</v>
      </c>
      <c r="I2362" s="156" t="s">
        <v>66</v>
      </c>
      <c r="J2362" s="184"/>
    </row>
    <row r="2363" spans="1:10" s="99" customFormat="1" ht="14.25" customHeight="1">
      <c r="A2363" s="154">
        <v>85</v>
      </c>
      <c r="B2363" s="155">
        <v>2271</v>
      </c>
      <c r="C2363" s="155" t="s">
        <v>279</v>
      </c>
      <c r="D2363" s="155" t="s">
        <v>96</v>
      </c>
      <c r="E2363" s="155">
        <v>300</v>
      </c>
      <c r="F2363" s="155" t="s">
        <v>618</v>
      </c>
      <c r="G2363" s="153">
        <v>7.1</v>
      </c>
      <c r="H2363" s="153" t="s">
        <v>92</v>
      </c>
      <c r="I2363" s="156" t="s">
        <v>66</v>
      </c>
      <c r="J2363" s="184"/>
    </row>
    <row r="2364" spans="1:10" s="99" customFormat="1" ht="14.25" customHeight="1">
      <c r="A2364" s="154">
        <v>85</v>
      </c>
      <c r="B2364" s="155">
        <v>2272</v>
      </c>
      <c r="C2364" s="155" t="s">
        <v>279</v>
      </c>
      <c r="D2364" s="155" t="s">
        <v>96</v>
      </c>
      <c r="E2364" s="155">
        <v>300</v>
      </c>
      <c r="F2364" s="155" t="s">
        <v>582</v>
      </c>
      <c r="G2364" s="153">
        <v>7.1</v>
      </c>
      <c r="H2364" s="153" t="s">
        <v>92</v>
      </c>
      <c r="I2364" s="156" t="s">
        <v>66</v>
      </c>
      <c r="J2364" s="184"/>
    </row>
    <row r="2365" spans="1:10" s="99" customFormat="1" ht="14.25" customHeight="1">
      <c r="A2365" s="154">
        <v>85</v>
      </c>
      <c r="B2365" s="155">
        <v>2273</v>
      </c>
      <c r="C2365" s="155" t="s">
        <v>279</v>
      </c>
      <c r="D2365" s="155" t="s">
        <v>96</v>
      </c>
      <c r="E2365" s="155">
        <v>300</v>
      </c>
      <c r="F2365" s="155" t="s">
        <v>618</v>
      </c>
      <c r="G2365" s="153">
        <v>7.1</v>
      </c>
      <c r="H2365" s="153" t="s">
        <v>92</v>
      </c>
      <c r="I2365" s="156" t="s">
        <v>66</v>
      </c>
      <c r="J2365" s="184"/>
    </row>
    <row r="2366" spans="1:10" s="99" customFormat="1" ht="14.25" customHeight="1">
      <c r="A2366" s="154">
        <v>85</v>
      </c>
      <c r="B2366" s="155">
        <v>2274</v>
      </c>
      <c r="C2366" s="155" t="s">
        <v>638</v>
      </c>
      <c r="D2366" s="155" t="s">
        <v>138</v>
      </c>
      <c r="E2366" s="155">
        <v>120</v>
      </c>
      <c r="F2366" s="155" t="s">
        <v>582</v>
      </c>
      <c r="G2366" s="153">
        <v>6.48</v>
      </c>
      <c r="H2366" s="153" t="s">
        <v>92</v>
      </c>
      <c r="I2366" s="156" t="s">
        <v>66</v>
      </c>
      <c r="J2366" s="184"/>
    </row>
    <row r="2367" spans="1:10" s="99" customFormat="1" ht="14.25" customHeight="1">
      <c r="A2367" s="154">
        <v>85</v>
      </c>
      <c r="B2367" s="155">
        <v>2275</v>
      </c>
      <c r="C2367" s="155" t="s">
        <v>638</v>
      </c>
      <c r="D2367" s="155" t="s">
        <v>138</v>
      </c>
      <c r="E2367" s="155">
        <v>120</v>
      </c>
      <c r="F2367" s="155" t="s">
        <v>582</v>
      </c>
      <c r="G2367" s="153">
        <v>6.48</v>
      </c>
      <c r="H2367" s="153" t="s">
        <v>92</v>
      </c>
      <c r="I2367" s="156" t="s">
        <v>66</v>
      </c>
      <c r="J2367" s="184"/>
    </row>
    <row r="2368" spans="1:10" s="99" customFormat="1" ht="14.25" customHeight="1">
      <c r="A2368" s="154">
        <v>85</v>
      </c>
      <c r="B2368" s="155">
        <v>2276</v>
      </c>
      <c r="C2368" s="155" t="s">
        <v>638</v>
      </c>
      <c r="D2368" s="155" t="s">
        <v>138</v>
      </c>
      <c r="E2368" s="155">
        <v>120</v>
      </c>
      <c r="F2368" s="155" t="s">
        <v>623</v>
      </c>
      <c r="G2368" s="153">
        <v>6.48</v>
      </c>
      <c r="H2368" s="153" t="s">
        <v>92</v>
      </c>
      <c r="I2368" s="156" t="s">
        <v>66</v>
      </c>
      <c r="J2368" s="184"/>
    </row>
    <row r="2369" spans="1:10" s="99" customFormat="1" ht="14.25" customHeight="1">
      <c r="A2369" s="154">
        <v>85</v>
      </c>
      <c r="B2369" s="155">
        <v>2277</v>
      </c>
      <c r="C2369" s="155" t="s">
        <v>638</v>
      </c>
      <c r="D2369" s="155" t="s">
        <v>138</v>
      </c>
      <c r="E2369" s="155">
        <v>120</v>
      </c>
      <c r="F2369" s="155" t="s">
        <v>623</v>
      </c>
      <c r="G2369" s="153">
        <v>6.48</v>
      </c>
      <c r="H2369" s="153" t="s">
        <v>92</v>
      </c>
      <c r="I2369" s="156" t="s">
        <v>66</v>
      </c>
      <c r="J2369" s="184"/>
    </row>
    <row r="2370" spans="1:10" s="99" customFormat="1" ht="14.25" customHeight="1">
      <c r="A2370" s="154">
        <v>85</v>
      </c>
      <c r="B2370" s="155">
        <v>2278</v>
      </c>
      <c r="C2370" s="155" t="s">
        <v>651</v>
      </c>
      <c r="D2370" s="155" t="s">
        <v>96</v>
      </c>
      <c r="E2370" s="155">
        <v>117</v>
      </c>
      <c r="F2370" s="155" t="s">
        <v>582</v>
      </c>
      <c r="G2370" s="153">
        <v>4.25</v>
      </c>
      <c r="H2370" s="153" t="s">
        <v>92</v>
      </c>
      <c r="I2370" s="156" t="s">
        <v>66</v>
      </c>
      <c r="J2370" s="184"/>
    </row>
    <row r="2371" spans="1:10" s="99" customFormat="1" ht="14.25" customHeight="1">
      <c r="A2371" s="154">
        <v>85</v>
      </c>
      <c r="B2371" s="155">
        <v>2279</v>
      </c>
      <c r="C2371" s="155" t="s">
        <v>651</v>
      </c>
      <c r="D2371" s="155" t="s">
        <v>96</v>
      </c>
      <c r="E2371" s="155">
        <v>183</v>
      </c>
      <c r="F2371" s="155" t="s">
        <v>582</v>
      </c>
      <c r="G2371" s="153">
        <v>6.65</v>
      </c>
      <c r="H2371" s="153" t="s">
        <v>92</v>
      </c>
      <c r="I2371" s="156" t="s">
        <v>66</v>
      </c>
      <c r="J2371" s="184"/>
    </row>
    <row r="2372" spans="1:10" s="99" customFormat="1" ht="14.25" customHeight="1">
      <c r="A2372" s="154">
        <v>85</v>
      </c>
      <c r="B2372" s="155">
        <v>2280</v>
      </c>
      <c r="C2372" s="155" t="s">
        <v>553</v>
      </c>
      <c r="D2372" s="155" t="s">
        <v>95</v>
      </c>
      <c r="E2372" s="155">
        <v>500</v>
      </c>
      <c r="F2372" s="155" t="s">
        <v>557</v>
      </c>
      <c r="G2372" s="153">
        <v>1</v>
      </c>
      <c r="H2372" s="153" t="s">
        <v>92</v>
      </c>
      <c r="I2372" s="156" t="s">
        <v>66</v>
      </c>
      <c r="J2372" s="184"/>
    </row>
    <row r="2373" spans="1:10" s="99" customFormat="1" ht="14.25" customHeight="1">
      <c r="A2373" s="154">
        <v>85</v>
      </c>
      <c r="B2373" s="155">
        <v>2281</v>
      </c>
      <c r="C2373" s="155" t="s">
        <v>553</v>
      </c>
      <c r="D2373" s="155" t="s">
        <v>95</v>
      </c>
      <c r="E2373" s="155">
        <v>500</v>
      </c>
      <c r="F2373" s="155" t="s">
        <v>541</v>
      </c>
      <c r="G2373" s="153">
        <v>1</v>
      </c>
      <c r="H2373" s="153" t="s">
        <v>92</v>
      </c>
      <c r="I2373" s="156" t="s">
        <v>66</v>
      </c>
      <c r="J2373" s="184"/>
    </row>
    <row r="2374" spans="1:10" s="99" customFormat="1" ht="14.25" customHeight="1">
      <c r="A2374" s="154">
        <v>85</v>
      </c>
      <c r="B2374" s="155">
        <v>2282</v>
      </c>
      <c r="C2374" s="155" t="s">
        <v>553</v>
      </c>
      <c r="D2374" s="155" t="s">
        <v>95</v>
      </c>
      <c r="E2374" s="155">
        <v>500</v>
      </c>
      <c r="F2374" s="155" t="s">
        <v>541</v>
      </c>
      <c r="G2374" s="153">
        <v>1</v>
      </c>
      <c r="H2374" s="153" t="s">
        <v>92</v>
      </c>
      <c r="I2374" s="156" t="s">
        <v>66</v>
      </c>
      <c r="J2374" s="184"/>
    </row>
    <row r="2375" spans="1:10" s="99" customFormat="1" ht="14.25" customHeight="1">
      <c r="A2375" s="154">
        <v>85</v>
      </c>
      <c r="B2375" s="155">
        <v>2283</v>
      </c>
      <c r="C2375" s="155" t="s">
        <v>553</v>
      </c>
      <c r="D2375" s="155" t="s">
        <v>95</v>
      </c>
      <c r="E2375" s="155">
        <v>500</v>
      </c>
      <c r="F2375" s="155" t="s">
        <v>567</v>
      </c>
      <c r="G2375" s="153">
        <v>1</v>
      </c>
      <c r="H2375" s="153" t="s">
        <v>92</v>
      </c>
      <c r="I2375" s="156" t="s">
        <v>66</v>
      </c>
      <c r="J2375" s="184"/>
    </row>
    <row r="2376" spans="1:10" s="99" customFormat="1" ht="14.25" customHeight="1">
      <c r="A2376" s="154">
        <v>85</v>
      </c>
      <c r="B2376" s="155">
        <v>2284</v>
      </c>
      <c r="C2376" s="155" t="s">
        <v>553</v>
      </c>
      <c r="D2376" s="155" t="s">
        <v>95</v>
      </c>
      <c r="E2376" s="155">
        <v>500</v>
      </c>
      <c r="F2376" s="155" t="s">
        <v>567</v>
      </c>
      <c r="G2376" s="153">
        <v>1</v>
      </c>
      <c r="H2376" s="153" t="s">
        <v>92</v>
      </c>
      <c r="I2376" s="156" t="s">
        <v>66</v>
      </c>
      <c r="J2376" s="184"/>
    </row>
    <row r="2377" spans="1:10" s="99" customFormat="1" ht="14.25" customHeight="1">
      <c r="A2377" s="154">
        <v>85</v>
      </c>
      <c r="B2377" s="155">
        <v>2285</v>
      </c>
      <c r="C2377" s="155" t="s">
        <v>652</v>
      </c>
      <c r="D2377" s="155" t="s">
        <v>95</v>
      </c>
      <c r="E2377" s="155">
        <v>300</v>
      </c>
      <c r="F2377" s="155" t="s">
        <v>567</v>
      </c>
      <c r="G2377" s="153">
        <v>3</v>
      </c>
      <c r="H2377" s="153" t="s">
        <v>92</v>
      </c>
      <c r="I2377" s="156" t="s">
        <v>66</v>
      </c>
      <c r="J2377" s="184"/>
    </row>
    <row r="2378" spans="1:10" s="99" customFormat="1" ht="14.25" customHeight="1">
      <c r="A2378" s="154">
        <v>85</v>
      </c>
      <c r="B2378" s="155">
        <v>2286</v>
      </c>
      <c r="C2378" s="155" t="s">
        <v>653</v>
      </c>
      <c r="D2378" s="155" t="s">
        <v>96</v>
      </c>
      <c r="E2378" s="155">
        <v>200</v>
      </c>
      <c r="F2378" s="155" t="s">
        <v>623</v>
      </c>
      <c r="G2378" s="153">
        <v>9</v>
      </c>
      <c r="H2378" s="153" t="s">
        <v>92</v>
      </c>
      <c r="I2378" s="156" t="s">
        <v>66</v>
      </c>
      <c r="J2378" s="184"/>
    </row>
    <row r="2379" spans="1:10" s="99" customFormat="1" ht="14.25" customHeight="1">
      <c r="A2379" s="154">
        <v>85</v>
      </c>
      <c r="B2379" s="155">
        <v>2287</v>
      </c>
      <c r="C2379" s="155" t="s">
        <v>653</v>
      </c>
      <c r="D2379" s="155" t="s">
        <v>96</v>
      </c>
      <c r="E2379" s="155">
        <v>80</v>
      </c>
      <c r="F2379" s="155" t="s">
        <v>623</v>
      </c>
      <c r="G2379" s="153">
        <v>3.6</v>
      </c>
      <c r="H2379" s="153" t="s">
        <v>92</v>
      </c>
      <c r="I2379" s="156" t="s">
        <v>66</v>
      </c>
      <c r="J2379" s="184"/>
    </row>
    <row r="2380" spans="1:10" s="99" customFormat="1" ht="14.25" customHeight="1">
      <c r="A2380" s="154">
        <v>85</v>
      </c>
      <c r="B2380" s="155">
        <v>2288</v>
      </c>
      <c r="C2380" s="155" t="s">
        <v>653</v>
      </c>
      <c r="D2380" s="155" t="s">
        <v>96</v>
      </c>
      <c r="E2380" s="155">
        <v>120</v>
      </c>
      <c r="F2380" s="155" t="s">
        <v>623</v>
      </c>
      <c r="G2380" s="153">
        <v>5.4</v>
      </c>
      <c r="H2380" s="153" t="s">
        <v>92</v>
      </c>
      <c r="I2380" s="156" t="s">
        <v>66</v>
      </c>
      <c r="J2380" s="184"/>
    </row>
    <row r="2381" spans="1:10" s="99" customFormat="1" ht="14.25" customHeight="1">
      <c r="A2381" s="154">
        <v>85</v>
      </c>
      <c r="B2381" s="155">
        <v>2289</v>
      </c>
      <c r="C2381" s="155" t="s">
        <v>528</v>
      </c>
      <c r="D2381" s="155" t="s">
        <v>96</v>
      </c>
      <c r="E2381" s="155">
        <v>800</v>
      </c>
      <c r="F2381" s="155" t="s">
        <v>623</v>
      </c>
      <c r="G2381" s="153">
        <v>8</v>
      </c>
      <c r="H2381" s="153" t="s">
        <v>92</v>
      </c>
      <c r="I2381" s="156" t="s">
        <v>66</v>
      </c>
      <c r="J2381" s="184"/>
    </row>
    <row r="2382" spans="1:10" s="99" customFormat="1" ht="14.25" customHeight="1">
      <c r="A2382" s="154">
        <v>85</v>
      </c>
      <c r="B2382" s="155">
        <v>2290</v>
      </c>
      <c r="C2382" s="155" t="s">
        <v>528</v>
      </c>
      <c r="D2382" s="155" t="s">
        <v>96</v>
      </c>
      <c r="E2382" s="155">
        <v>800</v>
      </c>
      <c r="F2382" s="155" t="s">
        <v>618</v>
      </c>
      <c r="G2382" s="153">
        <v>8</v>
      </c>
      <c r="H2382" s="153" t="s">
        <v>92</v>
      </c>
      <c r="I2382" s="156" t="s">
        <v>66</v>
      </c>
      <c r="J2382" s="184"/>
    </row>
    <row r="2383" spans="1:10" s="99" customFormat="1" ht="14.25" customHeight="1">
      <c r="A2383" s="154">
        <v>85</v>
      </c>
      <c r="B2383" s="155">
        <v>2291</v>
      </c>
      <c r="C2383" s="155" t="s">
        <v>528</v>
      </c>
      <c r="D2383" s="155" t="s">
        <v>96</v>
      </c>
      <c r="E2383" s="155">
        <v>800</v>
      </c>
      <c r="F2383" s="155" t="s">
        <v>618</v>
      </c>
      <c r="G2383" s="153">
        <v>8</v>
      </c>
      <c r="H2383" s="153" t="s">
        <v>92</v>
      </c>
      <c r="I2383" s="156" t="s">
        <v>66</v>
      </c>
      <c r="J2383" s="184"/>
    </row>
    <row r="2384" spans="1:10" s="99" customFormat="1" ht="14.25" customHeight="1">
      <c r="A2384" s="154">
        <v>85</v>
      </c>
      <c r="B2384" s="155">
        <v>2292</v>
      </c>
      <c r="C2384" s="155" t="s">
        <v>528</v>
      </c>
      <c r="D2384" s="155" t="s">
        <v>96</v>
      </c>
      <c r="E2384" s="155">
        <v>800</v>
      </c>
      <c r="F2384" s="155" t="s">
        <v>618</v>
      </c>
      <c r="G2384" s="153">
        <v>8</v>
      </c>
      <c r="H2384" s="153" t="s">
        <v>92</v>
      </c>
      <c r="I2384" s="156" t="s">
        <v>66</v>
      </c>
      <c r="J2384" s="184"/>
    </row>
    <row r="2385" spans="1:10" s="99" customFormat="1" ht="14.25" customHeight="1">
      <c r="A2385" s="154">
        <v>85</v>
      </c>
      <c r="B2385" s="155">
        <v>2293</v>
      </c>
      <c r="C2385" s="155" t="s">
        <v>268</v>
      </c>
      <c r="D2385" s="155" t="s">
        <v>96</v>
      </c>
      <c r="E2385" s="155">
        <v>200</v>
      </c>
      <c r="F2385" s="155" t="s">
        <v>623</v>
      </c>
      <c r="G2385" s="153">
        <v>9.1</v>
      </c>
      <c r="H2385" s="153" t="s">
        <v>92</v>
      </c>
      <c r="I2385" s="156" t="s">
        <v>66</v>
      </c>
      <c r="J2385" s="184"/>
    </row>
    <row r="2386" spans="1:10" s="99" customFormat="1" ht="14.25" customHeight="1">
      <c r="A2386" s="154">
        <v>85</v>
      </c>
      <c r="B2386" s="155">
        <v>2294</v>
      </c>
      <c r="C2386" s="155" t="s">
        <v>268</v>
      </c>
      <c r="D2386" s="155" t="s">
        <v>96</v>
      </c>
      <c r="E2386" s="155">
        <v>200</v>
      </c>
      <c r="F2386" s="155" t="s">
        <v>623</v>
      </c>
      <c r="G2386" s="153">
        <v>9.1</v>
      </c>
      <c r="H2386" s="153" t="s">
        <v>92</v>
      </c>
      <c r="I2386" s="156" t="s">
        <v>66</v>
      </c>
      <c r="J2386" s="184"/>
    </row>
    <row r="2387" spans="1:10" s="99" customFormat="1" ht="14.25" customHeight="1">
      <c r="A2387" s="154">
        <v>85</v>
      </c>
      <c r="B2387" s="155">
        <v>2295</v>
      </c>
      <c r="C2387" s="155" t="s">
        <v>651</v>
      </c>
      <c r="D2387" s="155" t="s">
        <v>96</v>
      </c>
      <c r="E2387" s="155">
        <v>300</v>
      </c>
      <c r="F2387" s="155" t="s">
        <v>623</v>
      </c>
      <c r="G2387" s="153">
        <v>10.9</v>
      </c>
      <c r="H2387" s="153" t="s">
        <v>92</v>
      </c>
      <c r="I2387" s="156" t="s">
        <v>66</v>
      </c>
      <c r="J2387" s="184"/>
    </row>
    <row r="2388" spans="1:10" s="99" customFormat="1" ht="14.25" customHeight="1">
      <c r="A2388" s="154">
        <v>85</v>
      </c>
      <c r="B2388" s="155">
        <v>2296</v>
      </c>
      <c r="C2388" s="155" t="s">
        <v>580</v>
      </c>
      <c r="D2388" s="155" t="s">
        <v>178</v>
      </c>
      <c r="E2388" s="155">
        <v>4000</v>
      </c>
      <c r="F2388" s="155" t="s">
        <v>541</v>
      </c>
      <c r="G2388" s="153">
        <v>8.08</v>
      </c>
      <c r="H2388" s="153" t="s">
        <v>92</v>
      </c>
      <c r="I2388" s="156" t="s">
        <v>66</v>
      </c>
      <c r="J2388" s="184"/>
    </row>
    <row r="2389" spans="1:10" s="99" customFormat="1" ht="14.25" customHeight="1">
      <c r="A2389" s="154">
        <v>85</v>
      </c>
      <c r="B2389" s="155">
        <v>2297</v>
      </c>
      <c r="C2389" s="155" t="s">
        <v>264</v>
      </c>
      <c r="D2389" s="155" t="s">
        <v>96</v>
      </c>
      <c r="E2389" s="155">
        <v>200</v>
      </c>
      <c r="F2389" s="155" t="s">
        <v>582</v>
      </c>
      <c r="G2389" s="153">
        <v>8</v>
      </c>
      <c r="H2389" s="153" t="s">
        <v>92</v>
      </c>
      <c r="I2389" s="156" t="s">
        <v>66</v>
      </c>
      <c r="J2389" s="184"/>
    </row>
    <row r="2390" spans="1:10" s="99" customFormat="1" ht="14.25" customHeight="1">
      <c r="A2390" s="154">
        <v>85</v>
      </c>
      <c r="B2390" s="155">
        <v>2298</v>
      </c>
      <c r="C2390" s="155" t="s">
        <v>264</v>
      </c>
      <c r="D2390" s="155" t="s">
        <v>96</v>
      </c>
      <c r="E2390" s="155">
        <v>200</v>
      </c>
      <c r="F2390" s="155" t="s">
        <v>582</v>
      </c>
      <c r="G2390" s="153">
        <v>8</v>
      </c>
      <c r="H2390" s="153" t="s">
        <v>92</v>
      </c>
      <c r="I2390" s="156" t="s">
        <v>66</v>
      </c>
      <c r="J2390" s="184"/>
    </row>
    <row r="2391" spans="1:10" s="99" customFormat="1" ht="14.25" customHeight="1">
      <c r="A2391" s="154">
        <v>85</v>
      </c>
      <c r="B2391" s="155">
        <v>2299</v>
      </c>
      <c r="C2391" s="155" t="s">
        <v>264</v>
      </c>
      <c r="D2391" s="155" t="s">
        <v>96</v>
      </c>
      <c r="E2391" s="155">
        <v>200</v>
      </c>
      <c r="F2391" s="155" t="s">
        <v>582</v>
      </c>
      <c r="G2391" s="153">
        <v>8</v>
      </c>
      <c r="H2391" s="153" t="s">
        <v>92</v>
      </c>
      <c r="I2391" s="156" t="s">
        <v>66</v>
      </c>
      <c r="J2391" s="184"/>
    </row>
    <row r="2392" spans="1:10" s="99" customFormat="1" ht="14.25" customHeight="1">
      <c r="A2392" s="154" t="s">
        <v>36</v>
      </c>
      <c r="B2392" s="155" t="s">
        <v>45</v>
      </c>
      <c r="C2392" s="155" t="s">
        <v>86</v>
      </c>
      <c r="D2392" s="155" t="s">
        <v>87</v>
      </c>
      <c r="E2392" s="155" t="s">
        <v>88</v>
      </c>
      <c r="F2392" s="155" t="s">
        <v>89</v>
      </c>
      <c r="G2392" s="153">
        <v>224.51</v>
      </c>
      <c r="H2392" s="153">
        <v>246.61</v>
      </c>
      <c r="I2392" s="156" t="s">
        <v>146</v>
      </c>
      <c r="J2392" s="184"/>
    </row>
    <row r="2393" spans="1:10" s="99" customFormat="1" ht="14.25" customHeight="1">
      <c r="A2393" s="154">
        <v>86</v>
      </c>
      <c r="B2393" s="155">
        <v>2300</v>
      </c>
      <c r="C2393" s="155" t="s">
        <v>311</v>
      </c>
      <c r="D2393" s="155" t="s">
        <v>95</v>
      </c>
      <c r="E2393" s="155">
        <v>100</v>
      </c>
      <c r="F2393" s="155" t="s">
        <v>623</v>
      </c>
      <c r="G2393" s="153">
        <v>11.4</v>
      </c>
      <c r="H2393" s="153" t="s">
        <v>92</v>
      </c>
      <c r="I2393" s="156" t="s">
        <v>66</v>
      </c>
      <c r="J2393" s="184"/>
    </row>
    <row r="2394" spans="1:10" s="99" customFormat="1" ht="14.25" customHeight="1">
      <c r="A2394" s="154">
        <v>86</v>
      </c>
      <c r="B2394" s="155">
        <v>2301</v>
      </c>
      <c r="C2394" s="155" t="s">
        <v>311</v>
      </c>
      <c r="D2394" s="155" t="s">
        <v>95</v>
      </c>
      <c r="E2394" s="155">
        <v>67</v>
      </c>
      <c r="F2394" s="155" t="s">
        <v>623</v>
      </c>
      <c r="G2394" s="153">
        <v>7.64</v>
      </c>
      <c r="H2394" s="153" t="s">
        <v>92</v>
      </c>
      <c r="I2394" s="156" t="s">
        <v>66</v>
      </c>
      <c r="J2394" s="184"/>
    </row>
    <row r="2395" spans="1:10" s="99" customFormat="1" ht="14.25" customHeight="1">
      <c r="A2395" s="154">
        <v>86</v>
      </c>
      <c r="B2395" s="155">
        <v>2302</v>
      </c>
      <c r="C2395" s="155" t="s">
        <v>311</v>
      </c>
      <c r="D2395" s="155" t="s">
        <v>95</v>
      </c>
      <c r="E2395" s="155">
        <v>33</v>
      </c>
      <c r="F2395" s="155" t="s">
        <v>623</v>
      </c>
      <c r="G2395" s="153">
        <v>3.76</v>
      </c>
      <c r="H2395" s="153" t="s">
        <v>92</v>
      </c>
      <c r="I2395" s="156" t="s">
        <v>66</v>
      </c>
      <c r="J2395" s="184"/>
    </row>
    <row r="2396" spans="1:10" s="99" customFormat="1" ht="14.25" customHeight="1">
      <c r="A2396" s="154">
        <v>86</v>
      </c>
      <c r="B2396" s="155">
        <v>2303</v>
      </c>
      <c r="C2396" s="155" t="s">
        <v>619</v>
      </c>
      <c r="D2396" s="155" t="s">
        <v>95</v>
      </c>
      <c r="E2396" s="155">
        <v>200</v>
      </c>
      <c r="F2396" s="155" t="s">
        <v>618</v>
      </c>
      <c r="G2396" s="153">
        <v>12</v>
      </c>
      <c r="H2396" s="153" t="s">
        <v>92</v>
      </c>
      <c r="I2396" s="156" t="s">
        <v>66</v>
      </c>
      <c r="J2396" s="184"/>
    </row>
    <row r="2397" spans="1:10" s="99" customFormat="1" ht="14.25" customHeight="1">
      <c r="A2397" s="154">
        <v>86</v>
      </c>
      <c r="B2397" s="155">
        <v>2304</v>
      </c>
      <c r="C2397" s="155" t="s">
        <v>619</v>
      </c>
      <c r="D2397" s="155" t="s">
        <v>95</v>
      </c>
      <c r="E2397" s="155">
        <v>200</v>
      </c>
      <c r="F2397" s="155" t="s">
        <v>618</v>
      </c>
      <c r="G2397" s="153">
        <v>12</v>
      </c>
      <c r="H2397" s="153" t="s">
        <v>92</v>
      </c>
      <c r="I2397" s="156" t="s">
        <v>66</v>
      </c>
      <c r="J2397" s="184"/>
    </row>
    <row r="2398" spans="1:10" s="99" customFormat="1" ht="14.25" customHeight="1">
      <c r="A2398" s="154">
        <v>86</v>
      </c>
      <c r="B2398" s="155">
        <v>2305</v>
      </c>
      <c r="C2398" s="155" t="s">
        <v>619</v>
      </c>
      <c r="D2398" s="155" t="s">
        <v>95</v>
      </c>
      <c r="E2398" s="155">
        <v>200</v>
      </c>
      <c r="F2398" s="155" t="s">
        <v>618</v>
      </c>
      <c r="G2398" s="153">
        <v>12</v>
      </c>
      <c r="H2398" s="153" t="s">
        <v>92</v>
      </c>
      <c r="I2398" s="156" t="s">
        <v>66</v>
      </c>
      <c r="J2398" s="184"/>
    </row>
    <row r="2399" spans="1:10" s="99" customFormat="1" ht="14.25" customHeight="1">
      <c r="A2399" s="154">
        <v>86</v>
      </c>
      <c r="B2399" s="155">
        <v>2306</v>
      </c>
      <c r="C2399" s="155" t="s">
        <v>350</v>
      </c>
      <c r="D2399" s="155" t="s">
        <v>95</v>
      </c>
      <c r="E2399" s="155">
        <v>100</v>
      </c>
      <c r="F2399" s="155" t="s">
        <v>625</v>
      </c>
      <c r="G2399" s="153">
        <v>8.5</v>
      </c>
      <c r="H2399" s="153" t="s">
        <v>92</v>
      </c>
      <c r="I2399" s="156" t="s">
        <v>66</v>
      </c>
      <c r="J2399" s="184"/>
    </row>
    <row r="2400" spans="1:10" s="99" customFormat="1" ht="14.25" customHeight="1">
      <c r="A2400" s="154">
        <v>86</v>
      </c>
      <c r="B2400" s="155">
        <v>2307</v>
      </c>
      <c r="C2400" s="155" t="s">
        <v>350</v>
      </c>
      <c r="D2400" s="155" t="s">
        <v>95</v>
      </c>
      <c r="E2400" s="155">
        <v>100</v>
      </c>
      <c r="F2400" s="155" t="s">
        <v>625</v>
      </c>
      <c r="G2400" s="153">
        <v>8.5</v>
      </c>
      <c r="H2400" s="153" t="s">
        <v>92</v>
      </c>
      <c r="I2400" s="156" t="s">
        <v>66</v>
      </c>
      <c r="J2400" s="184"/>
    </row>
    <row r="2401" spans="1:10" s="99" customFormat="1" ht="14.25" customHeight="1">
      <c r="A2401" s="154">
        <v>86</v>
      </c>
      <c r="B2401" s="155">
        <v>2308</v>
      </c>
      <c r="C2401" s="155" t="s">
        <v>350</v>
      </c>
      <c r="D2401" s="155" t="s">
        <v>95</v>
      </c>
      <c r="E2401" s="155">
        <v>100</v>
      </c>
      <c r="F2401" s="155" t="s">
        <v>625</v>
      </c>
      <c r="G2401" s="153">
        <v>8.5</v>
      </c>
      <c r="H2401" s="153" t="s">
        <v>92</v>
      </c>
      <c r="I2401" s="156" t="s">
        <v>66</v>
      </c>
      <c r="J2401" s="184"/>
    </row>
    <row r="2402" spans="1:10" s="99" customFormat="1" ht="14.25" customHeight="1">
      <c r="A2402" s="154">
        <v>86</v>
      </c>
      <c r="B2402" s="155">
        <v>2309</v>
      </c>
      <c r="C2402" s="155" t="s">
        <v>350</v>
      </c>
      <c r="D2402" s="155" t="s">
        <v>95</v>
      </c>
      <c r="E2402" s="155">
        <v>100</v>
      </c>
      <c r="F2402" s="155" t="s">
        <v>625</v>
      </c>
      <c r="G2402" s="153">
        <v>8.5</v>
      </c>
      <c r="H2402" s="153" t="s">
        <v>92</v>
      </c>
      <c r="I2402" s="156" t="s">
        <v>66</v>
      </c>
      <c r="J2402" s="184"/>
    </row>
    <row r="2403" spans="1:10" s="99" customFormat="1" ht="14.25" customHeight="1">
      <c r="A2403" s="154">
        <v>86</v>
      </c>
      <c r="B2403" s="155">
        <v>2310</v>
      </c>
      <c r="C2403" s="155" t="s">
        <v>256</v>
      </c>
      <c r="D2403" s="155" t="s">
        <v>95</v>
      </c>
      <c r="E2403" s="155">
        <v>300</v>
      </c>
      <c r="F2403" s="155" t="s">
        <v>541</v>
      </c>
      <c r="G2403" s="153">
        <v>15.6</v>
      </c>
      <c r="H2403" s="153" t="s">
        <v>92</v>
      </c>
      <c r="I2403" s="156" t="s">
        <v>66</v>
      </c>
      <c r="J2403" s="184"/>
    </row>
    <row r="2404" spans="1:10" s="99" customFormat="1" ht="14.25" customHeight="1">
      <c r="A2404" s="154">
        <v>86</v>
      </c>
      <c r="B2404" s="155">
        <v>2311</v>
      </c>
      <c r="C2404" s="155" t="s">
        <v>256</v>
      </c>
      <c r="D2404" s="155" t="s">
        <v>95</v>
      </c>
      <c r="E2404" s="155">
        <v>300</v>
      </c>
      <c r="F2404" s="155" t="s">
        <v>618</v>
      </c>
      <c r="G2404" s="153">
        <v>15.6</v>
      </c>
      <c r="H2404" s="153" t="s">
        <v>92</v>
      </c>
      <c r="I2404" s="156" t="s">
        <v>66</v>
      </c>
      <c r="J2404" s="184"/>
    </row>
    <row r="2405" spans="1:10" s="99" customFormat="1" ht="14.25" customHeight="1">
      <c r="A2405" s="154">
        <v>86</v>
      </c>
      <c r="B2405" s="155">
        <v>2312</v>
      </c>
      <c r="C2405" s="155" t="s">
        <v>654</v>
      </c>
      <c r="D2405" s="155" t="s">
        <v>95</v>
      </c>
      <c r="E2405" s="155">
        <v>200</v>
      </c>
      <c r="F2405" s="155" t="s">
        <v>618</v>
      </c>
      <c r="G2405" s="153">
        <v>11.3</v>
      </c>
      <c r="H2405" s="153" t="s">
        <v>92</v>
      </c>
      <c r="I2405" s="156" t="s">
        <v>66</v>
      </c>
      <c r="J2405" s="184"/>
    </row>
    <row r="2406" spans="1:10" s="99" customFormat="1" ht="14.25" customHeight="1">
      <c r="A2406" s="154">
        <v>86</v>
      </c>
      <c r="B2406" s="155">
        <v>2313</v>
      </c>
      <c r="C2406" s="155" t="s">
        <v>654</v>
      </c>
      <c r="D2406" s="155" t="s">
        <v>95</v>
      </c>
      <c r="E2406" s="155">
        <v>100</v>
      </c>
      <c r="F2406" s="155" t="s">
        <v>618</v>
      </c>
      <c r="G2406" s="153">
        <v>5.65</v>
      </c>
      <c r="H2406" s="153" t="s">
        <v>92</v>
      </c>
      <c r="I2406" s="156" t="s">
        <v>66</v>
      </c>
      <c r="J2406" s="184"/>
    </row>
    <row r="2407" spans="1:10" s="99" customFormat="1" ht="14.25" customHeight="1">
      <c r="A2407" s="154">
        <v>86</v>
      </c>
      <c r="B2407" s="155">
        <v>2314</v>
      </c>
      <c r="C2407" s="155" t="s">
        <v>655</v>
      </c>
      <c r="D2407" s="155" t="s">
        <v>95</v>
      </c>
      <c r="E2407" s="155">
        <v>40</v>
      </c>
      <c r="F2407" s="155" t="s">
        <v>618</v>
      </c>
      <c r="G2407" s="153">
        <v>4.93</v>
      </c>
      <c r="H2407" s="153" t="s">
        <v>92</v>
      </c>
      <c r="I2407" s="156" t="s">
        <v>66</v>
      </c>
      <c r="J2407" s="184"/>
    </row>
    <row r="2408" spans="1:10" s="99" customFormat="1" ht="14.25" customHeight="1">
      <c r="A2408" s="154">
        <v>86</v>
      </c>
      <c r="B2408" s="155">
        <v>2315</v>
      </c>
      <c r="C2408" s="155" t="s">
        <v>656</v>
      </c>
      <c r="D2408" s="155" t="s">
        <v>95</v>
      </c>
      <c r="E2408" s="155">
        <v>400</v>
      </c>
      <c r="F2408" s="155" t="s">
        <v>623</v>
      </c>
      <c r="G2408" s="153">
        <v>14.4</v>
      </c>
      <c r="H2408" s="153" t="s">
        <v>92</v>
      </c>
      <c r="I2408" s="156" t="s">
        <v>66</v>
      </c>
      <c r="J2408" s="184"/>
    </row>
    <row r="2409" spans="1:10" s="99" customFormat="1" ht="14.25" customHeight="1">
      <c r="A2409" s="154">
        <v>86</v>
      </c>
      <c r="B2409" s="155">
        <v>2316</v>
      </c>
      <c r="C2409" s="155" t="s">
        <v>657</v>
      </c>
      <c r="D2409" s="155" t="s">
        <v>95</v>
      </c>
      <c r="E2409" s="155">
        <v>200</v>
      </c>
      <c r="F2409" s="155" t="s">
        <v>582</v>
      </c>
      <c r="G2409" s="153">
        <v>12</v>
      </c>
      <c r="H2409" s="153" t="s">
        <v>92</v>
      </c>
      <c r="I2409" s="156" t="s">
        <v>66</v>
      </c>
      <c r="J2409" s="184"/>
    </row>
    <row r="2410" spans="1:10" s="99" customFormat="1" ht="14.25" customHeight="1">
      <c r="A2410" s="154">
        <v>86</v>
      </c>
      <c r="B2410" s="155">
        <v>2317</v>
      </c>
      <c r="C2410" s="155" t="s">
        <v>317</v>
      </c>
      <c r="D2410" s="155" t="s">
        <v>95</v>
      </c>
      <c r="E2410" s="155">
        <v>45</v>
      </c>
      <c r="F2410" s="155" t="s">
        <v>582</v>
      </c>
      <c r="G2410" s="153">
        <v>3.83</v>
      </c>
      <c r="H2410" s="153" t="s">
        <v>92</v>
      </c>
      <c r="I2410" s="156" t="s">
        <v>66</v>
      </c>
      <c r="J2410" s="184"/>
    </row>
    <row r="2411" spans="1:10" s="99" customFormat="1" ht="14.25" customHeight="1">
      <c r="A2411" s="154">
        <v>86</v>
      </c>
      <c r="B2411" s="155">
        <v>2318</v>
      </c>
      <c r="C2411" s="155" t="s">
        <v>534</v>
      </c>
      <c r="D2411" s="155" t="s">
        <v>95</v>
      </c>
      <c r="E2411" s="155">
        <v>120</v>
      </c>
      <c r="F2411" s="155" t="s">
        <v>567</v>
      </c>
      <c r="G2411" s="153">
        <v>1.8</v>
      </c>
      <c r="H2411" s="153" t="s">
        <v>92</v>
      </c>
      <c r="I2411" s="156" t="s">
        <v>66</v>
      </c>
      <c r="J2411" s="184"/>
    </row>
    <row r="2412" spans="1:10" s="99" customFormat="1" ht="14.25" customHeight="1">
      <c r="A2412" s="154">
        <v>86</v>
      </c>
      <c r="B2412" s="155">
        <v>2319</v>
      </c>
      <c r="C2412" s="155" t="s">
        <v>534</v>
      </c>
      <c r="D2412" s="155" t="s">
        <v>95</v>
      </c>
      <c r="E2412" s="155">
        <v>380</v>
      </c>
      <c r="F2412" s="155" t="s">
        <v>567</v>
      </c>
      <c r="G2412" s="153">
        <v>5.7</v>
      </c>
      <c r="H2412" s="153" t="s">
        <v>92</v>
      </c>
      <c r="I2412" s="156" t="s">
        <v>66</v>
      </c>
      <c r="J2412" s="184"/>
    </row>
    <row r="2413" spans="1:10" s="99" customFormat="1" ht="14.25" customHeight="1">
      <c r="A2413" s="154">
        <v>86</v>
      </c>
      <c r="B2413" s="155">
        <v>2320</v>
      </c>
      <c r="C2413" s="155" t="s">
        <v>534</v>
      </c>
      <c r="D2413" s="155" t="s">
        <v>95</v>
      </c>
      <c r="E2413" s="155">
        <v>500</v>
      </c>
      <c r="F2413" s="155" t="s">
        <v>582</v>
      </c>
      <c r="G2413" s="153">
        <v>7.5</v>
      </c>
      <c r="H2413" s="153" t="s">
        <v>92</v>
      </c>
      <c r="I2413" s="156" t="s">
        <v>66</v>
      </c>
      <c r="J2413" s="184"/>
    </row>
    <row r="2414" spans="1:10" s="99" customFormat="1" ht="14.25" customHeight="1">
      <c r="A2414" s="154">
        <v>86</v>
      </c>
      <c r="B2414" s="155">
        <v>2321</v>
      </c>
      <c r="C2414" s="155" t="s">
        <v>583</v>
      </c>
      <c r="D2414" s="155" t="s">
        <v>382</v>
      </c>
      <c r="E2414" s="155">
        <v>500</v>
      </c>
      <c r="F2414" s="155" t="s">
        <v>582</v>
      </c>
      <c r="G2414" s="153">
        <v>12.4</v>
      </c>
      <c r="H2414" s="153" t="s">
        <v>92</v>
      </c>
      <c r="I2414" s="156" t="s">
        <v>66</v>
      </c>
      <c r="J2414" s="184"/>
    </row>
    <row r="2415" spans="1:10" s="99" customFormat="1" ht="14.25" customHeight="1">
      <c r="A2415" s="154">
        <v>86</v>
      </c>
      <c r="B2415" s="155">
        <v>2322</v>
      </c>
      <c r="C2415" s="155" t="s">
        <v>622</v>
      </c>
      <c r="D2415" s="155" t="s">
        <v>95</v>
      </c>
      <c r="E2415" s="155">
        <v>200</v>
      </c>
      <c r="F2415" s="155" t="s">
        <v>582</v>
      </c>
      <c r="G2415" s="153">
        <v>11.6</v>
      </c>
      <c r="H2415" s="153" t="s">
        <v>92</v>
      </c>
      <c r="I2415" s="156" t="s">
        <v>66</v>
      </c>
      <c r="J2415" s="184"/>
    </row>
    <row r="2416" spans="1:10" s="99" customFormat="1" ht="14.25" customHeight="1">
      <c r="A2416" s="154">
        <v>86</v>
      </c>
      <c r="B2416" s="155">
        <v>2323</v>
      </c>
      <c r="C2416" s="155" t="s">
        <v>658</v>
      </c>
      <c r="D2416" s="155" t="s">
        <v>95</v>
      </c>
      <c r="E2416" s="155">
        <v>100</v>
      </c>
      <c r="F2416" s="155" t="s">
        <v>618</v>
      </c>
      <c r="G2416" s="153">
        <v>9.4</v>
      </c>
      <c r="H2416" s="153" t="s">
        <v>92</v>
      </c>
      <c r="I2416" s="156" t="s">
        <v>66</v>
      </c>
      <c r="J2416" s="184"/>
    </row>
    <row r="2417" spans="1:10" s="99" customFormat="1" ht="14.25" customHeight="1">
      <c r="A2417" s="154" t="s">
        <v>36</v>
      </c>
      <c r="B2417" s="155" t="s">
        <v>45</v>
      </c>
      <c r="C2417" s="155" t="s">
        <v>86</v>
      </c>
      <c r="D2417" s="155" t="s">
        <v>87</v>
      </c>
      <c r="E2417" s="155" t="s">
        <v>88</v>
      </c>
      <c r="F2417" s="155" t="s">
        <v>89</v>
      </c>
      <c r="G2417" s="153">
        <v>229.6</v>
      </c>
      <c r="H2417" s="153">
        <v>251.7</v>
      </c>
      <c r="I2417" s="156" t="s">
        <v>90</v>
      </c>
      <c r="J2417" s="184"/>
    </row>
    <row r="2418" spans="1:10" s="99" customFormat="1" ht="14.25" customHeight="1">
      <c r="A2418" s="154">
        <v>87</v>
      </c>
      <c r="B2418" s="155">
        <v>2324</v>
      </c>
      <c r="C2418" s="155" t="s">
        <v>342</v>
      </c>
      <c r="D2418" s="155" t="s">
        <v>91</v>
      </c>
      <c r="E2418" s="155">
        <v>120</v>
      </c>
      <c r="F2418" s="155" t="s">
        <v>618</v>
      </c>
      <c r="G2418" s="153">
        <v>9.5</v>
      </c>
      <c r="H2418" s="153" t="s">
        <v>92</v>
      </c>
      <c r="I2418" s="156" t="s">
        <v>66</v>
      </c>
      <c r="J2418" s="184"/>
    </row>
    <row r="2419" spans="1:10" s="99" customFormat="1" ht="14.25" customHeight="1">
      <c r="A2419" s="154">
        <v>87</v>
      </c>
      <c r="B2419" s="155">
        <v>2325</v>
      </c>
      <c r="C2419" s="155" t="s">
        <v>342</v>
      </c>
      <c r="D2419" s="155" t="s">
        <v>91</v>
      </c>
      <c r="E2419" s="155">
        <v>120</v>
      </c>
      <c r="F2419" s="155" t="s">
        <v>582</v>
      </c>
      <c r="G2419" s="153">
        <v>9.5</v>
      </c>
      <c r="H2419" s="153" t="s">
        <v>92</v>
      </c>
      <c r="I2419" s="156" t="s">
        <v>66</v>
      </c>
      <c r="J2419" s="184"/>
    </row>
    <row r="2420" spans="1:10" s="99" customFormat="1" ht="14.25" customHeight="1">
      <c r="A2420" s="154">
        <v>87</v>
      </c>
      <c r="B2420" s="155">
        <v>2326</v>
      </c>
      <c r="C2420" s="155" t="s">
        <v>342</v>
      </c>
      <c r="D2420" s="155" t="s">
        <v>91</v>
      </c>
      <c r="E2420" s="155">
        <v>120</v>
      </c>
      <c r="F2420" s="155" t="s">
        <v>582</v>
      </c>
      <c r="G2420" s="153">
        <v>9.5</v>
      </c>
      <c r="H2420" s="153" t="s">
        <v>92</v>
      </c>
      <c r="I2420" s="156" t="s">
        <v>66</v>
      </c>
      <c r="J2420" s="184"/>
    </row>
    <row r="2421" spans="1:10" s="99" customFormat="1" ht="14.25" customHeight="1">
      <c r="A2421" s="154">
        <v>87</v>
      </c>
      <c r="B2421" s="155">
        <v>2327</v>
      </c>
      <c r="C2421" s="155" t="s">
        <v>342</v>
      </c>
      <c r="D2421" s="155" t="s">
        <v>91</v>
      </c>
      <c r="E2421" s="155">
        <v>120</v>
      </c>
      <c r="F2421" s="155" t="s">
        <v>582</v>
      </c>
      <c r="G2421" s="153">
        <v>9.5</v>
      </c>
      <c r="H2421" s="153" t="s">
        <v>92</v>
      </c>
      <c r="I2421" s="156" t="s">
        <v>66</v>
      </c>
      <c r="J2421" s="184"/>
    </row>
    <row r="2422" spans="1:10" s="99" customFormat="1" ht="14.25" customHeight="1">
      <c r="A2422" s="154">
        <v>87</v>
      </c>
      <c r="B2422" s="155">
        <v>2328</v>
      </c>
      <c r="C2422" s="155" t="s">
        <v>342</v>
      </c>
      <c r="D2422" s="155" t="s">
        <v>91</v>
      </c>
      <c r="E2422" s="155">
        <v>120</v>
      </c>
      <c r="F2422" s="155" t="s">
        <v>618</v>
      </c>
      <c r="G2422" s="153">
        <v>9.5</v>
      </c>
      <c r="H2422" s="153" t="s">
        <v>92</v>
      </c>
      <c r="I2422" s="156" t="s">
        <v>66</v>
      </c>
      <c r="J2422" s="184"/>
    </row>
    <row r="2423" spans="1:10" s="99" customFormat="1" ht="14.25" customHeight="1">
      <c r="A2423" s="154">
        <v>87</v>
      </c>
      <c r="B2423" s="155">
        <v>2329</v>
      </c>
      <c r="C2423" s="155" t="s">
        <v>342</v>
      </c>
      <c r="D2423" s="155" t="s">
        <v>91</v>
      </c>
      <c r="E2423" s="155">
        <v>120</v>
      </c>
      <c r="F2423" s="155" t="s">
        <v>582</v>
      </c>
      <c r="G2423" s="153">
        <v>9.5</v>
      </c>
      <c r="H2423" s="153" t="s">
        <v>92</v>
      </c>
      <c r="I2423" s="156" t="s">
        <v>66</v>
      </c>
      <c r="J2423" s="184"/>
    </row>
    <row r="2424" spans="1:10" s="99" customFormat="1" ht="14.25" customHeight="1">
      <c r="A2424" s="154">
        <v>87</v>
      </c>
      <c r="B2424" s="155">
        <v>2330</v>
      </c>
      <c r="C2424" s="155" t="s">
        <v>342</v>
      </c>
      <c r="D2424" s="155" t="s">
        <v>91</v>
      </c>
      <c r="E2424" s="155">
        <v>120</v>
      </c>
      <c r="F2424" s="155" t="s">
        <v>618</v>
      </c>
      <c r="G2424" s="153">
        <v>9.5</v>
      </c>
      <c r="H2424" s="153" t="s">
        <v>92</v>
      </c>
      <c r="I2424" s="156" t="s">
        <v>66</v>
      </c>
      <c r="J2424" s="184"/>
    </row>
    <row r="2425" spans="1:10" s="99" customFormat="1" ht="14.25" customHeight="1">
      <c r="A2425" s="154">
        <v>87</v>
      </c>
      <c r="B2425" s="155">
        <v>2331</v>
      </c>
      <c r="C2425" s="155" t="s">
        <v>342</v>
      </c>
      <c r="D2425" s="155" t="s">
        <v>91</v>
      </c>
      <c r="E2425" s="155">
        <v>120</v>
      </c>
      <c r="F2425" s="155" t="s">
        <v>618</v>
      </c>
      <c r="G2425" s="153">
        <v>9.5</v>
      </c>
      <c r="H2425" s="153" t="s">
        <v>92</v>
      </c>
      <c r="I2425" s="156" t="s">
        <v>66</v>
      </c>
      <c r="J2425" s="184"/>
    </row>
    <row r="2426" spans="1:10" s="99" customFormat="1" ht="14.25" customHeight="1">
      <c r="A2426" s="154">
        <v>87</v>
      </c>
      <c r="B2426" s="155">
        <v>2332</v>
      </c>
      <c r="C2426" s="155" t="s">
        <v>659</v>
      </c>
      <c r="D2426" s="155" t="s">
        <v>93</v>
      </c>
      <c r="E2426" s="155">
        <v>120</v>
      </c>
      <c r="F2426" s="155" t="s">
        <v>582</v>
      </c>
      <c r="G2426" s="153">
        <v>9.6</v>
      </c>
      <c r="H2426" s="153" t="s">
        <v>92</v>
      </c>
      <c r="I2426" s="156" t="s">
        <v>66</v>
      </c>
      <c r="J2426" s="184"/>
    </row>
    <row r="2427" spans="1:10" s="99" customFormat="1" ht="14.25" customHeight="1">
      <c r="A2427" s="154">
        <v>87</v>
      </c>
      <c r="B2427" s="155">
        <v>2333</v>
      </c>
      <c r="C2427" s="155" t="s">
        <v>659</v>
      </c>
      <c r="D2427" s="155" t="s">
        <v>93</v>
      </c>
      <c r="E2427" s="155">
        <v>120</v>
      </c>
      <c r="F2427" s="155" t="s">
        <v>582</v>
      </c>
      <c r="G2427" s="153">
        <v>9.6</v>
      </c>
      <c r="H2427" s="153" t="s">
        <v>92</v>
      </c>
      <c r="I2427" s="156" t="s">
        <v>66</v>
      </c>
      <c r="J2427" s="184"/>
    </row>
    <row r="2428" spans="1:10" s="99" customFormat="1" ht="14.25" customHeight="1">
      <c r="A2428" s="154">
        <v>87</v>
      </c>
      <c r="B2428" s="155">
        <v>2334</v>
      </c>
      <c r="C2428" s="155" t="s">
        <v>659</v>
      </c>
      <c r="D2428" s="155" t="s">
        <v>93</v>
      </c>
      <c r="E2428" s="155">
        <v>120</v>
      </c>
      <c r="F2428" s="155" t="s">
        <v>582</v>
      </c>
      <c r="G2428" s="153">
        <v>9.6</v>
      </c>
      <c r="H2428" s="153" t="s">
        <v>92</v>
      </c>
      <c r="I2428" s="156" t="s">
        <v>66</v>
      </c>
      <c r="J2428" s="184"/>
    </row>
    <row r="2429" spans="1:10" s="99" customFormat="1" ht="14.25" customHeight="1">
      <c r="A2429" s="154">
        <v>87</v>
      </c>
      <c r="B2429" s="155">
        <v>2335</v>
      </c>
      <c r="C2429" s="155" t="s">
        <v>659</v>
      </c>
      <c r="D2429" s="155" t="s">
        <v>93</v>
      </c>
      <c r="E2429" s="155">
        <v>120</v>
      </c>
      <c r="F2429" s="155" t="s">
        <v>582</v>
      </c>
      <c r="G2429" s="153">
        <v>9.6</v>
      </c>
      <c r="H2429" s="153" t="s">
        <v>92</v>
      </c>
      <c r="I2429" s="156" t="s">
        <v>66</v>
      </c>
      <c r="J2429" s="184"/>
    </row>
    <row r="2430" spans="1:10" s="99" customFormat="1" ht="14.25" customHeight="1">
      <c r="A2430" s="154">
        <v>87</v>
      </c>
      <c r="B2430" s="155">
        <v>2336</v>
      </c>
      <c r="C2430" s="155" t="s">
        <v>659</v>
      </c>
      <c r="D2430" s="155" t="s">
        <v>93</v>
      </c>
      <c r="E2430" s="155">
        <v>120</v>
      </c>
      <c r="F2430" s="155" t="s">
        <v>582</v>
      </c>
      <c r="G2430" s="153">
        <v>9.6</v>
      </c>
      <c r="H2430" s="153" t="s">
        <v>92</v>
      </c>
      <c r="I2430" s="156" t="s">
        <v>66</v>
      </c>
      <c r="J2430" s="184"/>
    </row>
    <row r="2431" spans="1:10" s="99" customFormat="1" ht="14.25" customHeight="1">
      <c r="A2431" s="154">
        <v>87</v>
      </c>
      <c r="B2431" s="155">
        <v>2337</v>
      </c>
      <c r="C2431" s="155" t="s">
        <v>659</v>
      </c>
      <c r="D2431" s="155" t="s">
        <v>93</v>
      </c>
      <c r="E2431" s="155">
        <v>120</v>
      </c>
      <c r="F2431" s="155" t="s">
        <v>582</v>
      </c>
      <c r="G2431" s="153">
        <v>9.6</v>
      </c>
      <c r="H2431" s="153" t="s">
        <v>92</v>
      </c>
      <c r="I2431" s="156" t="s">
        <v>66</v>
      </c>
      <c r="J2431" s="184"/>
    </row>
    <row r="2432" spans="1:10" s="99" customFormat="1" ht="14.25" customHeight="1">
      <c r="A2432" s="154">
        <v>87</v>
      </c>
      <c r="B2432" s="155">
        <v>2338</v>
      </c>
      <c r="C2432" s="155" t="s">
        <v>659</v>
      </c>
      <c r="D2432" s="155" t="s">
        <v>93</v>
      </c>
      <c r="E2432" s="155">
        <v>120</v>
      </c>
      <c r="F2432" s="155" t="s">
        <v>582</v>
      </c>
      <c r="G2432" s="153">
        <v>9.6</v>
      </c>
      <c r="H2432" s="153" t="s">
        <v>92</v>
      </c>
      <c r="I2432" s="156" t="s">
        <v>66</v>
      </c>
      <c r="J2432" s="184"/>
    </row>
    <row r="2433" spans="1:10" s="99" customFormat="1" ht="14.25" customHeight="1">
      <c r="A2433" s="154">
        <v>87</v>
      </c>
      <c r="B2433" s="155">
        <v>2339</v>
      </c>
      <c r="C2433" s="155" t="s">
        <v>659</v>
      </c>
      <c r="D2433" s="155" t="s">
        <v>93</v>
      </c>
      <c r="E2433" s="155">
        <v>120</v>
      </c>
      <c r="F2433" s="155" t="s">
        <v>582</v>
      </c>
      <c r="G2433" s="153">
        <v>9.6</v>
      </c>
      <c r="H2433" s="153" t="s">
        <v>92</v>
      </c>
      <c r="I2433" s="156" t="s">
        <v>66</v>
      </c>
      <c r="J2433" s="184"/>
    </row>
    <row r="2434" spans="1:10" s="99" customFormat="1" ht="14.25" customHeight="1">
      <c r="A2434" s="154">
        <v>87</v>
      </c>
      <c r="B2434" s="155">
        <v>2340</v>
      </c>
      <c r="C2434" s="155" t="s">
        <v>659</v>
      </c>
      <c r="D2434" s="155" t="s">
        <v>93</v>
      </c>
      <c r="E2434" s="155">
        <v>120</v>
      </c>
      <c r="F2434" s="155" t="s">
        <v>582</v>
      </c>
      <c r="G2434" s="153">
        <v>9.6</v>
      </c>
      <c r="H2434" s="153" t="s">
        <v>92</v>
      </c>
      <c r="I2434" s="156" t="s">
        <v>66</v>
      </c>
      <c r="J2434" s="184"/>
    </row>
    <row r="2435" spans="1:10" s="99" customFormat="1" ht="14.25" customHeight="1">
      <c r="A2435" s="154">
        <v>87</v>
      </c>
      <c r="B2435" s="155">
        <v>2341</v>
      </c>
      <c r="C2435" s="155" t="s">
        <v>659</v>
      </c>
      <c r="D2435" s="155" t="s">
        <v>93</v>
      </c>
      <c r="E2435" s="155">
        <v>120</v>
      </c>
      <c r="F2435" s="155" t="s">
        <v>582</v>
      </c>
      <c r="G2435" s="153">
        <v>9.6</v>
      </c>
      <c r="H2435" s="153" t="s">
        <v>92</v>
      </c>
      <c r="I2435" s="156" t="s">
        <v>66</v>
      </c>
      <c r="J2435" s="184"/>
    </row>
    <row r="2436" spans="1:10" s="99" customFormat="1" ht="14.25" customHeight="1">
      <c r="A2436" s="154">
        <v>87</v>
      </c>
      <c r="B2436" s="155">
        <v>2342</v>
      </c>
      <c r="C2436" s="155" t="s">
        <v>659</v>
      </c>
      <c r="D2436" s="155" t="s">
        <v>93</v>
      </c>
      <c r="E2436" s="155">
        <v>120</v>
      </c>
      <c r="F2436" s="155" t="s">
        <v>582</v>
      </c>
      <c r="G2436" s="153">
        <v>9.6</v>
      </c>
      <c r="H2436" s="153" t="s">
        <v>92</v>
      </c>
      <c r="I2436" s="156" t="s">
        <v>66</v>
      </c>
      <c r="J2436" s="184"/>
    </row>
    <row r="2437" spans="1:10" s="99" customFormat="1" ht="14.25" customHeight="1">
      <c r="A2437" s="154">
        <v>87</v>
      </c>
      <c r="B2437" s="155">
        <v>2343</v>
      </c>
      <c r="C2437" s="155" t="s">
        <v>659</v>
      </c>
      <c r="D2437" s="155" t="s">
        <v>93</v>
      </c>
      <c r="E2437" s="155">
        <v>120</v>
      </c>
      <c r="F2437" s="155" t="s">
        <v>582</v>
      </c>
      <c r="G2437" s="153">
        <v>9.6</v>
      </c>
      <c r="H2437" s="153" t="s">
        <v>92</v>
      </c>
      <c r="I2437" s="156" t="s">
        <v>66</v>
      </c>
      <c r="J2437" s="184"/>
    </row>
    <row r="2438" spans="1:10" s="99" customFormat="1" ht="14.25" customHeight="1">
      <c r="A2438" s="154">
        <v>87</v>
      </c>
      <c r="B2438" s="155">
        <v>2344</v>
      </c>
      <c r="C2438" s="155" t="s">
        <v>659</v>
      </c>
      <c r="D2438" s="155" t="s">
        <v>93</v>
      </c>
      <c r="E2438" s="155">
        <v>120</v>
      </c>
      <c r="F2438" s="155" t="s">
        <v>582</v>
      </c>
      <c r="G2438" s="153">
        <v>9.6</v>
      </c>
      <c r="H2438" s="153" t="s">
        <v>92</v>
      </c>
      <c r="I2438" s="156" t="s">
        <v>66</v>
      </c>
      <c r="J2438" s="184"/>
    </row>
    <row r="2439" spans="1:10" s="99" customFormat="1" ht="14.25" customHeight="1">
      <c r="A2439" s="154">
        <v>87</v>
      </c>
      <c r="B2439" s="155">
        <v>2345</v>
      </c>
      <c r="C2439" s="155" t="s">
        <v>659</v>
      </c>
      <c r="D2439" s="155" t="s">
        <v>93</v>
      </c>
      <c r="E2439" s="155">
        <v>120</v>
      </c>
      <c r="F2439" s="155" t="s">
        <v>582</v>
      </c>
      <c r="G2439" s="153">
        <v>9.6</v>
      </c>
      <c r="H2439" s="153" t="s">
        <v>92</v>
      </c>
      <c r="I2439" s="156" t="s">
        <v>66</v>
      </c>
      <c r="J2439" s="184"/>
    </row>
    <row r="2440" spans="1:10" s="99" customFormat="1" ht="14.25" customHeight="1">
      <c r="A2440" s="154">
        <v>87</v>
      </c>
      <c r="B2440" s="155">
        <v>2346</v>
      </c>
      <c r="C2440" s="46" t="s">
        <v>659</v>
      </c>
      <c r="D2440" s="155" t="s">
        <v>93</v>
      </c>
      <c r="E2440" s="155">
        <v>120</v>
      </c>
      <c r="F2440" s="155" t="s">
        <v>582</v>
      </c>
      <c r="G2440" s="153">
        <v>9.6</v>
      </c>
      <c r="H2440" s="153" t="s">
        <v>92</v>
      </c>
      <c r="I2440" s="156" t="s">
        <v>66</v>
      </c>
      <c r="J2440" s="184"/>
    </row>
    <row r="2441" spans="1:10" s="99" customFormat="1" ht="14.25" customHeight="1">
      <c r="A2441" s="154">
        <v>87</v>
      </c>
      <c r="B2441" s="155">
        <v>2347</v>
      </c>
      <c r="C2441" s="155" t="s">
        <v>659</v>
      </c>
      <c r="D2441" s="155" t="s">
        <v>93</v>
      </c>
      <c r="E2441" s="155">
        <v>120</v>
      </c>
      <c r="F2441" s="155" t="s">
        <v>582</v>
      </c>
      <c r="G2441" s="153">
        <v>9.6</v>
      </c>
      <c r="H2441" s="153" t="s">
        <v>92</v>
      </c>
      <c r="I2441" s="156" t="s">
        <v>66</v>
      </c>
      <c r="J2441" s="184"/>
    </row>
    <row r="2442" spans="1:10" s="99" customFormat="1" ht="14.25" customHeight="1">
      <c r="A2442" s="154" t="s">
        <v>36</v>
      </c>
      <c r="B2442" s="155" t="s">
        <v>45</v>
      </c>
      <c r="C2442" s="155" t="s">
        <v>86</v>
      </c>
      <c r="D2442" s="155" t="s">
        <v>87</v>
      </c>
      <c r="E2442" s="155" t="s">
        <v>88</v>
      </c>
      <c r="F2442" s="155" t="s">
        <v>89</v>
      </c>
      <c r="G2442" s="153">
        <v>460.8</v>
      </c>
      <c r="H2442" s="153">
        <v>482.9</v>
      </c>
      <c r="I2442" s="156" t="s">
        <v>90</v>
      </c>
      <c r="J2442" s="184"/>
    </row>
    <row r="2443" spans="1:10" s="99" customFormat="1" ht="14.25" customHeight="1">
      <c r="A2443" s="154">
        <v>88</v>
      </c>
      <c r="B2443" s="155">
        <v>2348</v>
      </c>
      <c r="C2443" s="155" t="s">
        <v>659</v>
      </c>
      <c r="D2443" s="155" t="s">
        <v>93</v>
      </c>
      <c r="E2443" s="155">
        <v>120</v>
      </c>
      <c r="F2443" s="155" t="s">
        <v>623</v>
      </c>
      <c r="G2443" s="153">
        <v>9.6</v>
      </c>
      <c r="H2443" s="153" t="s">
        <v>92</v>
      </c>
      <c r="I2443" s="156" t="s">
        <v>66</v>
      </c>
      <c r="J2443" s="184"/>
    </row>
    <row r="2444" spans="1:10" s="99" customFormat="1" ht="14.25" customHeight="1">
      <c r="A2444" s="154">
        <v>88</v>
      </c>
      <c r="B2444" s="155">
        <v>2349</v>
      </c>
      <c r="C2444" s="155" t="s">
        <v>659</v>
      </c>
      <c r="D2444" s="155" t="s">
        <v>93</v>
      </c>
      <c r="E2444" s="155">
        <v>120</v>
      </c>
      <c r="F2444" s="155" t="s">
        <v>623</v>
      </c>
      <c r="G2444" s="153">
        <v>9.6</v>
      </c>
      <c r="H2444" s="153" t="s">
        <v>92</v>
      </c>
      <c r="I2444" s="156" t="s">
        <v>66</v>
      </c>
      <c r="J2444" s="184"/>
    </row>
    <row r="2445" spans="1:10" s="99" customFormat="1" ht="14.25" customHeight="1">
      <c r="A2445" s="154">
        <v>88</v>
      </c>
      <c r="B2445" s="155">
        <v>2350</v>
      </c>
      <c r="C2445" s="155" t="s">
        <v>659</v>
      </c>
      <c r="D2445" s="155" t="s">
        <v>93</v>
      </c>
      <c r="E2445" s="155">
        <v>120</v>
      </c>
      <c r="F2445" s="155" t="s">
        <v>623</v>
      </c>
      <c r="G2445" s="153">
        <v>9.6</v>
      </c>
      <c r="H2445" s="153" t="s">
        <v>92</v>
      </c>
      <c r="I2445" s="156" t="s">
        <v>66</v>
      </c>
      <c r="J2445" s="184"/>
    </row>
    <row r="2446" spans="1:10" s="99" customFormat="1" ht="14.25" customHeight="1">
      <c r="A2446" s="154">
        <v>88</v>
      </c>
      <c r="B2446" s="155">
        <v>2351</v>
      </c>
      <c r="C2446" s="155" t="s">
        <v>659</v>
      </c>
      <c r="D2446" s="155" t="s">
        <v>93</v>
      </c>
      <c r="E2446" s="155">
        <v>120</v>
      </c>
      <c r="F2446" s="155" t="s">
        <v>582</v>
      </c>
      <c r="G2446" s="153">
        <v>9.6</v>
      </c>
      <c r="H2446" s="153" t="s">
        <v>92</v>
      </c>
      <c r="I2446" s="156" t="s">
        <v>66</v>
      </c>
      <c r="J2446" s="184"/>
    </row>
    <row r="2447" spans="1:10" s="99" customFormat="1" ht="14.25" customHeight="1">
      <c r="A2447" s="154">
        <v>88</v>
      </c>
      <c r="B2447" s="155">
        <v>2352</v>
      </c>
      <c r="C2447" s="155" t="s">
        <v>659</v>
      </c>
      <c r="D2447" s="155" t="s">
        <v>93</v>
      </c>
      <c r="E2447" s="155">
        <v>120</v>
      </c>
      <c r="F2447" s="155" t="s">
        <v>623</v>
      </c>
      <c r="G2447" s="153">
        <v>9.6</v>
      </c>
      <c r="H2447" s="153" t="s">
        <v>92</v>
      </c>
      <c r="I2447" s="156" t="s">
        <v>66</v>
      </c>
      <c r="J2447" s="184"/>
    </row>
    <row r="2448" spans="1:10" s="99" customFormat="1" ht="14.25" customHeight="1">
      <c r="A2448" s="154">
        <v>88</v>
      </c>
      <c r="B2448" s="155">
        <v>2353</v>
      </c>
      <c r="C2448" s="155" t="s">
        <v>659</v>
      </c>
      <c r="D2448" s="155" t="s">
        <v>93</v>
      </c>
      <c r="E2448" s="155">
        <v>120</v>
      </c>
      <c r="F2448" s="155" t="s">
        <v>618</v>
      </c>
      <c r="G2448" s="153">
        <v>9.6</v>
      </c>
      <c r="H2448" s="153" t="s">
        <v>92</v>
      </c>
      <c r="I2448" s="156" t="s">
        <v>66</v>
      </c>
      <c r="J2448" s="184"/>
    </row>
    <row r="2449" spans="1:10" s="99" customFormat="1" ht="14.25" customHeight="1">
      <c r="A2449" s="154">
        <v>88</v>
      </c>
      <c r="B2449" s="155">
        <v>2354</v>
      </c>
      <c r="C2449" s="155" t="s">
        <v>659</v>
      </c>
      <c r="D2449" s="155" t="s">
        <v>93</v>
      </c>
      <c r="E2449" s="155">
        <v>120</v>
      </c>
      <c r="F2449" s="155" t="s">
        <v>618</v>
      </c>
      <c r="G2449" s="153">
        <v>9.6</v>
      </c>
      <c r="H2449" s="153" t="s">
        <v>92</v>
      </c>
      <c r="I2449" s="156" t="s">
        <v>66</v>
      </c>
      <c r="J2449" s="184"/>
    </row>
    <row r="2450" spans="1:10" s="99" customFormat="1" ht="14.25" customHeight="1">
      <c r="A2450" s="154">
        <v>88</v>
      </c>
      <c r="B2450" s="155">
        <v>2355</v>
      </c>
      <c r="C2450" s="155" t="s">
        <v>659</v>
      </c>
      <c r="D2450" s="155" t="s">
        <v>93</v>
      </c>
      <c r="E2450" s="155">
        <v>120</v>
      </c>
      <c r="F2450" s="155" t="s">
        <v>623</v>
      </c>
      <c r="G2450" s="153">
        <v>9.6</v>
      </c>
      <c r="H2450" s="153" t="s">
        <v>92</v>
      </c>
      <c r="I2450" s="156" t="s">
        <v>66</v>
      </c>
      <c r="J2450" s="184"/>
    </row>
    <row r="2451" spans="1:10" s="99" customFormat="1" ht="14.25" customHeight="1">
      <c r="A2451" s="154">
        <v>88</v>
      </c>
      <c r="B2451" s="155">
        <v>2356</v>
      </c>
      <c r="C2451" s="155" t="s">
        <v>659</v>
      </c>
      <c r="D2451" s="155" t="s">
        <v>93</v>
      </c>
      <c r="E2451" s="155">
        <v>120</v>
      </c>
      <c r="F2451" s="155" t="s">
        <v>623</v>
      </c>
      <c r="G2451" s="153">
        <v>9.6</v>
      </c>
      <c r="H2451" s="153" t="s">
        <v>92</v>
      </c>
      <c r="I2451" s="156" t="s">
        <v>66</v>
      </c>
      <c r="J2451" s="184"/>
    </row>
    <row r="2452" spans="1:10" s="99" customFormat="1" ht="14.25" customHeight="1">
      <c r="A2452" s="154">
        <v>88</v>
      </c>
      <c r="B2452" s="155">
        <v>2357</v>
      </c>
      <c r="C2452" s="155" t="s">
        <v>659</v>
      </c>
      <c r="D2452" s="155" t="s">
        <v>93</v>
      </c>
      <c r="E2452" s="155">
        <v>120</v>
      </c>
      <c r="F2452" s="155" t="s">
        <v>618</v>
      </c>
      <c r="G2452" s="153">
        <v>9.6</v>
      </c>
      <c r="H2452" s="153" t="s">
        <v>92</v>
      </c>
      <c r="I2452" s="156" t="s">
        <v>66</v>
      </c>
      <c r="J2452" s="184"/>
    </row>
    <row r="2453" spans="1:10" s="99" customFormat="1" ht="14.25" customHeight="1">
      <c r="A2453" s="154">
        <v>88</v>
      </c>
      <c r="B2453" s="155">
        <v>2358</v>
      </c>
      <c r="C2453" s="155" t="s">
        <v>659</v>
      </c>
      <c r="D2453" s="155" t="s">
        <v>93</v>
      </c>
      <c r="E2453" s="155">
        <v>120</v>
      </c>
      <c r="F2453" s="155" t="s">
        <v>618</v>
      </c>
      <c r="G2453" s="153">
        <v>9.6</v>
      </c>
      <c r="H2453" s="153" t="s">
        <v>92</v>
      </c>
      <c r="I2453" s="156" t="s">
        <v>66</v>
      </c>
      <c r="J2453" s="184"/>
    </row>
    <row r="2454" spans="1:10" s="99" customFormat="1" ht="14.25" customHeight="1">
      <c r="A2454" s="154">
        <v>88</v>
      </c>
      <c r="B2454" s="155">
        <v>2359</v>
      </c>
      <c r="C2454" s="155" t="s">
        <v>659</v>
      </c>
      <c r="D2454" s="155" t="s">
        <v>93</v>
      </c>
      <c r="E2454" s="155">
        <v>120</v>
      </c>
      <c r="F2454" s="155" t="s">
        <v>618</v>
      </c>
      <c r="G2454" s="153">
        <v>9.6</v>
      </c>
      <c r="H2454" s="153" t="s">
        <v>92</v>
      </c>
      <c r="I2454" s="156" t="s">
        <v>66</v>
      </c>
      <c r="J2454" s="184"/>
    </row>
    <row r="2455" spans="1:10" s="99" customFormat="1" ht="14.25" customHeight="1">
      <c r="A2455" s="154">
        <v>88</v>
      </c>
      <c r="B2455" s="155">
        <v>2360</v>
      </c>
      <c r="C2455" s="155" t="s">
        <v>659</v>
      </c>
      <c r="D2455" s="155" t="s">
        <v>93</v>
      </c>
      <c r="E2455" s="155">
        <v>120</v>
      </c>
      <c r="F2455" s="155" t="s">
        <v>618</v>
      </c>
      <c r="G2455" s="153">
        <v>9.6</v>
      </c>
      <c r="H2455" s="153" t="s">
        <v>92</v>
      </c>
      <c r="I2455" s="156" t="s">
        <v>66</v>
      </c>
      <c r="J2455" s="184"/>
    </row>
    <row r="2456" spans="1:10" s="99" customFormat="1" ht="14.25" customHeight="1">
      <c r="A2456" s="154">
        <v>88</v>
      </c>
      <c r="B2456" s="155">
        <v>2361</v>
      </c>
      <c r="C2456" s="155" t="s">
        <v>659</v>
      </c>
      <c r="D2456" s="155" t="s">
        <v>93</v>
      </c>
      <c r="E2456" s="155">
        <v>120</v>
      </c>
      <c r="F2456" s="155" t="s">
        <v>618</v>
      </c>
      <c r="G2456" s="153">
        <v>9.6</v>
      </c>
      <c r="H2456" s="153" t="s">
        <v>92</v>
      </c>
      <c r="I2456" s="156" t="s">
        <v>66</v>
      </c>
      <c r="J2456" s="184"/>
    </row>
    <row r="2457" spans="1:10" s="99" customFormat="1" ht="14.25" customHeight="1">
      <c r="A2457" s="154">
        <v>88</v>
      </c>
      <c r="B2457" s="155">
        <v>2362</v>
      </c>
      <c r="C2457" s="155" t="s">
        <v>659</v>
      </c>
      <c r="D2457" s="155" t="s">
        <v>93</v>
      </c>
      <c r="E2457" s="155">
        <v>120</v>
      </c>
      <c r="F2457" s="155" t="s">
        <v>618</v>
      </c>
      <c r="G2457" s="153">
        <v>9.6</v>
      </c>
      <c r="H2457" s="153" t="s">
        <v>92</v>
      </c>
      <c r="I2457" s="156" t="s">
        <v>66</v>
      </c>
      <c r="J2457" s="184"/>
    </row>
    <row r="2458" spans="1:10" s="99" customFormat="1" ht="14.25" customHeight="1">
      <c r="A2458" s="154">
        <v>88</v>
      </c>
      <c r="B2458" s="155">
        <v>2363</v>
      </c>
      <c r="C2458" s="155" t="s">
        <v>659</v>
      </c>
      <c r="D2458" s="155" t="s">
        <v>93</v>
      </c>
      <c r="E2458" s="155">
        <v>120</v>
      </c>
      <c r="F2458" s="155" t="s">
        <v>623</v>
      </c>
      <c r="G2458" s="153">
        <v>9.6</v>
      </c>
      <c r="H2458" s="153" t="s">
        <v>92</v>
      </c>
      <c r="I2458" s="156" t="s">
        <v>66</v>
      </c>
      <c r="J2458" s="184"/>
    </row>
    <row r="2459" spans="1:10" s="99" customFormat="1" ht="14.25" customHeight="1">
      <c r="A2459" s="154">
        <v>88</v>
      </c>
      <c r="B2459" s="155">
        <v>2364</v>
      </c>
      <c r="C2459" s="155" t="s">
        <v>659</v>
      </c>
      <c r="D2459" s="155" t="s">
        <v>93</v>
      </c>
      <c r="E2459" s="155">
        <v>120</v>
      </c>
      <c r="F2459" s="155" t="s">
        <v>623</v>
      </c>
      <c r="G2459" s="153">
        <v>9.6</v>
      </c>
      <c r="H2459" s="153" t="s">
        <v>92</v>
      </c>
      <c r="I2459" s="156" t="s">
        <v>66</v>
      </c>
      <c r="J2459" s="184"/>
    </row>
    <row r="2460" spans="1:10" s="99" customFormat="1" ht="14.25" customHeight="1">
      <c r="A2460" s="154">
        <v>88</v>
      </c>
      <c r="B2460" s="155">
        <v>2365</v>
      </c>
      <c r="C2460" s="155" t="s">
        <v>659</v>
      </c>
      <c r="D2460" s="155" t="s">
        <v>93</v>
      </c>
      <c r="E2460" s="155">
        <v>120</v>
      </c>
      <c r="F2460" s="155" t="s">
        <v>618</v>
      </c>
      <c r="G2460" s="153">
        <v>9.6</v>
      </c>
      <c r="H2460" s="153" t="s">
        <v>92</v>
      </c>
      <c r="I2460" s="156" t="s">
        <v>66</v>
      </c>
      <c r="J2460" s="184"/>
    </row>
    <row r="2461" spans="1:10" s="99" customFormat="1" ht="14.25" customHeight="1">
      <c r="A2461" s="154">
        <v>88</v>
      </c>
      <c r="B2461" s="155">
        <v>2366</v>
      </c>
      <c r="C2461" s="155" t="s">
        <v>659</v>
      </c>
      <c r="D2461" s="155" t="s">
        <v>93</v>
      </c>
      <c r="E2461" s="155">
        <v>120</v>
      </c>
      <c r="F2461" s="155" t="s">
        <v>618</v>
      </c>
      <c r="G2461" s="153">
        <v>9.6</v>
      </c>
      <c r="H2461" s="153" t="s">
        <v>92</v>
      </c>
      <c r="I2461" s="156" t="s">
        <v>66</v>
      </c>
      <c r="J2461" s="184"/>
    </row>
    <row r="2462" spans="1:10" s="99" customFormat="1" ht="14.25" customHeight="1">
      <c r="A2462" s="154">
        <v>88</v>
      </c>
      <c r="B2462" s="155">
        <v>2367</v>
      </c>
      <c r="C2462" s="155" t="s">
        <v>659</v>
      </c>
      <c r="D2462" s="155" t="s">
        <v>93</v>
      </c>
      <c r="E2462" s="155">
        <v>120</v>
      </c>
      <c r="F2462" s="155" t="s">
        <v>618</v>
      </c>
      <c r="G2462" s="153">
        <v>9.6</v>
      </c>
      <c r="H2462" s="153" t="s">
        <v>92</v>
      </c>
      <c r="I2462" s="156" t="s">
        <v>66</v>
      </c>
      <c r="J2462" s="184"/>
    </row>
    <row r="2463" spans="1:10" s="99" customFormat="1" ht="14.25" customHeight="1">
      <c r="A2463" s="154">
        <v>88</v>
      </c>
      <c r="B2463" s="155">
        <v>2368</v>
      </c>
      <c r="C2463" s="155" t="s">
        <v>659</v>
      </c>
      <c r="D2463" s="155" t="s">
        <v>93</v>
      </c>
      <c r="E2463" s="155">
        <v>120</v>
      </c>
      <c r="F2463" s="155" t="s">
        <v>618</v>
      </c>
      <c r="G2463" s="153">
        <v>9.6</v>
      </c>
      <c r="H2463" s="153" t="s">
        <v>92</v>
      </c>
      <c r="I2463" s="156" t="s">
        <v>66</v>
      </c>
      <c r="J2463" s="184"/>
    </row>
    <row r="2464" spans="1:10" s="99" customFormat="1" ht="14.25" customHeight="1">
      <c r="A2464" s="154">
        <v>88</v>
      </c>
      <c r="B2464" s="155">
        <v>2369</v>
      </c>
      <c r="C2464" s="155" t="s">
        <v>659</v>
      </c>
      <c r="D2464" s="155" t="s">
        <v>93</v>
      </c>
      <c r="E2464" s="155">
        <v>120</v>
      </c>
      <c r="F2464" s="155" t="s">
        <v>618</v>
      </c>
      <c r="G2464" s="153">
        <v>9.6</v>
      </c>
      <c r="H2464" s="153" t="s">
        <v>92</v>
      </c>
      <c r="I2464" s="156" t="s">
        <v>66</v>
      </c>
      <c r="J2464" s="184"/>
    </row>
    <row r="2465" spans="1:10" s="99" customFormat="1" ht="14.25" customHeight="1">
      <c r="A2465" s="154">
        <v>88</v>
      </c>
      <c r="B2465" s="155">
        <v>2370</v>
      </c>
      <c r="C2465" s="46" t="s">
        <v>659</v>
      </c>
      <c r="D2465" s="155" t="s">
        <v>93</v>
      </c>
      <c r="E2465" s="155">
        <v>120</v>
      </c>
      <c r="F2465" s="155" t="s">
        <v>618</v>
      </c>
      <c r="G2465" s="153">
        <v>9.6</v>
      </c>
      <c r="H2465" s="153" t="s">
        <v>92</v>
      </c>
      <c r="I2465" s="156" t="s">
        <v>66</v>
      </c>
      <c r="J2465" s="184"/>
    </row>
    <row r="2466" spans="1:10" s="99" customFormat="1" ht="14.25" customHeight="1">
      <c r="A2466" s="154">
        <v>88</v>
      </c>
      <c r="B2466" s="155">
        <v>2371</v>
      </c>
      <c r="C2466" s="155" t="s">
        <v>659</v>
      </c>
      <c r="D2466" s="155" t="s">
        <v>93</v>
      </c>
      <c r="E2466" s="155">
        <v>120</v>
      </c>
      <c r="F2466" s="155" t="s">
        <v>618</v>
      </c>
      <c r="G2466" s="153">
        <v>9.6</v>
      </c>
      <c r="H2466" s="153" t="s">
        <v>92</v>
      </c>
      <c r="I2466" s="156" t="s">
        <v>66</v>
      </c>
      <c r="J2466" s="184"/>
    </row>
    <row r="2467" spans="1:10" s="99" customFormat="1" ht="14.25" customHeight="1">
      <c r="A2467" s="154">
        <v>88</v>
      </c>
      <c r="B2467" s="155">
        <v>2372</v>
      </c>
      <c r="C2467" s="155" t="s">
        <v>659</v>
      </c>
      <c r="D2467" s="155" t="s">
        <v>93</v>
      </c>
      <c r="E2467" s="155">
        <v>120</v>
      </c>
      <c r="F2467" s="155" t="s">
        <v>618</v>
      </c>
      <c r="G2467" s="153">
        <v>9.6</v>
      </c>
      <c r="H2467" s="153" t="s">
        <v>92</v>
      </c>
      <c r="I2467" s="156" t="s">
        <v>66</v>
      </c>
      <c r="J2467" s="184"/>
    </row>
    <row r="2468" spans="1:10" s="99" customFormat="1" ht="14.25" customHeight="1">
      <c r="A2468" s="154">
        <v>88</v>
      </c>
      <c r="B2468" s="155">
        <v>2373</v>
      </c>
      <c r="C2468" s="155" t="s">
        <v>659</v>
      </c>
      <c r="D2468" s="155" t="s">
        <v>93</v>
      </c>
      <c r="E2468" s="155">
        <v>120</v>
      </c>
      <c r="F2468" s="155" t="s">
        <v>618</v>
      </c>
      <c r="G2468" s="153">
        <v>9.6</v>
      </c>
      <c r="H2468" s="153" t="s">
        <v>92</v>
      </c>
      <c r="I2468" s="156" t="s">
        <v>66</v>
      </c>
      <c r="J2468" s="184"/>
    </row>
    <row r="2469" spans="1:10" s="99" customFormat="1" ht="14.25" customHeight="1">
      <c r="A2469" s="154">
        <v>88</v>
      </c>
      <c r="B2469" s="155">
        <v>2374</v>
      </c>
      <c r="C2469" s="155" t="s">
        <v>659</v>
      </c>
      <c r="D2469" s="155" t="s">
        <v>93</v>
      </c>
      <c r="E2469" s="155">
        <v>120</v>
      </c>
      <c r="F2469" s="155" t="s">
        <v>618</v>
      </c>
      <c r="G2469" s="153">
        <v>9.6</v>
      </c>
      <c r="H2469" s="153" t="s">
        <v>92</v>
      </c>
      <c r="I2469" s="156" t="s">
        <v>66</v>
      </c>
      <c r="J2469" s="184"/>
    </row>
    <row r="2470" spans="1:10" s="99" customFormat="1" ht="14.25" customHeight="1">
      <c r="A2470" s="154">
        <v>88</v>
      </c>
      <c r="B2470" s="155">
        <v>2375</v>
      </c>
      <c r="C2470" s="155" t="s">
        <v>659</v>
      </c>
      <c r="D2470" s="155" t="s">
        <v>93</v>
      </c>
      <c r="E2470" s="155">
        <v>120</v>
      </c>
      <c r="F2470" s="155" t="s">
        <v>618</v>
      </c>
      <c r="G2470" s="153">
        <v>9.6</v>
      </c>
      <c r="H2470" s="153" t="s">
        <v>92</v>
      </c>
      <c r="I2470" s="156" t="s">
        <v>66</v>
      </c>
      <c r="J2470" s="184"/>
    </row>
    <row r="2471" spans="1:10" s="99" customFormat="1" ht="14.25" customHeight="1">
      <c r="A2471" s="154">
        <v>88</v>
      </c>
      <c r="B2471" s="155">
        <v>2376</v>
      </c>
      <c r="C2471" s="155" t="s">
        <v>659</v>
      </c>
      <c r="D2471" s="155" t="s">
        <v>93</v>
      </c>
      <c r="E2471" s="155">
        <v>120</v>
      </c>
      <c r="F2471" s="155" t="s">
        <v>618</v>
      </c>
      <c r="G2471" s="153">
        <v>9.6</v>
      </c>
      <c r="H2471" s="153" t="s">
        <v>92</v>
      </c>
      <c r="I2471" s="156" t="s">
        <v>66</v>
      </c>
      <c r="J2471" s="184"/>
    </row>
    <row r="2472" spans="1:10" s="99" customFormat="1" ht="14.25" customHeight="1">
      <c r="A2472" s="154">
        <v>88</v>
      </c>
      <c r="B2472" s="155">
        <v>2377</v>
      </c>
      <c r="C2472" s="155" t="s">
        <v>659</v>
      </c>
      <c r="D2472" s="155" t="s">
        <v>93</v>
      </c>
      <c r="E2472" s="155">
        <v>120</v>
      </c>
      <c r="F2472" s="155" t="s">
        <v>618</v>
      </c>
      <c r="G2472" s="153">
        <v>9.6</v>
      </c>
      <c r="H2472" s="153" t="s">
        <v>92</v>
      </c>
      <c r="I2472" s="156" t="s">
        <v>66</v>
      </c>
      <c r="J2472" s="184"/>
    </row>
    <row r="2473" spans="1:10" s="99" customFormat="1" ht="14.25" customHeight="1">
      <c r="A2473" s="154">
        <v>88</v>
      </c>
      <c r="B2473" s="155">
        <v>2378</v>
      </c>
      <c r="C2473" s="155" t="s">
        <v>659</v>
      </c>
      <c r="D2473" s="155" t="s">
        <v>93</v>
      </c>
      <c r="E2473" s="155">
        <v>120</v>
      </c>
      <c r="F2473" s="155" t="s">
        <v>623</v>
      </c>
      <c r="G2473" s="153">
        <v>9.6</v>
      </c>
      <c r="H2473" s="153" t="s">
        <v>92</v>
      </c>
      <c r="I2473" s="156" t="s">
        <v>66</v>
      </c>
      <c r="J2473" s="184"/>
    </row>
    <row r="2474" spans="1:10" s="99" customFormat="1" ht="14.25" customHeight="1">
      <c r="A2474" s="154">
        <v>88</v>
      </c>
      <c r="B2474" s="155">
        <v>2379</v>
      </c>
      <c r="C2474" s="155" t="s">
        <v>659</v>
      </c>
      <c r="D2474" s="155" t="s">
        <v>93</v>
      </c>
      <c r="E2474" s="155">
        <v>120</v>
      </c>
      <c r="F2474" s="155" t="s">
        <v>623</v>
      </c>
      <c r="G2474" s="153">
        <v>9.6</v>
      </c>
      <c r="H2474" s="153" t="s">
        <v>92</v>
      </c>
      <c r="I2474" s="156" t="s">
        <v>66</v>
      </c>
      <c r="J2474" s="184"/>
    </row>
    <row r="2475" spans="1:10" s="99" customFormat="1" ht="14.25" customHeight="1">
      <c r="A2475" s="154">
        <v>88</v>
      </c>
      <c r="B2475" s="155">
        <v>2380</v>
      </c>
      <c r="C2475" s="155" t="s">
        <v>659</v>
      </c>
      <c r="D2475" s="155" t="s">
        <v>93</v>
      </c>
      <c r="E2475" s="155">
        <v>120</v>
      </c>
      <c r="F2475" s="155" t="s">
        <v>625</v>
      </c>
      <c r="G2475" s="153">
        <v>9.6</v>
      </c>
      <c r="H2475" s="153" t="s">
        <v>92</v>
      </c>
      <c r="I2475" s="156" t="s">
        <v>66</v>
      </c>
      <c r="J2475" s="184"/>
    </row>
    <row r="2476" spans="1:10" s="99" customFormat="1" ht="14.25" customHeight="1">
      <c r="A2476" s="154">
        <v>88</v>
      </c>
      <c r="B2476" s="155">
        <v>2381</v>
      </c>
      <c r="C2476" s="155" t="s">
        <v>659</v>
      </c>
      <c r="D2476" s="155" t="s">
        <v>93</v>
      </c>
      <c r="E2476" s="155">
        <v>120</v>
      </c>
      <c r="F2476" s="155" t="s">
        <v>623</v>
      </c>
      <c r="G2476" s="153">
        <v>9.6</v>
      </c>
      <c r="H2476" s="153" t="s">
        <v>92</v>
      </c>
      <c r="I2476" s="156" t="s">
        <v>66</v>
      </c>
      <c r="J2476" s="184"/>
    </row>
    <row r="2477" spans="1:10" s="99" customFormat="1" ht="14.25" customHeight="1">
      <c r="A2477" s="154">
        <v>88</v>
      </c>
      <c r="B2477" s="155">
        <v>2382</v>
      </c>
      <c r="C2477" s="155" t="s">
        <v>659</v>
      </c>
      <c r="D2477" s="155" t="s">
        <v>93</v>
      </c>
      <c r="E2477" s="155">
        <v>120</v>
      </c>
      <c r="F2477" s="155" t="s">
        <v>623</v>
      </c>
      <c r="G2477" s="153">
        <v>9.6</v>
      </c>
      <c r="H2477" s="153" t="s">
        <v>92</v>
      </c>
      <c r="I2477" s="156" t="s">
        <v>66</v>
      </c>
      <c r="J2477" s="184"/>
    </row>
    <row r="2478" spans="1:10" s="99" customFormat="1" ht="14.25" customHeight="1">
      <c r="A2478" s="154">
        <v>88</v>
      </c>
      <c r="B2478" s="155">
        <v>2383</v>
      </c>
      <c r="C2478" s="155" t="s">
        <v>659</v>
      </c>
      <c r="D2478" s="155" t="s">
        <v>93</v>
      </c>
      <c r="E2478" s="155">
        <v>120</v>
      </c>
      <c r="F2478" s="155" t="s">
        <v>623</v>
      </c>
      <c r="G2478" s="153">
        <v>9.6</v>
      </c>
      <c r="H2478" s="153" t="s">
        <v>92</v>
      </c>
      <c r="I2478" s="156" t="s">
        <v>66</v>
      </c>
      <c r="J2478" s="184"/>
    </row>
    <row r="2479" spans="1:10" s="99" customFormat="1" ht="14.25" customHeight="1">
      <c r="A2479" s="154">
        <v>88</v>
      </c>
      <c r="B2479" s="155">
        <v>2384</v>
      </c>
      <c r="C2479" s="155" t="s">
        <v>659</v>
      </c>
      <c r="D2479" s="155" t="s">
        <v>93</v>
      </c>
      <c r="E2479" s="155">
        <v>120</v>
      </c>
      <c r="F2479" s="155" t="s">
        <v>625</v>
      </c>
      <c r="G2479" s="153">
        <v>9.6</v>
      </c>
      <c r="H2479" s="153" t="s">
        <v>92</v>
      </c>
      <c r="I2479" s="156" t="s">
        <v>66</v>
      </c>
      <c r="J2479" s="184"/>
    </row>
    <row r="2480" spans="1:10" s="99" customFormat="1" ht="14.25" customHeight="1">
      <c r="A2480" s="154">
        <v>88</v>
      </c>
      <c r="B2480" s="155">
        <v>2385</v>
      </c>
      <c r="C2480" s="155" t="s">
        <v>659</v>
      </c>
      <c r="D2480" s="155" t="s">
        <v>93</v>
      </c>
      <c r="E2480" s="155">
        <v>120</v>
      </c>
      <c r="F2480" s="155" t="s">
        <v>623</v>
      </c>
      <c r="G2480" s="153">
        <v>9.6</v>
      </c>
      <c r="H2480" s="153" t="s">
        <v>92</v>
      </c>
      <c r="I2480" s="156" t="s">
        <v>66</v>
      </c>
      <c r="J2480" s="184"/>
    </row>
    <row r="2481" spans="1:10" s="99" customFormat="1" ht="14.25" customHeight="1">
      <c r="A2481" s="154">
        <v>88</v>
      </c>
      <c r="B2481" s="155">
        <v>2386</v>
      </c>
      <c r="C2481" s="155" t="s">
        <v>659</v>
      </c>
      <c r="D2481" s="155" t="s">
        <v>93</v>
      </c>
      <c r="E2481" s="155">
        <v>120</v>
      </c>
      <c r="F2481" s="155" t="s">
        <v>625</v>
      </c>
      <c r="G2481" s="153">
        <v>9.6</v>
      </c>
      <c r="H2481" s="153" t="s">
        <v>92</v>
      </c>
      <c r="I2481" s="156" t="s">
        <v>66</v>
      </c>
      <c r="J2481" s="184"/>
    </row>
    <row r="2482" spans="1:10" s="99" customFormat="1" ht="14.25" customHeight="1">
      <c r="A2482" s="154">
        <v>88</v>
      </c>
      <c r="B2482" s="155">
        <v>2387</v>
      </c>
      <c r="C2482" s="155" t="s">
        <v>659</v>
      </c>
      <c r="D2482" s="155" t="s">
        <v>93</v>
      </c>
      <c r="E2482" s="155">
        <v>120</v>
      </c>
      <c r="F2482" s="155" t="s">
        <v>623</v>
      </c>
      <c r="G2482" s="153">
        <v>9.6</v>
      </c>
      <c r="H2482" s="153" t="s">
        <v>92</v>
      </c>
      <c r="I2482" s="156" t="s">
        <v>66</v>
      </c>
      <c r="J2482" s="184"/>
    </row>
    <row r="2483" spans="1:10" s="99" customFormat="1" ht="14.25" customHeight="1">
      <c r="A2483" s="154">
        <v>88</v>
      </c>
      <c r="B2483" s="155">
        <v>2388</v>
      </c>
      <c r="C2483" s="155" t="s">
        <v>659</v>
      </c>
      <c r="D2483" s="155" t="s">
        <v>93</v>
      </c>
      <c r="E2483" s="155">
        <v>120</v>
      </c>
      <c r="F2483" s="155" t="s">
        <v>625</v>
      </c>
      <c r="G2483" s="153">
        <v>9.6</v>
      </c>
      <c r="H2483" s="153" t="s">
        <v>92</v>
      </c>
      <c r="I2483" s="156" t="s">
        <v>66</v>
      </c>
      <c r="J2483" s="184"/>
    </row>
    <row r="2484" spans="1:10" s="99" customFormat="1" ht="14.25" customHeight="1">
      <c r="A2484" s="154">
        <v>88</v>
      </c>
      <c r="B2484" s="155">
        <v>2389</v>
      </c>
      <c r="C2484" s="155" t="s">
        <v>659</v>
      </c>
      <c r="D2484" s="155" t="s">
        <v>93</v>
      </c>
      <c r="E2484" s="155">
        <v>120</v>
      </c>
      <c r="F2484" s="155" t="s">
        <v>623</v>
      </c>
      <c r="G2484" s="153">
        <v>9.6</v>
      </c>
      <c r="H2484" s="153" t="s">
        <v>92</v>
      </c>
      <c r="I2484" s="156" t="s">
        <v>66</v>
      </c>
      <c r="J2484" s="184"/>
    </row>
    <row r="2485" spans="1:10" s="99" customFormat="1" ht="14.25" customHeight="1">
      <c r="A2485" s="154">
        <v>88</v>
      </c>
      <c r="B2485" s="155">
        <v>2390</v>
      </c>
      <c r="C2485" s="155" t="s">
        <v>659</v>
      </c>
      <c r="D2485" s="155" t="s">
        <v>93</v>
      </c>
      <c r="E2485" s="155">
        <v>120</v>
      </c>
      <c r="F2485" s="155" t="s">
        <v>625</v>
      </c>
      <c r="G2485" s="153">
        <v>9.6</v>
      </c>
      <c r="H2485" s="153" t="s">
        <v>92</v>
      </c>
      <c r="I2485" s="156" t="s">
        <v>66</v>
      </c>
      <c r="J2485" s="184"/>
    </row>
    <row r="2486" spans="1:10" s="99" customFormat="1" ht="14.25" customHeight="1">
      <c r="A2486" s="154">
        <v>88</v>
      </c>
      <c r="B2486" s="155">
        <v>2391</v>
      </c>
      <c r="C2486" s="155" t="s">
        <v>659</v>
      </c>
      <c r="D2486" s="155" t="s">
        <v>93</v>
      </c>
      <c r="E2486" s="155">
        <v>120</v>
      </c>
      <c r="F2486" s="155" t="s">
        <v>625</v>
      </c>
      <c r="G2486" s="153">
        <v>9.6</v>
      </c>
      <c r="H2486" s="153" t="s">
        <v>92</v>
      </c>
      <c r="I2486" s="156" t="s">
        <v>66</v>
      </c>
      <c r="J2486" s="184"/>
    </row>
    <row r="2487" spans="1:10" s="99" customFormat="1" ht="14.25" customHeight="1">
      <c r="A2487" s="154">
        <v>88</v>
      </c>
      <c r="B2487" s="155">
        <v>2392</v>
      </c>
      <c r="C2487" s="155" t="s">
        <v>659</v>
      </c>
      <c r="D2487" s="155" t="s">
        <v>93</v>
      </c>
      <c r="E2487" s="155">
        <v>120</v>
      </c>
      <c r="F2487" s="155" t="s">
        <v>625</v>
      </c>
      <c r="G2487" s="153">
        <v>9.6</v>
      </c>
      <c r="H2487" s="153" t="s">
        <v>92</v>
      </c>
      <c r="I2487" s="156" t="s">
        <v>66</v>
      </c>
      <c r="J2487" s="184"/>
    </row>
    <row r="2488" spans="1:10" s="99" customFormat="1" ht="14.25" customHeight="1">
      <c r="A2488" s="154">
        <v>88</v>
      </c>
      <c r="B2488" s="155">
        <v>2393</v>
      </c>
      <c r="C2488" s="155" t="s">
        <v>659</v>
      </c>
      <c r="D2488" s="155" t="s">
        <v>93</v>
      </c>
      <c r="E2488" s="155">
        <v>120</v>
      </c>
      <c r="F2488" s="155" t="s">
        <v>625</v>
      </c>
      <c r="G2488" s="153">
        <v>9.6</v>
      </c>
      <c r="H2488" s="153" t="s">
        <v>92</v>
      </c>
      <c r="I2488" s="156" t="s">
        <v>66</v>
      </c>
      <c r="J2488" s="184"/>
    </row>
    <row r="2489" spans="1:10" s="99" customFormat="1" ht="14.25" customHeight="1">
      <c r="A2489" s="154">
        <v>88</v>
      </c>
      <c r="B2489" s="155">
        <v>2394</v>
      </c>
      <c r="C2489" s="155" t="s">
        <v>659</v>
      </c>
      <c r="D2489" s="155" t="s">
        <v>93</v>
      </c>
      <c r="E2489" s="155">
        <v>120</v>
      </c>
      <c r="F2489" s="155" t="s">
        <v>625</v>
      </c>
      <c r="G2489" s="153">
        <v>9.6</v>
      </c>
      <c r="H2489" s="153" t="s">
        <v>92</v>
      </c>
      <c r="I2489" s="156" t="s">
        <v>66</v>
      </c>
      <c r="J2489" s="184"/>
    </row>
    <row r="2490" spans="1:10" s="99" customFormat="1" ht="14.25" customHeight="1">
      <c r="A2490" s="154">
        <v>88</v>
      </c>
      <c r="B2490" s="155">
        <v>2395</v>
      </c>
      <c r="C2490" s="155" t="s">
        <v>659</v>
      </c>
      <c r="D2490" s="155" t="s">
        <v>93</v>
      </c>
      <c r="E2490" s="155">
        <v>120</v>
      </c>
      <c r="F2490" s="155" t="s">
        <v>625</v>
      </c>
      <c r="G2490" s="153">
        <v>9.6</v>
      </c>
      <c r="H2490" s="153" t="s">
        <v>92</v>
      </c>
      <c r="I2490" s="156" t="s">
        <v>66</v>
      </c>
      <c r="J2490" s="184"/>
    </row>
    <row r="2491" spans="1:10" s="99" customFormat="1" ht="14.25" customHeight="1">
      <c r="A2491" s="154" t="s">
        <v>36</v>
      </c>
      <c r="B2491" s="155" t="s">
        <v>45</v>
      </c>
      <c r="C2491" s="155" t="s">
        <v>86</v>
      </c>
      <c r="D2491" s="155" t="s">
        <v>87</v>
      </c>
      <c r="E2491" s="155" t="s">
        <v>88</v>
      </c>
      <c r="F2491" s="155" t="s">
        <v>89</v>
      </c>
      <c r="G2491" s="153">
        <v>242.4</v>
      </c>
      <c r="H2491" s="153">
        <v>264.5</v>
      </c>
      <c r="I2491" s="156" t="s">
        <v>90</v>
      </c>
      <c r="J2491" s="184"/>
    </row>
    <row r="2492" spans="1:10" s="99" customFormat="1" ht="14.25" customHeight="1">
      <c r="A2492" s="154">
        <v>89</v>
      </c>
      <c r="B2492" s="155">
        <v>2396</v>
      </c>
      <c r="C2492" s="155" t="s">
        <v>163</v>
      </c>
      <c r="D2492" s="155" t="s">
        <v>93</v>
      </c>
      <c r="E2492" s="155">
        <v>90</v>
      </c>
      <c r="F2492" s="155" t="s">
        <v>569</v>
      </c>
      <c r="G2492" s="153">
        <v>10.1</v>
      </c>
      <c r="H2492" s="153" t="s">
        <v>92</v>
      </c>
      <c r="I2492" s="156" t="s">
        <v>66</v>
      </c>
      <c r="J2492" s="184"/>
    </row>
    <row r="2493" spans="1:10" s="99" customFormat="1" ht="14.25" customHeight="1">
      <c r="A2493" s="154">
        <v>89</v>
      </c>
      <c r="B2493" s="155">
        <v>2397</v>
      </c>
      <c r="C2493" s="155" t="s">
        <v>163</v>
      </c>
      <c r="D2493" s="155" t="s">
        <v>93</v>
      </c>
      <c r="E2493" s="155">
        <v>90</v>
      </c>
      <c r="F2493" s="155" t="s">
        <v>660</v>
      </c>
      <c r="G2493" s="153">
        <v>10.1</v>
      </c>
      <c r="H2493" s="153" t="s">
        <v>92</v>
      </c>
      <c r="I2493" s="156" t="s">
        <v>66</v>
      </c>
      <c r="J2493" s="184"/>
    </row>
    <row r="2494" spans="1:10" s="99" customFormat="1" ht="14.25" customHeight="1">
      <c r="A2494" s="154">
        <v>89</v>
      </c>
      <c r="B2494" s="155">
        <v>2398</v>
      </c>
      <c r="C2494" s="155" t="s">
        <v>163</v>
      </c>
      <c r="D2494" s="155" t="s">
        <v>93</v>
      </c>
      <c r="E2494" s="155">
        <v>90</v>
      </c>
      <c r="F2494" s="155" t="s">
        <v>660</v>
      </c>
      <c r="G2494" s="153">
        <v>10.1</v>
      </c>
      <c r="H2494" s="153" t="s">
        <v>92</v>
      </c>
      <c r="I2494" s="156" t="s">
        <v>66</v>
      </c>
      <c r="J2494" s="184"/>
    </row>
    <row r="2495" spans="1:10" s="99" customFormat="1" ht="14.25" customHeight="1">
      <c r="A2495" s="154">
        <v>89</v>
      </c>
      <c r="B2495" s="155">
        <v>2399</v>
      </c>
      <c r="C2495" s="155" t="s">
        <v>163</v>
      </c>
      <c r="D2495" s="155" t="s">
        <v>93</v>
      </c>
      <c r="E2495" s="155">
        <v>90</v>
      </c>
      <c r="F2495" s="155" t="s">
        <v>660</v>
      </c>
      <c r="G2495" s="153">
        <v>10.1</v>
      </c>
      <c r="H2495" s="153" t="s">
        <v>92</v>
      </c>
      <c r="I2495" s="156" t="s">
        <v>66</v>
      </c>
      <c r="J2495" s="184"/>
    </row>
    <row r="2496" spans="1:10" s="99" customFormat="1" ht="14.25" customHeight="1">
      <c r="A2496" s="154">
        <v>89</v>
      </c>
      <c r="B2496" s="155">
        <v>2400</v>
      </c>
      <c r="C2496" s="155" t="s">
        <v>163</v>
      </c>
      <c r="D2496" s="155" t="s">
        <v>93</v>
      </c>
      <c r="E2496" s="155">
        <v>90</v>
      </c>
      <c r="F2496" s="155" t="s">
        <v>660</v>
      </c>
      <c r="G2496" s="153">
        <v>10.1</v>
      </c>
      <c r="H2496" s="153" t="s">
        <v>92</v>
      </c>
      <c r="I2496" s="156" t="s">
        <v>66</v>
      </c>
      <c r="J2496" s="184"/>
    </row>
    <row r="2497" spans="1:10" s="99" customFormat="1" ht="14.25" customHeight="1">
      <c r="A2497" s="154">
        <v>89</v>
      </c>
      <c r="B2497" s="155">
        <v>2401</v>
      </c>
      <c r="C2497" s="155" t="s">
        <v>163</v>
      </c>
      <c r="D2497" s="155" t="s">
        <v>93</v>
      </c>
      <c r="E2497" s="155">
        <v>90</v>
      </c>
      <c r="F2497" s="155" t="s">
        <v>660</v>
      </c>
      <c r="G2497" s="153">
        <v>10.1</v>
      </c>
      <c r="H2497" s="153" t="s">
        <v>92</v>
      </c>
      <c r="I2497" s="156" t="s">
        <v>66</v>
      </c>
      <c r="J2497" s="184"/>
    </row>
    <row r="2498" spans="1:10" s="99" customFormat="1" ht="14.25" customHeight="1">
      <c r="A2498" s="154">
        <v>89</v>
      </c>
      <c r="B2498" s="155">
        <v>2402</v>
      </c>
      <c r="C2498" s="155" t="s">
        <v>163</v>
      </c>
      <c r="D2498" s="155" t="s">
        <v>93</v>
      </c>
      <c r="E2498" s="155">
        <v>90</v>
      </c>
      <c r="F2498" s="155" t="s">
        <v>660</v>
      </c>
      <c r="G2498" s="153">
        <v>10.1</v>
      </c>
      <c r="H2498" s="153" t="s">
        <v>92</v>
      </c>
      <c r="I2498" s="156" t="s">
        <v>66</v>
      </c>
      <c r="J2498" s="184"/>
    </row>
    <row r="2499" spans="1:10" s="99" customFormat="1" ht="14.25" customHeight="1">
      <c r="A2499" s="154">
        <v>89</v>
      </c>
      <c r="B2499" s="155">
        <v>2403</v>
      </c>
      <c r="C2499" s="155" t="s">
        <v>163</v>
      </c>
      <c r="D2499" s="155" t="s">
        <v>93</v>
      </c>
      <c r="E2499" s="155">
        <v>90</v>
      </c>
      <c r="F2499" s="155" t="s">
        <v>660</v>
      </c>
      <c r="G2499" s="153">
        <v>10.1</v>
      </c>
      <c r="H2499" s="153" t="s">
        <v>92</v>
      </c>
      <c r="I2499" s="156" t="s">
        <v>66</v>
      </c>
      <c r="J2499" s="184"/>
    </row>
    <row r="2500" spans="1:10" s="99" customFormat="1" ht="14.25" customHeight="1">
      <c r="A2500" s="154">
        <v>89</v>
      </c>
      <c r="B2500" s="155">
        <v>2404</v>
      </c>
      <c r="C2500" s="155" t="s">
        <v>163</v>
      </c>
      <c r="D2500" s="155" t="s">
        <v>93</v>
      </c>
      <c r="E2500" s="155">
        <v>90</v>
      </c>
      <c r="F2500" s="155" t="s">
        <v>660</v>
      </c>
      <c r="G2500" s="153">
        <v>10.1</v>
      </c>
      <c r="H2500" s="153" t="s">
        <v>92</v>
      </c>
      <c r="I2500" s="156" t="s">
        <v>66</v>
      </c>
      <c r="J2500" s="184"/>
    </row>
    <row r="2501" spans="1:10" s="99" customFormat="1" ht="14.25" customHeight="1">
      <c r="A2501" s="154">
        <v>89</v>
      </c>
      <c r="B2501" s="155">
        <v>2405</v>
      </c>
      <c r="C2501" s="155" t="s">
        <v>163</v>
      </c>
      <c r="D2501" s="155" t="s">
        <v>93</v>
      </c>
      <c r="E2501" s="155">
        <v>90</v>
      </c>
      <c r="F2501" s="155" t="s">
        <v>612</v>
      </c>
      <c r="G2501" s="153">
        <v>10.1</v>
      </c>
      <c r="H2501" s="153" t="s">
        <v>92</v>
      </c>
      <c r="I2501" s="156" t="s">
        <v>66</v>
      </c>
      <c r="J2501" s="184"/>
    </row>
    <row r="2502" spans="1:10" s="99" customFormat="1" ht="14.25" customHeight="1">
      <c r="A2502" s="154">
        <v>89</v>
      </c>
      <c r="B2502" s="155">
        <v>2406</v>
      </c>
      <c r="C2502" s="155" t="s">
        <v>163</v>
      </c>
      <c r="D2502" s="155" t="s">
        <v>93</v>
      </c>
      <c r="E2502" s="155">
        <v>90</v>
      </c>
      <c r="F2502" s="155" t="s">
        <v>612</v>
      </c>
      <c r="G2502" s="153">
        <v>10.1</v>
      </c>
      <c r="H2502" s="153" t="s">
        <v>92</v>
      </c>
      <c r="I2502" s="156" t="s">
        <v>66</v>
      </c>
      <c r="J2502" s="184"/>
    </row>
    <row r="2503" spans="1:10" s="99" customFormat="1" ht="14.25" customHeight="1">
      <c r="A2503" s="154">
        <v>89</v>
      </c>
      <c r="B2503" s="155">
        <v>2407</v>
      </c>
      <c r="C2503" s="155" t="s">
        <v>163</v>
      </c>
      <c r="D2503" s="155" t="s">
        <v>93</v>
      </c>
      <c r="E2503" s="155">
        <v>90</v>
      </c>
      <c r="F2503" s="155" t="s">
        <v>660</v>
      </c>
      <c r="G2503" s="153">
        <v>10.1</v>
      </c>
      <c r="H2503" s="153" t="s">
        <v>92</v>
      </c>
      <c r="I2503" s="156" t="s">
        <v>66</v>
      </c>
      <c r="J2503" s="184"/>
    </row>
    <row r="2504" spans="1:10" s="99" customFormat="1" ht="14.25" customHeight="1">
      <c r="A2504" s="154">
        <v>89</v>
      </c>
      <c r="B2504" s="155">
        <v>2408</v>
      </c>
      <c r="C2504" s="155" t="s">
        <v>163</v>
      </c>
      <c r="D2504" s="155" t="s">
        <v>93</v>
      </c>
      <c r="E2504" s="155">
        <v>90</v>
      </c>
      <c r="F2504" s="155" t="s">
        <v>660</v>
      </c>
      <c r="G2504" s="153">
        <v>10.1</v>
      </c>
      <c r="H2504" s="153" t="s">
        <v>92</v>
      </c>
      <c r="I2504" s="156" t="s">
        <v>66</v>
      </c>
      <c r="J2504" s="184"/>
    </row>
    <row r="2505" spans="1:10" s="99" customFormat="1" ht="14.25" customHeight="1">
      <c r="A2505" s="154">
        <v>89</v>
      </c>
      <c r="B2505" s="155">
        <v>2409</v>
      </c>
      <c r="C2505" s="155" t="s">
        <v>163</v>
      </c>
      <c r="D2505" s="155" t="s">
        <v>93</v>
      </c>
      <c r="E2505" s="155">
        <v>90</v>
      </c>
      <c r="F2505" s="155" t="s">
        <v>612</v>
      </c>
      <c r="G2505" s="153">
        <v>10.1</v>
      </c>
      <c r="H2505" s="153" t="s">
        <v>92</v>
      </c>
      <c r="I2505" s="156" t="s">
        <v>66</v>
      </c>
      <c r="J2505" s="184"/>
    </row>
    <row r="2506" spans="1:10" s="99" customFormat="1" ht="14.25" customHeight="1">
      <c r="A2506" s="154">
        <v>89</v>
      </c>
      <c r="B2506" s="155">
        <v>2410</v>
      </c>
      <c r="C2506" s="155" t="s">
        <v>163</v>
      </c>
      <c r="D2506" s="155" t="s">
        <v>93</v>
      </c>
      <c r="E2506" s="155">
        <v>90</v>
      </c>
      <c r="F2506" s="155" t="s">
        <v>612</v>
      </c>
      <c r="G2506" s="153">
        <v>10.1</v>
      </c>
      <c r="H2506" s="153" t="s">
        <v>92</v>
      </c>
      <c r="I2506" s="156" t="s">
        <v>66</v>
      </c>
      <c r="J2506" s="184"/>
    </row>
    <row r="2507" spans="1:10" s="99" customFormat="1" ht="14.25" customHeight="1">
      <c r="A2507" s="154">
        <v>89</v>
      </c>
      <c r="B2507" s="155">
        <v>2411</v>
      </c>
      <c r="C2507" s="155" t="s">
        <v>163</v>
      </c>
      <c r="D2507" s="155" t="s">
        <v>93</v>
      </c>
      <c r="E2507" s="155">
        <v>90</v>
      </c>
      <c r="F2507" s="155" t="s">
        <v>660</v>
      </c>
      <c r="G2507" s="153">
        <v>10.1</v>
      </c>
      <c r="H2507" s="153" t="s">
        <v>92</v>
      </c>
      <c r="I2507" s="156" t="s">
        <v>66</v>
      </c>
      <c r="J2507" s="184"/>
    </row>
    <row r="2508" spans="1:10" s="99" customFormat="1" ht="14.25" customHeight="1">
      <c r="A2508" s="154">
        <v>89</v>
      </c>
      <c r="B2508" s="155">
        <v>2412</v>
      </c>
      <c r="C2508" s="155" t="s">
        <v>163</v>
      </c>
      <c r="D2508" s="155" t="s">
        <v>93</v>
      </c>
      <c r="E2508" s="155">
        <v>90</v>
      </c>
      <c r="F2508" s="155" t="s">
        <v>660</v>
      </c>
      <c r="G2508" s="153">
        <v>10.1</v>
      </c>
      <c r="H2508" s="153" t="s">
        <v>92</v>
      </c>
      <c r="I2508" s="156" t="s">
        <v>66</v>
      </c>
      <c r="J2508" s="184"/>
    </row>
    <row r="2509" spans="1:10" s="99" customFormat="1" ht="14.25" customHeight="1">
      <c r="A2509" s="154">
        <v>89</v>
      </c>
      <c r="B2509" s="155">
        <v>2413</v>
      </c>
      <c r="C2509" s="155" t="s">
        <v>163</v>
      </c>
      <c r="D2509" s="155" t="s">
        <v>93</v>
      </c>
      <c r="E2509" s="155">
        <v>90</v>
      </c>
      <c r="F2509" s="155" t="s">
        <v>569</v>
      </c>
      <c r="G2509" s="153">
        <v>10.1</v>
      </c>
      <c r="H2509" s="153" t="s">
        <v>92</v>
      </c>
      <c r="I2509" s="156" t="s">
        <v>66</v>
      </c>
      <c r="J2509" s="184"/>
    </row>
    <row r="2510" spans="1:10" s="99" customFormat="1" ht="14.25" customHeight="1">
      <c r="A2510" s="154">
        <v>89</v>
      </c>
      <c r="B2510" s="155">
        <v>2414</v>
      </c>
      <c r="C2510" s="155" t="s">
        <v>163</v>
      </c>
      <c r="D2510" s="155" t="s">
        <v>93</v>
      </c>
      <c r="E2510" s="155">
        <v>90</v>
      </c>
      <c r="F2510" s="155" t="s">
        <v>660</v>
      </c>
      <c r="G2510" s="153">
        <v>10.1</v>
      </c>
      <c r="H2510" s="153" t="s">
        <v>92</v>
      </c>
      <c r="I2510" s="156" t="s">
        <v>66</v>
      </c>
      <c r="J2510" s="184"/>
    </row>
    <row r="2511" spans="1:10" s="99" customFormat="1" ht="14.25" customHeight="1">
      <c r="A2511" s="154">
        <v>89</v>
      </c>
      <c r="B2511" s="155">
        <v>2415</v>
      </c>
      <c r="C2511" s="155" t="s">
        <v>163</v>
      </c>
      <c r="D2511" s="155" t="s">
        <v>93</v>
      </c>
      <c r="E2511" s="155">
        <v>90</v>
      </c>
      <c r="F2511" s="155" t="s">
        <v>569</v>
      </c>
      <c r="G2511" s="153">
        <v>10.1</v>
      </c>
      <c r="H2511" s="153" t="s">
        <v>92</v>
      </c>
      <c r="I2511" s="156" t="s">
        <v>66</v>
      </c>
      <c r="J2511" s="184"/>
    </row>
    <row r="2512" spans="1:10" s="99" customFormat="1" ht="14.25" customHeight="1">
      <c r="A2512" s="154">
        <v>89</v>
      </c>
      <c r="B2512" s="155">
        <v>2416</v>
      </c>
      <c r="C2512" s="155" t="s">
        <v>163</v>
      </c>
      <c r="D2512" s="155" t="s">
        <v>93</v>
      </c>
      <c r="E2512" s="155">
        <v>90</v>
      </c>
      <c r="F2512" s="155" t="s">
        <v>660</v>
      </c>
      <c r="G2512" s="153">
        <v>10.1</v>
      </c>
      <c r="H2512" s="153" t="s">
        <v>92</v>
      </c>
      <c r="I2512" s="156" t="s">
        <v>66</v>
      </c>
      <c r="J2512" s="184"/>
    </row>
    <row r="2513" spans="1:10" s="99" customFormat="1" ht="14.25" customHeight="1">
      <c r="A2513" s="154">
        <v>89</v>
      </c>
      <c r="B2513" s="155">
        <v>2417</v>
      </c>
      <c r="C2513" s="155" t="s">
        <v>163</v>
      </c>
      <c r="D2513" s="155" t="s">
        <v>93</v>
      </c>
      <c r="E2513" s="155">
        <v>90</v>
      </c>
      <c r="F2513" s="155" t="s">
        <v>660</v>
      </c>
      <c r="G2513" s="153">
        <v>10.1</v>
      </c>
      <c r="H2513" s="153" t="s">
        <v>92</v>
      </c>
      <c r="I2513" s="156" t="s">
        <v>66</v>
      </c>
      <c r="J2513" s="184"/>
    </row>
    <row r="2514" spans="1:10" s="99" customFormat="1" ht="14.25" customHeight="1">
      <c r="A2514" s="154">
        <v>89</v>
      </c>
      <c r="B2514" s="155">
        <v>2418</v>
      </c>
      <c r="C2514" s="155" t="s">
        <v>163</v>
      </c>
      <c r="D2514" s="155" t="s">
        <v>93</v>
      </c>
      <c r="E2514" s="155">
        <v>90</v>
      </c>
      <c r="F2514" s="155" t="s">
        <v>660</v>
      </c>
      <c r="G2514" s="153">
        <v>10.1</v>
      </c>
      <c r="H2514" s="153" t="s">
        <v>92</v>
      </c>
      <c r="I2514" s="156" t="s">
        <v>66</v>
      </c>
      <c r="J2514" s="184"/>
    </row>
    <row r="2515" spans="1:10" s="99" customFormat="1" ht="14.25" customHeight="1">
      <c r="A2515" s="154">
        <v>89</v>
      </c>
      <c r="B2515" s="155">
        <v>2419</v>
      </c>
      <c r="C2515" s="155" t="s">
        <v>163</v>
      </c>
      <c r="D2515" s="155" t="s">
        <v>93</v>
      </c>
      <c r="E2515" s="155">
        <v>90</v>
      </c>
      <c r="F2515" s="155" t="s">
        <v>660</v>
      </c>
      <c r="G2515" s="153">
        <v>10.1</v>
      </c>
      <c r="H2515" s="153" t="s">
        <v>92</v>
      </c>
      <c r="I2515" s="156" t="s">
        <v>66</v>
      </c>
      <c r="J2515" s="184"/>
    </row>
    <row r="2516" spans="1:10" s="99" customFormat="1" ht="14.25" customHeight="1">
      <c r="A2516" s="154" t="s">
        <v>36</v>
      </c>
      <c r="B2516" s="155" t="s">
        <v>45</v>
      </c>
      <c r="C2516" s="155" t="s">
        <v>86</v>
      </c>
      <c r="D2516" s="155" t="s">
        <v>87</v>
      </c>
      <c r="E2516" s="155" t="s">
        <v>88</v>
      </c>
      <c r="F2516" s="155" t="s">
        <v>89</v>
      </c>
      <c r="G2516" s="153">
        <v>286.60000000000002</v>
      </c>
      <c r="H2516" s="153">
        <v>308.7</v>
      </c>
      <c r="I2516" s="156" t="s">
        <v>90</v>
      </c>
      <c r="J2516" s="184"/>
    </row>
    <row r="2517" spans="1:10" s="99" customFormat="1" ht="14.25" customHeight="1">
      <c r="A2517" s="154">
        <v>90</v>
      </c>
      <c r="B2517" s="155">
        <v>2420</v>
      </c>
      <c r="C2517" s="155" t="s">
        <v>661</v>
      </c>
      <c r="D2517" s="155" t="s">
        <v>91</v>
      </c>
      <c r="E2517" s="155">
        <v>30</v>
      </c>
      <c r="F2517" s="155" t="s">
        <v>262</v>
      </c>
      <c r="G2517" s="153">
        <v>4.7</v>
      </c>
      <c r="H2517" s="153" t="s">
        <v>92</v>
      </c>
      <c r="I2517" s="156" t="s">
        <v>66</v>
      </c>
      <c r="J2517" s="184"/>
    </row>
    <row r="2518" spans="1:10" s="99" customFormat="1" ht="14.25" customHeight="1">
      <c r="A2518" s="154">
        <v>90</v>
      </c>
      <c r="B2518" s="155">
        <v>2421</v>
      </c>
      <c r="C2518" s="155" t="s">
        <v>661</v>
      </c>
      <c r="D2518" s="155" t="s">
        <v>91</v>
      </c>
      <c r="E2518" s="155">
        <v>30</v>
      </c>
      <c r="F2518" s="155" t="s">
        <v>541</v>
      </c>
      <c r="G2518" s="153">
        <v>4.7</v>
      </c>
      <c r="H2518" s="153" t="s">
        <v>92</v>
      </c>
      <c r="I2518" s="156" t="s">
        <v>66</v>
      </c>
      <c r="J2518" s="184"/>
    </row>
    <row r="2519" spans="1:10" s="99" customFormat="1" ht="14.25" customHeight="1">
      <c r="A2519" s="154">
        <v>90</v>
      </c>
      <c r="B2519" s="155">
        <v>2422</v>
      </c>
      <c r="C2519" s="155" t="s">
        <v>661</v>
      </c>
      <c r="D2519" s="155" t="s">
        <v>91</v>
      </c>
      <c r="E2519" s="155">
        <v>30</v>
      </c>
      <c r="F2519" s="155" t="s">
        <v>662</v>
      </c>
      <c r="G2519" s="153">
        <v>4.7</v>
      </c>
      <c r="H2519" s="153" t="s">
        <v>92</v>
      </c>
      <c r="I2519" s="156" t="s">
        <v>66</v>
      </c>
      <c r="J2519" s="184"/>
    </row>
    <row r="2520" spans="1:10" s="99" customFormat="1" ht="14.25" customHeight="1">
      <c r="A2520" s="154">
        <v>90</v>
      </c>
      <c r="B2520" s="155">
        <v>2423</v>
      </c>
      <c r="C2520" s="155" t="s">
        <v>661</v>
      </c>
      <c r="D2520" s="155" t="s">
        <v>91</v>
      </c>
      <c r="E2520" s="155">
        <v>30</v>
      </c>
      <c r="F2520" s="155" t="s">
        <v>541</v>
      </c>
      <c r="G2520" s="153">
        <v>4.7</v>
      </c>
      <c r="H2520" s="153" t="s">
        <v>92</v>
      </c>
      <c r="I2520" s="156" t="s">
        <v>66</v>
      </c>
      <c r="J2520" s="184"/>
    </row>
    <row r="2521" spans="1:10" s="99" customFormat="1" ht="14.25" customHeight="1">
      <c r="A2521" s="154">
        <v>90</v>
      </c>
      <c r="B2521" s="155">
        <v>2424</v>
      </c>
      <c r="C2521" s="155" t="s">
        <v>661</v>
      </c>
      <c r="D2521" s="155" t="s">
        <v>91</v>
      </c>
      <c r="E2521" s="155">
        <v>30</v>
      </c>
      <c r="F2521" s="155" t="s">
        <v>541</v>
      </c>
      <c r="G2521" s="153">
        <v>4.7</v>
      </c>
      <c r="H2521" s="153" t="s">
        <v>92</v>
      </c>
      <c r="I2521" s="156" t="s">
        <v>66</v>
      </c>
      <c r="J2521" s="184"/>
    </row>
    <row r="2522" spans="1:10" s="99" customFormat="1" ht="14.25" customHeight="1">
      <c r="A2522" s="154">
        <v>90</v>
      </c>
      <c r="B2522" s="155">
        <v>2425</v>
      </c>
      <c r="C2522" s="155" t="s">
        <v>661</v>
      </c>
      <c r="D2522" s="155" t="s">
        <v>91</v>
      </c>
      <c r="E2522" s="155">
        <v>30</v>
      </c>
      <c r="F2522" s="155" t="s">
        <v>541</v>
      </c>
      <c r="G2522" s="153">
        <v>4.7</v>
      </c>
      <c r="H2522" s="153" t="s">
        <v>92</v>
      </c>
      <c r="I2522" s="156" t="s">
        <v>66</v>
      </c>
      <c r="J2522" s="184"/>
    </row>
    <row r="2523" spans="1:10" s="99" customFormat="1" ht="14.25" customHeight="1">
      <c r="A2523" s="154">
        <v>90</v>
      </c>
      <c r="B2523" s="155">
        <v>2426</v>
      </c>
      <c r="C2523" s="46" t="s">
        <v>661</v>
      </c>
      <c r="D2523" s="155" t="s">
        <v>91</v>
      </c>
      <c r="E2523" s="155">
        <v>30</v>
      </c>
      <c r="F2523" s="155" t="s">
        <v>541</v>
      </c>
      <c r="G2523" s="153">
        <v>4.7</v>
      </c>
      <c r="H2523" s="153" t="s">
        <v>92</v>
      </c>
      <c r="I2523" s="156" t="s">
        <v>66</v>
      </c>
      <c r="J2523" s="184"/>
    </row>
    <row r="2524" spans="1:10" s="99" customFormat="1" ht="14.25" customHeight="1">
      <c r="A2524" s="154">
        <v>90</v>
      </c>
      <c r="B2524" s="155">
        <v>2427</v>
      </c>
      <c r="C2524" s="155" t="s">
        <v>661</v>
      </c>
      <c r="D2524" s="155" t="s">
        <v>91</v>
      </c>
      <c r="E2524" s="155">
        <v>30</v>
      </c>
      <c r="F2524" s="155" t="s">
        <v>541</v>
      </c>
      <c r="G2524" s="153">
        <v>4.7</v>
      </c>
      <c r="H2524" s="153" t="s">
        <v>92</v>
      </c>
      <c r="I2524" s="156" t="s">
        <v>66</v>
      </c>
      <c r="J2524" s="184"/>
    </row>
    <row r="2525" spans="1:10" s="99" customFormat="1" ht="14.25" customHeight="1">
      <c r="A2525" s="154">
        <v>90</v>
      </c>
      <c r="B2525" s="155">
        <v>2428</v>
      </c>
      <c r="C2525" s="155" t="s">
        <v>661</v>
      </c>
      <c r="D2525" s="155" t="s">
        <v>91</v>
      </c>
      <c r="E2525" s="155">
        <v>30</v>
      </c>
      <c r="F2525" s="155" t="s">
        <v>541</v>
      </c>
      <c r="G2525" s="153">
        <v>4.7</v>
      </c>
      <c r="H2525" s="153" t="s">
        <v>92</v>
      </c>
      <c r="I2525" s="156" t="s">
        <v>66</v>
      </c>
      <c r="J2525" s="184"/>
    </row>
    <row r="2526" spans="1:10" s="99" customFormat="1" ht="14.25" customHeight="1">
      <c r="A2526" s="154">
        <v>90</v>
      </c>
      <c r="B2526" s="155">
        <v>2429</v>
      </c>
      <c r="C2526" s="155" t="s">
        <v>661</v>
      </c>
      <c r="D2526" s="155" t="s">
        <v>91</v>
      </c>
      <c r="E2526" s="155">
        <v>30</v>
      </c>
      <c r="F2526" s="155" t="s">
        <v>541</v>
      </c>
      <c r="G2526" s="153">
        <v>4.7</v>
      </c>
      <c r="H2526" s="153" t="s">
        <v>92</v>
      </c>
      <c r="I2526" s="156" t="s">
        <v>66</v>
      </c>
      <c r="J2526" s="184"/>
    </row>
    <row r="2527" spans="1:10" s="99" customFormat="1" ht="14.25" customHeight="1">
      <c r="A2527" s="154">
        <v>90</v>
      </c>
      <c r="B2527" s="155">
        <v>2430</v>
      </c>
      <c r="C2527" s="155" t="s">
        <v>661</v>
      </c>
      <c r="D2527" s="155" t="s">
        <v>91</v>
      </c>
      <c r="E2527" s="155">
        <v>30</v>
      </c>
      <c r="F2527" s="155" t="s">
        <v>262</v>
      </c>
      <c r="G2527" s="153">
        <v>4.7</v>
      </c>
      <c r="H2527" s="153" t="s">
        <v>92</v>
      </c>
      <c r="I2527" s="156" t="s">
        <v>66</v>
      </c>
      <c r="J2527" s="184"/>
    </row>
    <row r="2528" spans="1:10" s="99" customFormat="1" ht="14.25" customHeight="1">
      <c r="A2528" s="154">
        <v>90</v>
      </c>
      <c r="B2528" s="155">
        <v>2431</v>
      </c>
      <c r="C2528" s="155" t="s">
        <v>661</v>
      </c>
      <c r="D2528" s="155" t="s">
        <v>91</v>
      </c>
      <c r="E2528" s="155">
        <v>30</v>
      </c>
      <c r="F2528" s="155" t="s">
        <v>541</v>
      </c>
      <c r="G2528" s="153">
        <v>4.7</v>
      </c>
      <c r="H2528" s="153" t="s">
        <v>92</v>
      </c>
      <c r="I2528" s="156" t="s">
        <v>66</v>
      </c>
      <c r="J2528" s="184"/>
    </row>
    <row r="2529" spans="1:10" s="99" customFormat="1" ht="14.25" customHeight="1">
      <c r="A2529" s="154">
        <v>90</v>
      </c>
      <c r="B2529" s="155">
        <v>2432</v>
      </c>
      <c r="C2529" s="155" t="s">
        <v>661</v>
      </c>
      <c r="D2529" s="155" t="s">
        <v>91</v>
      </c>
      <c r="E2529" s="155">
        <v>30</v>
      </c>
      <c r="F2529" s="155" t="s">
        <v>541</v>
      </c>
      <c r="G2529" s="153">
        <v>4.7</v>
      </c>
      <c r="H2529" s="153" t="s">
        <v>92</v>
      </c>
      <c r="I2529" s="156" t="s">
        <v>66</v>
      </c>
      <c r="J2529" s="184"/>
    </row>
    <row r="2530" spans="1:10" s="99" customFormat="1" ht="14.25" customHeight="1">
      <c r="A2530" s="154">
        <v>90</v>
      </c>
      <c r="B2530" s="155">
        <v>2433</v>
      </c>
      <c r="C2530" s="155" t="s">
        <v>661</v>
      </c>
      <c r="D2530" s="155" t="s">
        <v>91</v>
      </c>
      <c r="E2530" s="155">
        <v>30</v>
      </c>
      <c r="F2530" s="155" t="s">
        <v>262</v>
      </c>
      <c r="G2530" s="153">
        <v>4.7</v>
      </c>
      <c r="H2530" s="153" t="s">
        <v>92</v>
      </c>
      <c r="I2530" s="156" t="s">
        <v>66</v>
      </c>
      <c r="J2530" s="184"/>
    </row>
    <row r="2531" spans="1:10" s="99" customFormat="1" ht="14.25" customHeight="1">
      <c r="A2531" s="154">
        <v>90</v>
      </c>
      <c r="B2531" s="155">
        <v>2434</v>
      </c>
      <c r="C2531" s="155" t="s">
        <v>493</v>
      </c>
      <c r="D2531" s="155" t="s">
        <v>91</v>
      </c>
      <c r="E2531" s="155">
        <v>160</v>
      </c>
      <c r="F2531" s="155" t="s">
        <v>618</v>
      </c>
      <c r="G2531" s="153">
        <v>13.8</v>
      </c>
      <c r="H2531" s="153" t="s">
        <v>92</v>
      </c>
      <c r="I2531" s="156" t="s">
        <v>66</v>
      </c>
      <c r="J2531" s="184"/>
    </row>
    <row r="2532" spans="1:10" s="99" customFormat="1" ht="14.25" customHeight="1">
      <c r="A2532" s="154">
        <v>90</v>
      </c>
      <c r="B2532" s="155">
        <v>2435</v>
      </c>
      <c r="C2532" s="155" t="s">
        <v>493</v>
      </c>
      <c r="D2532" s="155" t="s">
        <v>91</v>
      </c>
      <c r="E2532" s="155">
        <v>160</v>
      </c>
      <c r="F2532" s="155" t="s">
        <v>618</v>
      </c>
      <c r="G2532" s="153">
        <v>13.8</v>
      </c>
      <c r="H2532" s="153" t="s">
        <v>92</v>
      </c>
      <c r="I2532" s="156" t="s">
        <v>66</v>
      </c>
      <c r="J2532" s="184"/>
    </row>
    <row r="2533" spans="1:10" s="99" customFormat="1" ht="14.25" customHeight="1">
      <c r="A2533" s="154">
        <v>90</v>
      </c>
      <c r="B2533" s="155">
        <v>2436</v>
      </c>
      <c r="C2533" s="155" t="s">
        <v>493</v>
      </c>
      <c r="D2533" s="155" t="s">
        <v>91</v>
      </c>
      <c r="E2533" s="155">
        <v>160</v>
      </c>
      <c r="F2533" s="155" t="s">
        <v>618</v>
      </c>
      <c r="G2533" s="153">
        <v>13.8</v>
      </c>
      <c r="H2533" s="153" t="s">
        <v>92</v>
      </c>
      <c r="I2533" s="156" t="s">
        <v>66</v>
      </c>
      <c r="J2533" s="184"/>
    </row>
    <row r="2534" spans="1:10" s="99" customFormat="1" ht="14.25" customHeight="1">
      <c r="A2534" s="154">
        <v>90</v>
      </c>
      <c r="B2534" s="155">
        <v>2437</v>
      </c>
      <c r="C2534" s="155" t="s">
        <v>493</v>
      </c>
      <c r="D2534" s="155" t="s">
        <v>91</v>
      </c>
      <c r="E2534" s="155">
        <v>160</v>
      </c>
      <c r="F2534" s="155" t="s">
        <v>618</v>
      </c>
      <c r="G2534" s="153">
        <v>13.8</v>
      </c>
      <c r="H2534" s="153" t="s">
        <v>92</v>
      </c>
      <c r="I2534" s="156" t="s">
        <v>66</v>
      </c>
      <c r="J2534" s="184"/>
    </row>
    <row r="2535" spans="1:10" s="99" customFormat="1" ht="14.25" customHeight="1">
      <c r="A2535" s="154">
        <v>90</v>
      </c>
      <c r="B2535" s="155">
        <v>2438</v>
      </c>
      <c r="C2535" s="155" t="s">
        <v>493</v>
      </c>
      <c r="D2535" s="155" t="s">
        <v>91</v>
      </c>
      <c r="E2535" s="155">
        <v>160</v>
      </c>
      <c r="F2535" s="155" t="s">
        <v>618</v>
      </c>
      <c r="G2535" s="153">
        <v>13.8</v>
      </c>
      <c r="H2535" s="153" t="s">
        <v>92</v>
      </c>
      <c r="I2535" s="156" t="s">
        <v>66</v>
      </c>
      <c r="J2535" s="184"/>
    </row>
    <row r="2536" spans="1:10" s="99" customFormat="1" ht="14.25" customHeight="1">
      <c r="A2536" s="154">
        <v>90</v>
      </c>
      <c r="B2536" s="155">
        <v>2439</v>
      </c>
      <c r="C2536" s="155" t="s">
        <v>493</v>
      </c>
      <c r="D2536" s="155" t="s">
        <v>91</v>
      </c>
      <c r="E2536" s="155">
        <v>160</v>
      </c>
      <c r="F2536" s="155" t="s">
        <v>618</v>
      </c>
      <c r="G2536" s="153">
        <v>13.8</v>
      </c>
      <c r="H2536" s="153" t="s">
        <v>92</v>
      </c>
      <c r="I2536" s="156" t="s">
        <v>66</v>
      </c>
      <c r="J2536" s="184"/>
    </row>
    <row r="2537" spans="1:10" s="99" customFormat="1" ht="14.25" customHeight="1">
      <c r="A2537" s="154">
        <v>90</v>
      </c>
      <c r="B2537" s="155">
        <v>2440</v>
      </c>
      <c r="C2537" s="155" t="s">
        <v>493</v>
      </c>
      <c r="D2537" s="155" t="s">
        <v>91</v>
      </c>
      <c r="E2537" s="155">
        <v>160</v>
      </c>
      <c r="F2537" s="155" t="s">
        <v>618</v>
      </c>
      <c r="G2537" s="153">
        <v>13.8</v>
      </c>
      <c r="H2537" s="153" t="s">
        <v>92</v>
      </c>
      <c r="I2537" s="156" t="s">
        <v>66</v>
      </c>
      <c r="J2537" s="184"/>
    </row>
    <row r="2538" spans="1:10" s="99" customFormat="1" ht="14.25" customHeight="1">
      <c r="A2538" s="154">
        <v>90</v>
      </c>
      <c r="B2538" s="155">
        <v>2441</v>
      </c>
      <c r="C2538" s="155" t="s">
        <v>493</v>
      </c>
      <c r="D2538" s="155" t="s">
        <v>91</v>
      </c>
      <c r="E2538" s="155">
        <v>160</v>
      </c>
      <c r="F2538" s="155" t="s">
        <v>618</v>
      </c>
      <c r="G2538" s="153">
        <v>13.8</v>
      </c>
      <c r="H2538" s="153" t="s">
        <v>92</v>
      </c>
      <c r="I2538" s="156" t="s">
        <v>66</v>
      </c>
      <c r="J2538" s="184"/>
    </row>
    <row r="2539" spans="1:10" s="99" customFormat="1" ht="14.25" customHeight="1">
      <c r="A2539" s="154">
        <v>90</v>
      </c>
      <c r="B2539" s="155">
        <v>2442</v>
      </c>
      <c r="C2539" s="155" t="s">
        <v>493</v>
      </c>
      <c r="D2539" s="155" t="s">
        <v>91</v>
      </c>
      <c r="E2539" s="155">
        <v>160</v>
      </c>
      <c r="F2539" s="155" t="s">
        <v>618</v>
      </c>
      <c r="G2539" s="153">
        <v>13.8</v>
      </c>
      <c r="H2539" s="153" t="s">
        <v>92</v>
      </c>
      <c r="I2539" s="156" t="s">
        <v>66</v>
      </c>
      <c r="J2539" s="184"/>
    </row>
    <row r="2540" spans="1:10" s="99" customFormat="1" ht="14.25" customHeight="1">
      <c r="A2540" s="154">
        <v>90</v>
      </c>
      <c r="B2540" s="155">
        <v>2443</v>
      </c>
      <c r="C2540" s="155" t="s">
        <v>493</v>
      </c>
      <c r="D2540" s="155" t="s">
        <v>91</v>
      </c>
      <c r="E2540" s="155">
        <v>160</v>
      </c>
      <c r="F2540" s="155" t="s">
        <v>618</v>
      </c>
      <c r="G2540" s="153">
        <v>13.8</v>
      </c>
      <c r="H2540" s="153" t="s">
        <v>92</v>
      </c>
      <c r="I2540" s="156" t="s">
        <v>66</v>
      </c>
      <c r="J2540" s="184"/>
    </row>
    <row r="2541" spans="1:10" s="99" customFormat="1" ht="14.25" customHeight="1">
      <c r="A2541" s="154">
        <v>90</v>
      </c>
      <c r="B2541" s="155">
        <v>2444</v>
      </c>
      <c r="C2541" s="155" t="s">
        <v>493</v>
      </c>
      <c r="D2541" s="155" t="s">
        <v>91</v>
      </c>
      <c r="E2541" s="155">
        <v>160</v>
      </c>
      <c r="F2541" s="155" t="s">
        <v>618</v>
      </c>
      <c r="G2541" s="153">
        <v>13.8</v>
      </c>
      <c r="H2541" s="153" t="s">
        <v>92</v>
      </c>
      <c r="I2541" s="156" t="s">
        <v>66</v>
      </c>
      <c r="J2541" s="184"/>
    </row>
    <row r="2542" spans="1:10" s="99" customFormat="1" ht="14.25" customHeight="1">
      <c r="A2542" s="154">
        <v>90</v>
      </c>
      <c r="B2542" s="155">
        <v>2445</v>
      </c>
      <c r="C2542" s="155" t="s">
        <v>493</v>
      </c>
      <c r="D2542" s="155" t="s">
        <v>91</v>
      </c>
      <c r="E2542" s="155">
        <v>160</v>
      </c>
      <c r="F2542" s="155" t="s">
        <v>618</v>
      </c>
      <c r="G2542" s="153">
        <v>13.8</v>
      </c>
      <c r="H2542" s="153" t="s">
        <v>92</v>
      </c>
      <c r="I2542" s="156" t="s">
        <v>66</v>
      </c>
      <c r="J2542" s="184"/>
    </row>
    <row r="2543" spans="1:10" s="99" customFormat="1" ht="14.25" customHeight="1">
      <c r="A2543" s="154">
        <v>90</v>
      </c>
      <c r="B2543" s="155">
        <v>2446</v>
      </c>
      <c r="C2543" s="155" t="s">
        <v>493</v>
      </c>
      <c r="D2543" s="155" t="s">
        <v>91</v>
      </c>
      <c r="E2543" s="155">
        <v>160</v>
      </c>
      <c r="F2543" s="155" t="s">
        <v>618</v>
      </c>
      <c r="G2543" s="153">
        <v>13.8</v>
      </c>
      <c r="H2543" s="153" t="s">
        <v>92</v>
      </c>
      <c r="I2543" s="156" t="s">
        <v>66</v>
      </c>
      <c r="J2543" s="184"/>
    </row>
    <row r="2544" spans="1:10" s="99" customFormat="1" ht="14.25" customHeight="1">
      <c r="A2544" s="154">
        <v>90</v>
      </c>
      <c r="B2544" s="155">
        <v>2447</v>
      </c>
      <c r="C2544" s="155" t="s">
        <v>493</v>
      </c>
      <c r="D2544" s="155" t="s">
        <v>91</v>
      </c>
      <c r="E2544" s="155">
        <v>160</v>
      </c>
      <c r="F2544" s="155" t="s">
        <v>618</v>
      </c>
      <c r="G2544" s="153">
        <v>13.8</v>
      </c>
      <c r="H2544" s="153" t="s">
        <v>92</v>
      </c>
      <c r="I2544" s="156" t="s">
        <v>66</v>
      </c>
      <c r="J2544" s="184"/>
    </row>
    <row r="2545" spans="1:10" s="99" customFormat="1" ht="14.25" customHeight="1">
      <c r="A2545" s="154">
        <v>90</v>
      </c>
      <c r="B2545" s="155">
        <v>2448</v>
      </c>
      <c r="C2545" s="155" t="s">
        <v>493</v>
      </c>
      <c r="D2545" s="155" t="s">
        <v>91</v>
      </c>
      <c r="E2545" s="155">
        <v>160</v>
      </c>
      <c r="F2545" s="155" t="s">
        <v>618</v>
      </c>
      <c r="G2545" s="153">
        <v>13.8</v>
      </c>
      <c r="H2545" s="153" t="s">
        <v>92</v>
      </c>
      <c r="I2545" s="156" t="s">
        <v>66</v>
      </c>
      <c r="J2545" s="184"/>
    </row>
    <row r="2546" spans="1:10" s="99" customFormat="1" ht="14.25" customHeight="1">
      <c r="A2546" s="154">
        <v>90</v>
      </c>
      <c r="B2546" s="155">
        <v>2449</v>
      </c>
      <c r="C2546" s="155" t="s">
        <v>493</v>
      </c>
      <c r="D2546" s="155" t="s">
        <v>91</v>
      </c>
      <c r="E2546" s="155">
        <v>160</v>
      </c>
      <c r="F2546" s="155" t="s">
        <v>618</v>
      </c>
      <c r="G2546" s="153">
        <v>13.8</v>
      </c>
      <c r="H2546" s="153" t="s">
        <v>92</v>
      </c>
      <c r="I2546" s="156" t="s">
        <v>66</v>
      </c>
      <c r="J2546" s="184"/>
    </row>
    <row r="2547" spans="1:10" s="99" customFormat="1" ht="14.25" customHeight="1">
      <c r="A2547" s="154" t="s">
        <v>36</v>
      </c>
      <c r="B2547" s="155" t="s">
        <v>45</v>
      </c>
      <c r="C2547" s="155" t="s">
        <v>86</v>
      </c>
      <c r="D2547" s="155" t="s">
        <v>87</v>
      </c>
      <c r="E2547" s="155" t="s">
        <v>88</v>
      </c>
      <c r="F2547" s="155" t="s">
        <v>89</v>
      </c>
      <c r="G2547" s="153">
        <v>172.8</v>
      </c>
      <c r="H2547" s="153">
        <v>194.9</v>
      </c>
      <c r="I2547" s="156" t="s">
        <v>90</v>
      </c>
      <c r="J2547" s="184"/>
    </row>
    <row r="2548" spans="1:10" s="99" customFormat="1" ht="14.25" customHeight="1">
      <c r="A2548" s="154">
        <v>91</v>
      </c>
      <c r="B2548" s="155">
        <v>2450</v>
      </c>
      <c r="C2548" s="46" t="s">
        <v>278</v>
      </c>
      <c r="D2548" s="155" t="s">
        <v>93</v>
      </c>
      <c r="E2548" s="155">
        <v>40</v>
      </c>
      <c r="F2548" s="155" t="s">
        <v>648</v>
      </c>
      <c r="G2548" s="153">
        <v>7.2</v>
      </c>
      <c r="H2548" s="153" t="s">
        <v>92</v>
      </c>
      <c r="I2548" s="156" t="s">
        <v>66</v>
      </c>
      <c r="J2548" s="184"/>
    </row>
    <row r="2549" spans="1:10" s="99" customFormat="1" ht="14.25" customHeight="1">
      <c r="A2549" s="154">
        <v>91</v>
      </c>
      <c r="B2549" s="155">
        <v>2451</v>
      </c>
      <c r="C2549" s="155" t="s">
        <v>278</v>
      </c>
      <c r="D2549" s="155" t="s">
        <v>93</v>
      </c>
      <c r="E2549" s="155">
        <v>40</v>
      </c>
      <c r="F2549" s="155" t="s">
        <v>648</v>
      </c>
      <c r="G2549" s="153">
        <v>7.2</v>
      </c>
      <c r="H2549" s="153" t="s">
        <v>92</v>
      </c>
      <c r="I2549" s="156" t="s">
        <v>66</v>
      </c>
      <c r="J2549" s="184"/>
    </row>
    <row r="2550" spans="1:10" s="99" customFormat="1" ht="14.25" customHeight="1">
      <c r="A2550" s="154">
        <v>91</v>
      </c>
      <c r="B2550" s="155">
        <v>2452</v>
      </c>
      <c r="C2550" s="155" t="s">
        <v>278</v>
      </c>
      <c r="D2550" s="155" t="s">
        <v>93</v>
      </c>
      <c r="E2550" s="155">
        <v>40</v>
      </c>
      <c r="F2550" s="155" t="s">
        <v>648</v>
      </c>
      <c r="G2550" s="153">
        <v>7.2</v>
      </c>
      <c r="H2550" s="153" t="s">
        <v>92</v>
      </c>
      <c r="I2550" s="156" t="s">
        <v>66</v>
      </c>
      <c r="J2550" s="184"/>
    </row>
    <row r="2551" spans="1:10" s="99" customFormat="1" ht="14.25" customHeight="1">
      <c r="A2551" s="154">
        <v>91</v>
      </c>
      <c r="B2551" s="155">
        <v>2453</v>
      </c>
      <c r="C2551" s="155" t="s">
        <v>278</v>
      </c>
      <c r="D2551" s="155" t="s">
        <v>93</v>
      </c>
      <c r="E2551" s="155">
        <v>40</v>
      </c>
      <c r="F2551" s="155" t="s">
        <v>648</v>
      </c>
      <c r="G2551" s="153">
        <v>7.2</v>
      </c>
      <c r="H2551" s="153" t="s">
        <v>92</v>
      </c>
      <c r="I2551" s="156" t="s">
        <v>66</v>
      </c>
      <c r="J2551" s="184"/>
    </row>
    <row r="2552" spans="1:10" s="99" customFormat="1" ht="14.25" customHeight="1">
      <c r="A2552" s="154">
        <v>91</v>
      </c>
      <c r="B2552" s="155">
        <v>2454</v>
      </c>
      <c r="C2552" s="155" t="s">
        <v>278</v>
      </c>
      <c r="D2552" s="155" t="s">
        <v>93</v>
      </c>
      <c r="E2552" s="155">
        <v>40</v>
      </c>
      <c r="F2552" s="155" t="s">
        <v>648</v>
      </c>
      <c r="G2552" s="153">
        <v>7.2</v>
      </c>
      <c r="H2552" s="153" t="s">
        <v>92</v>
      </c>
      <c r="I2552" s="156" t="s">
        <v>66</v>
      </c>
      <c r="J2552" s="184"/>
    </row>
    <row r="2553" spans="1:10" s="99" customFormat="1" ht="14.25" customHeight="1">
      <c r="A2553" s="154">
        <v>91</v>
      </c>
      <c r="B2553" s="155">
        <v>2455</v>
      </c>
      <c r="C2553" s="155" t="s">
        <v>278</v>
      </c>
      <c r="D2553" s="155" t="s">
        <v>93</v>
      </c>
      <c r="E2553" s="155">
        <v>40</v>
      </c>
      <c r="F2553" s="155" t="s">
        <v>648</v>
      </c>
      <c r="G2553" s="153">
        <v>7.2</v>
      </c>
      <c r="H2553" s="153" t="s">
        <v>92</v>
      </c>
      <c r="I2553" s="156" t="s">
        <v>66</v>
      </c>
      <c r="J2553" s="184"/>
    </row>
    <row r="2554" spans="1:10" s="99" customFormat="1" ht="14.25" customHeight="1">
      <c r="A2554" s="154">
        <v>91</v>
      </c>
      <c r="B2554" s="155">
        <v>2456</v>
      </c>
      <c r="C2554" s="155" t="s">
        <v>278</v>
      </c>
      <c r="D2554" s="155" t="s">
        <v>93</v>
      </c>
      <c r="E2554" s="155">
        <v>40</v>
      </c>
      <c r="F2554" s="155" t="s">
        <v>648</v>
      </c>
      <c r="G2554" s="153">
        <v>7.2</v>
      </c>
      <c r="H2554" s="153" t="s">
        <v>92</v>
      </c>
      <c r="I2554" s="156" t="s">
        <v>66</v>
      </c>
      <c r="J2554" s="184"/>
    </row>
    <row r="2555" spans="1:10" s="99" customFormat="1" ht="14.25" customHeight="1">
      <c r="A2555" s="154">
        <v>91</v>
      </c>
      <c r="B2555" s="155">
        <v>2457</v>
      </c>
      <c r="C2555" s="155" t="s">
        <v>278</v>
      </c>
      <c r="D2555" s="155" t="s">
        <v>93</v>
      </c>
      <c r="E2555" s="155">
        <v>40</v>
      </c>
      <c r="F2555" s="155" t="s">
        <v>648</v>
      </c>
      <c r="G2555" s="153">
        <v>7.2</v>
      </c>
      <c r="H2555" s="153" t="s">
        <v>92</v>
      </c>
      <c r="I2555" s="156" t="s">
        <v>66</v>
      </c>
      <c r="J2555" s="184"/>
    </row>
    <row r="2556" spans="1:10" s="99" customFormat="1" ht="14.25" customHeight="1">
      <c r="A2556" s="154">
        <v>91</v>
      </c>
      <c r="B2556" s="155">
        <v>2458</v>
      </c>
      <c r="C2556" s="155" t="s">
        <v>278</v>
      </c>
      <c r="D2556" s="155" t="s">
        <v>93</v>
      </c>
      <c r="E2556" s="155">
        <v>40</v>
      </c>
      <c r="F2556" s="155" t="s">
        <v>648</v>
      </c>
      <c r="G2556" s="153">
        <v>7.2</v>
      </c>
      <c r="H2556" s="153" t="s">
        <v>92</v>
      </c>
      <c r="I2556" s="156" t="s">
        <v>66</v>
      </c>
      <c r="J2556" s="184"/>
    </row>
    <row r="2557" spans="1:10" s="99" customFormat="1" ht="14.25" customHeight="1">
      <c r="A2557" s="154">
        <v>91</v>
      </c>
      <c r="B2557" s="155">
        <v>2459</v>
      </c>
      <c r="C2557" s="155" t="s">
        <v>278</v>
      </c>
      <c r="D2557" s="155" t="s">
        <v>93</v>
      </c>
      <c r="E2557" s="155">
        <v>40</v>
      </c>
      <c r="F2557" s="155" t="s">
        <v>648</v>
      </c>
      <c r="G2557" s="153">
        <v>7.2</v>
      </c>
      <c r="H2557" s="153" t="s">
        <v>92</v>
      </c>
      <c r="I2557" s="156" t="s">
        <v>66</v>
      </c>
      <c r="J2557" s="184"/>
    </row>
    <row r="2558" spans="1:10" s="99" customFormat="1" ht="14.25" customHeight="1">
      <c r="A2558" s="154">
        <v>91</v>
      </c>
      <c r="B2558" s="155">
        <v>2460</v>
      </c>
      <c r="C2558" s="155" t="s">
        <v>278</v>
      </c>
      <c r="D2558" s="155" t="s">
        <v>93</v>
      </c>
      <c r="E2558" s="155">
        <v>40</v>
      </c>
      <c r="F2558" s="155" t="s">
        <v>648</v>
      </c>
      <c r="G2558" s="153">
        <v>7.2</v>
      </c>
      <c r="H2558" s="153" t="s">
        <v>92</v>
      </c>
      <c r="I2558" s="156" t="s">
        <v>66</v>
      </c>
      <c r="J2558" s="184"/>
    </row>
    <row r="2559" spans="1:10" s="99" customFormat="1" ht="14.25" customHeight="1">
      <c r="A2559" s="154">
        <v>91</v>
      </c>
      <c r="B2559" s="155">
        <v>2461</v>
      </c>
      <c r="C2559" s="155" t="s">
        <v>278</v>
      </c>
      <c r="D2559" s="155" t="s">
        <v>93</v>
      </c>
      <c r="E2559" s="155">
        <v>40</v>
      </c>
      <c r="F2559" s="155" t="s">
        <v>648</v>
      </c>
      <c r="G2559" s="153">
        <v>7.2</v>
      </c>
      <c r="H2559" s="153" t="s">
        <v>92</v>
      </c>
      <c r="I2559" s="156" t="s">
        <v>66</v>
      </c>
      <c r="J2559" s="184"/>
    </row>
    <row r="2560" spans="1:10" s="99" customFormat="1" ht="14.25" customHeight="1">
      <c r="A2560" s="154">
        <v>91</v>
      </c>
      <c r="B2560" s="155">
        <v>2462</v>
      </c>
      <c r="C2560" s="155" t="s">
        <v>278</v>
      </c>
      <c r="D2560" s="155" t="s">
        <v>93</v>
      </c>
      <c r="E2560" s="155">
        <v>40</v>
      </c>
      <c r="F2560" s="155" t="s">
        <v>648</v>
      </c>
      <c r="G2560" s="153">
        <v>7.2</v>
      </c>
      <c r="H2560" s="153" t="s">
        <v>92</v>
      </c>
      <c r="I2560" s="156" t="s">
        <v>66</v>
      </c>
      <c r="J2560" s="184"/>
    </row>
    <row r="2561" spans="1:10" s="99" customFormat="1" ht="14.25" customHeight="1">
      <c r="A2561" s="154">
        <v>91</v>
      </c>
      <c r="B2561" s="155">
        <v>2463</v>
      </c>
      <c r="C2561" s="155" t="s">
        <v>278</v>
      </c>
      <c r="D2561" s="155" t="s">
        <v>93</v>
      </c>
      <c r="E2561" s="155">
        <v>40</v>
      </c>
      <c r="F2561" s="155" t="s">
        <v>648</v>
      </c>
      <c r="G2561" s="153">
        <v>7.2</v>
      </c>
      <c r="H2561" s="153" t="s">
        <v>92</v>
      </c>
      <c r="I2561" s="156" t="s">
        <v>66</v>
      </c>
      <c r="J2561" s="184"/>
    </row>
    <row r="2562" spans="1:10" s="99" customFormat="1" ht="14.25" customHeight="1">
      <c r="A2562" s="154">
        <v>91</v>
      </c>
      <c r="B2562" s="155">
        <v>2464</v>
      </c>
      <c r="C2562" s="155" t="s">
        <v>278</v>
      </c>
      <c r="D2562" s="155" t="s">
        <v>93</v>
      </c>
      <c r="E2562" s="155">
        <v>40</v>
      </c>
      <c r="F2562" s="155" t="s">
        <v>648</v>
      </c>
      <c r="G2562" s="153">
        <v>7.2</v>
      </c>
      <c r="H2562" s="153" t="s">
        <v>92</v>
      </c>
      <c r="I2562" s="156" t="s">
        <v>66</v>
      </c>
      <c r="J2562" s="184"/>
    </row>
    <row r="2563" spans="1:10" s="99" customFormat="1" ht="14.25" customHeight="1">
      <c r="A2563" s="154">
        <v>91</v>
      </c>
      <c r="B2563" s="155">
        <v>2465</v>
      </c>
      <c r="C2563" s="155" t="s">
        <v>278</v>
      </c>
      <c r="D2563" s="155" t="s">
        <v>93</v>
      </c>
      <c r="E2563" s="155">
        <v>40</v>
      </c>
      <c r="F2563" s="155" t="s">
        <v>648</v>
      </c>
      <c r="G2563" s="153">
        <v>7.2</v>
      </c>
      <c r="H2563" s="153" t="s">
        <v>92</v>
      </c>
      <c r="I2563" s="156" t="s">
        <v>66</v>
      </c>
      <c r="J2563" s="184"/>
    </row>
    <row r="2564" spans="1:10" s="99" customFormat="1" ht="14.25" customHeight="1">
      <c r="A2564" s="154">
        <v>91</v>
      </c>
      <c r="B2564" s="155">
        <v>2466</v>
      </c>
      <c r="C2564" s="155" t="s">
        <v>278</v>
      </c>
      <c r="D2564" s="155" t="s">
        <v>93</v>
      </c>
      <c r="E2564" s="155">
        <v>40</v>
      </c>
      <c r="F2564" s="155" t="s">
        <v>648</v>
      </c>
      <c r="G2564" s="153">
        <v>7.2</v>
      </c>
      <c r="H2564" s="153" t="s">
        <v>92</v>
      </c>
      <c r="I2564" s="156" t="s">
        <v>66</v>
      </c>
      <c r="J2564" s="184"/>
    </row>
    <row r="2565" spans="1:10" s="99" customFormat="1" ht="14.25" customHeight="1">
      <c r="A2565" s="154">
        <v>91</v>
      </c>
      <c r="B2565" s="155">
        <v>2467</v>
      </c>
      <c r="C2565" s="155" t="s">
        <v>278</v>
      </c>
      <c r="D2565" s="155" t="s">
        <v>93</v>
      </c>
      <c r="E2565" s="155">
        <v>40</v>
      </c>
      <c r="F2565" s="155" t="s">
        <v>648</v>
      </c>
      <c r="G2565" s="153">
        <v>7.2</v>
      </c>
      <c r="H2565" s="153" t="s">
        <v>92</v>
      </c>
      <c r="I2565" s="156" t="s">
        <v>66</v>
      </c>
      <c r="J2565" s="184"/>
    </row>
    <row r="2566" spans="1:10" s="99" customFormat="1" ht="14.25" customHeight="1">
      <c r="A2566" s="154">
        <v>91</v>
      </c>
      <c r="B2566" s="155">
        <v>2468</v>
      </c>
      <c r="C2566" s="155" t="s">
        <v>278</v>
      </c>
      <c r="D2566" s="155" t="s">
        <v>93</v>
      </c>
      <c r="E2566" s="155">
        <v>40</v>
      </c>
      <c r="F2566" s="155" t="s">
        <v>648</v>
      </c>
      <c r="G2566" s="153">
        <v>7.2</v>
      </c>
      <c r="H2566" s="153" t="s">
        <v>92</v>
      </c>
      <c r="I2566" s="156" t="s">
        <v>66</v>
      </c>
      <c r="J2566" s="184"/>
    </row>
    <row r="2567" spans="1:10" s="99" customFormat="1" ht="14.25" customHeight="1">
      <c r="A2567" s="154">
        <v>91</v>
      </c>
      <c r="B2567" s="155">
        <v>2469</v>
      </c>
      <c r="C2567" s="155" t="s">
        <v>278</v>
      </c>
      <c r="D2567" s="155" t="s">
        <v>93</v>
      </c>
      <c r="E2567" s="155">
        <v>40</v>
      </c>
      <c r="F2567" s="155" t="s">
        <v>648</v>
      </c>
      <c r="G2567" s="153">
        <v>7.2</v>
      </c>
      <c r="H2567" s="153" t="s">
        <v>92</v>
      </c>
      <c r="I2567" s="156" t="s">
        <v>66</v>
      </c>
      <c r="J2567" s="184"/>
    </row>
    <row r="2568" spans="1:10" s="99" customFormat="1" ht="14.25" customHeight="1">
      <c r="A2568" s="154">
        <v>91</v>
      </c>
      <c r="B2568" s="155">
        <v>2470</v>
      </c>
      <c r="C2568" s="155" t="s">
        <v>278</v>
      </c>
      <c r="D2568" s="155" t="s">
        <v>93</v>
      </c>
      <c r="E2568" s="155">
        <v>40</v>
      </c>
      <c r="F2568" s="155" t="s">
        <v>648</v>
      </c>
      <c r="G2568" s="153">
        <v>7.2</v>
      </c>
      <c r="H2568" s="153" t="s">
        <v>92</v>
      </c>
      <c r="I2568" s="156" t="s">
        <v>66</v>
      </c>
      <c r="J2568" s="184"/>
    </row>
    <row r="2569" spans="1:10" s="99" customFormat="1" ht="14.25" customHeight="1">
      <c r="A2569" s="154">
        <v>91</v>
      </c>
      <c r="B2569" s="155">
        <v>2471</v>
      </c>
      <c r="C2569" s="155" t="s">
        <v>278</v>
      </c>
      <c r="D2569" s="155" t="s">
        <v>93</v>
      </c>
      <c r="E2569" s="155">
        <v>40</v>
      </c>
      <c r="F2569" s="155" t="s">
        <v>648</v>
      </c>
      <c r="G2569" s="153">
        <v>7.2</v>
      </c>
      <c r="H2569" s="153" t="s">
        <v>92</v>
      </c>
      <c r="I2569" s="156" t="s">
        <v>66</v>
      </c>
      <c r="J2569" s="184"/>
    </row>
    <row r="2570" spans="1:10" s="99" customFormat="1" ht="14.25" customHeight="1">
      <c r="A2570" s="154">
        <v>91</v>
      </c>
      <c r="B2570" s="155">
        <v>2472</v>
      </c>
      <c r="C2570" s="155" t="s">
        <v>278</v>
      </c>
      <c r="D2570" s="155" t="s">
        <v>93</v>
      </c>
      <c r="E2570" s="155">
        <v>40</v>
      </c>
      <c r="F2570" s="155" t="s">
        <v>648</v>
      </c>
      <c r="G2570" s="153">
        <v>7.2</v>
      </c>
      <c r="H2570" s="153" t="s">
        <v>92</v>
      </c>
      <c r="I2570" s="156" t="s">
        <v>66</v>
      </c>
      <c r="J2570" s="184"/>
    </row>
    <row r="2571" spans="1:10" s="99" customFormat="1" ht="14.25" customHeight="1">
      <c r="A2571" s="154">
        <v>91</v>
      </c>
      <c r="B2571" s="155">
        <v>2473</v>
      </c>
      <c r="C2571" s="155" t="s">
        <v>278</v>
      </c>
      <c r="D2571" s="155" t="s">
        <v>93</v>
      </c>
      <c r="E2571" s="155">
        <v>40</v>
      </c>
      <c r="F2571" s="155" t="s">
        <v>648</v>
      </c>
      <c r="G2571" s="153">
        <v>7.2</v>
      </c>
      <c r="H2571" s="153" t="s">
        <v>92</v>
      </c>
      <c r="I2571" s="156" t="s">
        <v>66</v>
      </c>
      <c r="J2571" s="184"/>
    </row>
    <row r="2572" spans="1:10" s="99" customFormat="1" ht="14.25" customHeight="1">
      <c r="A2572" s="154" t="s">
        <v>36</v>
      </c>
      <c r="B2572" s="155" t="s">
        <v>45</v>
      </c>
      <c r="C2572" s="155" t="s">
        <v>86</v>
      </c>
      <c r="D2572" s="155" t="s">
        <v>87</v>
      </c>
      <c r="E2572" s="155" t="s">
        <v>88</v>
      </c>
      <c r="F2572" s="155" t="s">
        <v>89</v>
      </c>
      <c r="G2572" s="153">
        <v>329.6</v>
      </c>
      <c r="H2572" s="153">
        <v>351.7</v>
      </c>
      <c r="I2572" s="156" t="s">
        <v>90</v>
      </c>
      <c r="J2572" s="184"/>
    </row>
    <row r="2573" spans="1:10" s="99" customFormat="1" ht="14.25" customHeight="1">
      <c r="A2573" s="154">
        <v>92</v>
      </c>
      <c r="B2573" s="155">
        <v>2474</v>
      </c>
      <c r="C2573" s="155" t="s">
        <v>626</v>
      </c>
      <c r="D2573" s="155" t="s">
        <v>93</v>
      </c>
      <c r="E2573" s="155">
        <v>100</v>
      </c>
      <c r="F2573" s="155" t="s">
        <v>630</v>
      </c>
      <c r="G2573" s="153">
        <v>10.3</v>
      </c>
      <c r="H2573" s="153" t="s">
        <v>92</v>
      </c>
      <c r="I2573" s="156" t="s">
        <v>66</v>
      </c>
      <c r="J2573" s="184"/>
    </row>
    <row r="2574" spans="1:10" s="99" customFormat="1" ht="14.25" customHeight="1">
      <c r="A2574" s="154">
        <v>92</v>
      </c>
      <c r="B2574" s="155">
        <v>2475</v>
      </c>
      <c r="C2574" s="155" t="s">
        <v>626</v>
      </c>
      <c r="D2574" s="155" t="s">
        <v>93</v>
      </c>
      <c r="E2574" s="155">
        <v>100</v>
      </c>
      <c r="F2574" s="155" t="s">
        <v>627</v>
      </c>
      <c r="G2574" s="153">
        <v>10.3</v>
      </c>
      <c r="H2574" s="153" t="s">
        <v>92</v>
      </c>
      <c r="I2574" s="156" t="s">
        <v>66</v>
      </c>
      <c r="J2574" s="184"/>
    </row>
    <row r="2575" spans="1:10" s="99" customFormat="1" ht="14.25" customHeight="1">
      <c r="A2575" s="154">
        <v>92</v>
      </c>
      <c r="B2575" s="155">
        <v>2476</v>
      </c>
      <c r="C2575" s="155" t="s">
        <v>626</v>
      </c>
      <c r="D2575" s="155" t="s">
        <v>93</v>
      </c>
      <c r="E2575" s="155">
        <v>100</v>
      </c>
      <c r="F2575" s="155" t="s">
        <v>630</v>
      </c>
      <c r="G2575" s="153">
        <v>10.3</v>
      </c>
      <c r="H2575" s="153" t="s">
        <v>92</v>
      </c>
      <c r="I2575" s="156" t="s">
        <v>66</v>
      </c>
      <c r="J2575" s="184"/>
    </row>
    <row r="2576" spans="1:10" s="99" customFormat="1" ht="14.25" customHeight="1">
      <c r="A2576" s="154">
        <v>92</v>
      </c>
      <c r="B2576" s="155">
        <v>2477</v>
      </c>
      <c r="C2576" s="155" t="s">
        <v>626</v>
      </c>
      <c r="D2576" s="155" t="s">
        <v>93</v>
      </c>
      <c r="E2576" s="155">
        <v>100</v>
      </c>
      <c r="F2576" s="155" t="s">
        <v>627</v>
      </c>
      <c r="G2576" s="153">
        <v>10.3</v>
      </c>
      <c r="H2576" s="153" t="s">
        <v>92</v>
      </c>
      <c r="I2576" s="156" t="s">
        <v>66</v>
      </c>
      <c r="J2576" s="184"/>
    </row>
    <row r="2577" spans="1:10" s="99" customFormat="1" ht="14.25" customHeight="1">
      <c r="A2577" s="154">
        <v>92</v>
      </c>
      <c r="B2577" s="155">
        <v>2478</v>
      </c>
      <c r="C2577" s="155" t="s">
        <v>626</v>
      </c>
      <c r="D2577" s="155" t="s">
        <v>93</v>
      </c>
      <c r="E2577" s="155">
        <v>100</v>
      </c>
      <c r="F2577" s="155" t="s">
        <v>627</v>
      </c>
      <c r="G2577" s="153">
        <v>10.3</v>
      </c>
      <c r="H2577" s="153" t="s">
        <v>92</v>
      </c>
      <c r="I2577" s="156" t="s">
        <v>66</v>
      </c>
      <c r="J2577" s="184"/>
    </row>
    <row r="2578" spans="1:10" s="99" customFormat="1" ht="14.25" customHeight="1">
      <c r="A2578" s="154">
        <v>92</v>
      </c>
      <c r="B2578" s="155">
        <v>2479</v>
      </c>
      <c r="C2578" s="155" t="s">
        <v>626</v>
      </c>
      <c r="D2578" s="155" t="s">
        <v>93</v>
      </c>
      <c r="E2578" s="155">
        <v>100</v>
      </c>
      <c r="F2578" s="155" t="s">
        <v>630</v>
      </c>
      <c r="G2578" s="153">
        <v>10.3</v>
      </c>
      <c r="H2578" s="153" t="s">
        <v>92</v>
      </c>
      <c r="I2578" s="156" t="s">
        <v>66</v>
      </c>
      <c r="J2578" s="184"/>
    </row>
    <row r="2579" spans="1:10" s="99" customFormat="1" ht="14.25" customHeight="1">
      <c r="A2579" s="154">
        <v>92</v>
      </c>
      <c r="B2579" s="155">
        <v>2480</v>
      </c>
      <c r="C2579" s="155" t="s">
        <v>626</v>
      </c>
      <c r="D2579" s="155" t="s">
        <v>93</v>
      </c>
      <c r="E2579" s="155">
        <v>100</v>
      </c>
      <c r="F2579" s="155" t="s">
        <v>627</v>
      </c>
      <c r="G2579" s="153">
        <v>10.3</v>
      </c>
      <c r="H2579" s="153" t="s">
        <v>92</v>
      </c>
      <c r="I2579" s="156" t="s">
        <v>66</v>
      </c>
      <c r="J2579" s="184"/>
    </row>
    <row r="2580" spans="1:10" s="99" customFormat="1" ht="14.25" customHeight="1">
      <c r="A2580" s="154">
        <v>92</v>
      </c>
      <c r="B2580" s="155">
        <v>2481</v>
      </c>
      <c r="C2580" s="155" t="s">
        <v>626</v>
      </c>
      <c r="D2580" s="155" t="s">
        <v>93</v>
      </c>
      <c r="E2580" s="155">
        <v>100</v>
      </c>
      <c r="F2580" s="155" t="s">
        <v>630</v>
      </c>
      <c r="G2580" s="153">
        <v>10.3</v>
      </c>
      <c r="H2580" s="153" t="s">
        <v>92</v>
      </c>
      <c r="I2580" s="156" t="s">
        <v>66</v>
      </c>
      <c r="J2580" s="184"/>
    </row>
    <row r="2581" spans="1:10" s="99" customFormat="1" ht="14.25" customHeight="1">
      <c r="A2581" s="154">
        <v>92</v>
      </c>
      <c r="B2581" s="155">
        <v>2482</v>
      </c>
      <c r="C2581" s="155" t="s">
        <v>626</v>
      </c>
      <c r="D2581" s="155" t="s">
        <v>93</v>
      </c>
      <c r="E2581" s="155">
        <v>100</v>
      </c>
      <c r="F2581" s="155" t="s">
        <v>630</v>
      </c>
      <c r="G2581" s="153">
        <v>10.3</v>
      </c>
      <c r="H2581" s="153" t="s">
        <v>92</v>
      </c>
      <c r="I2581" s="156" t="s">
        <v>66</v>
      </c>
      <c r="J2581" s="184"/>
    </row>
    <row r="2582" spans="1:10" s="99" customFormat="1" ht="14.25" customHeight="1">
      <c r="A2582" s="154">
        <v>92</v>
      </c>
      <c r="B2582" s="155">
        <v>2483</v>
      </c>
      <c r="C2582" s="155" t="s">
        <v>626</v>
      </c>
      <c r="D2582" s="155" t="s">
        <v>93</v>
      </c>
      <c r="E2582" s="155">
        <v>100</v>
      </c>
      <c r="F2582" s="155" t="s">
        <v>630</v>
      </c>
      <c r="G2582" s="153">
        <v>10.3</v>
      </c>
      <c r="H2582" s="153" t="s">
        <v>92</v>
      </c>
      <c r="I2582" s="156" t="s">
        <v>66</v>
      </c>
      <c r="J2582" s="184"/>
    </row>
    <row r="2583" spans="1:10" s="99" customFormat="1" ht="14.25" customHeight="1">
      <c r="A2583" s="154">
        <v>92</v>
      </c>
      <c r="B2583" s="155">
        <v>2484</v>
      </c>
      <c r="C2583" s="155" t="s">
        <v>626</v>
      </c>
      <c r="D2583" s="155" t="s">
        <v>93</v>
      </c>
      <c r="E2583" s="155">
        <v>100</v>
      </c>
      <c r="F2583" s="155" t="s">
        <v>663</v>
      </c>
      <c r="G2583" s="153">
        <v>10.3</v>
      </c>
      <c r="H2583" s="153" t="s">
        <v>92</v>
      </c>
      <c r="I2583" s="156" t="s">
        <v>66</v>
      </c>
      <c r="J2583" s="184"/>
    </row>
    <row r="2584" spans="1:10" s="99" customFormat="1" ht="14.25" customHeight="1">
      <c r="A2584" s="154">
        <v>92</v>
      </c>
      <c r="B2584" s="155">
        <v>2485</v>
      </c>
      <c r="C2584" s="155" t="s">
        <v>626</v>
      </c>
      <c r="D2584" s="155" t="s">
        <v>93</v>
      </c>
      <c r="E2584" s="155">
        <v>100</v>
      </c>
      <c r="F2584" s="155" t="s">
        <v>663</v>
      </c>
      <c r="G2584" s="153">
        <v>10.3</v>
      </c>
      <c r="H2584" s="153" t="s">
        <v>92</v>
      </c>
      <c r="I2584" s="156" t="s">
        <v>66</v>
      </c>
      <c r="J2584" s="184"/>
    </row>
    <row r="2585" spans="1:10" s="99" customFormat="1" ht="14.25" customHeight="1">
      <c r="A2585" s="154">
        <v>92</v>
      </c>
      <c r="B2585" s="155">
        <v>2486</v>
      </c>
      <c r="C2585" s="155" t="s">
        <v>626</v>
      </c>
      <c r="D2585" s="155" t="s">
        <v>93</v>
      </c>
      <c r="E2585" s="155">
        <v>100</v>
      </c>
      <c r="F2585" s="155" t="s">
        <v>627</v>
      </c>
      <c r="G2585" s="153">
        <v>10.3</v>
      </c>
      <c r="H2585" s="153" t="s">
        <v>92</v>
      </c>
      <c r="I2585" s="156" t="s">
        <v>66</v>
      </c>
      <c r="J2585" s="184"/>
    </row>
    <row r="2586" spans="1:10" s="99" customFormat="1" ht="14.25" customHeight="1">
      <c r="A2586" s="154">
        <v>92</v>
      </c>
      <c r="B2586" s="155">
        <v>2487</v>
      </c>
      <c r="C2586" s="155" t="s">
        <v>626</v>
      </c>
      <c r="D2586" s="155" t="s">
        <v>93</v>
      </c>
      <c r="E2586" s="155">
        <v>100</v>
      </c>
      <c r="F2586" s="155" t="s">
        <v>627</v>
      </c>
      <c r="G2586" s="153">
        <v>10.3</v>
      </c>
      <c r="H2586" s="153" t="s">
        <v>92</v>
      </c>
      <c r="I2586" s="156" t="s">
        <v>66</v>
      </c>
      <c r="J2586" s="184"/>
    </row>
    <row r="2587" spans="1:10" s="99" customFormat="1" ht="14.25" customHeight="1">
      <c r="A2587" s="154">
        <v>92</v>
      </c>
      <c r="B2587" s="155">
        <v>2488</v>
      </c>
      <c r="C2587" s="155" t="s">
        <v>626</v>
      </c>
      <c r="D2587" s="155" t="s">
        <v>93</v>
      </c>
      <c r="E2587" s="155">
        <v>100</v>
      </c>
      <c r="F2587" s="155" t="s">
        <v>627</v>
      </c>
      <c r="G2587" s="153">
        <v>10.3</v>
      </c>
      <c r="H2587" s="153" t="s">
        <v>92</v>
      </c>
      <c r="I2587" s="156" t="s">
        <v>66</v>
      </c>
      <c r="J2587" s="184"/>
    </row>
    <row r="2588" spans="1:10" s="99" customFormat="1" ht="14.25" customHeight="1">
      <c r="A2588" s="154">
        <v>92</v>
      </c>
      <c r="B2588" s="155">
        <v>2489</v>
      </c>
      <c r="C2588" s="155" t="s">
        <v>626</v>
      </c>
      <c r="D2588" s="155" t="s">
        <v>93</v>
      </c>
      <c r="E2588" s="155">
        <v>100</v>
      </c>
      <c r="F2588" s="155" t="s">
        <v>630</v>
      </c>
      <c r="G2588" s="153">
        <v>10.3</v>
      </c>
      <c r="H2588" s="153" t="s">
        <v>92</v>
      </c>
      <c r="I2588" s="156" t="s">
        <v>66</v>
      </c>
      <c r="J2588" s="184"/>
    </row>
    <row r="2589" spans="1:10" s="99" customFormat="1" ht="14.25" customHeight="1">
      <c r="A2589" s="154">
        <v>92</v>
      </c>
      <c r="B2589" s="155">
        <v>2490</v>
      </c>
      <c r="C2589" s="155" t="s">
        <v>626</v>
      </c>
      <c r="D2589" s="155" t="s">
        <v>93</v>
      </c>
      <c r="E2589" s="155">
        <v>100</v>
      </c>
      <c r="F2589" s="155" t="s">
        <v>627</v>
      </c>
      <c r="G2589" s="153">
        <v>10.3</v>
      </c>
      <c r="H2589" s="153" t="s">
        <v>92</v>
      </c>
      <c r="I2589" s="156" t="s">
        <v>66</v>
      </c>
      <c r="J2589" s="184"/>
    </row>
    <row r="2590" spans="1:10" s="99" customFormat="1" ht="14.25" customHeight="1">
      <c r="A2590" s="154">
        <v>92</v>
      </c>
      <c r="B2590" s="155">
        <v>2491</v>
      </c>
      <c r="C2590" s="155" t="s">
        <v>626</v>
      </c>
      <c r="D2590" s="155" t="s">
        <v>93</v>
      </c>
      <c r="E2590" s="155">
        <v>100</v>
      </c>
      <c r="F2590" s="155" t="s">
        <v>629</v>
      </c>
      <c r="G2590" s="153">
        <v>10.3</v>
      </c>
      <c r="H2590" s="153" t="s">
        <v>92</v>
      </c>
      <c r="I2590" s="156" t="s">
        <v>66</v>
      </c>
      <c r="J2590" s="184"/>
    </row>
    <row r="2591" spans="1:10" s="99" customFormat="1" ht="14.25" customHeight="1">
      <c r="A2591" s="154">
        <v>92</v>
      </c>
      <c r="B2591" s="155">
        <v>2492</v>
      </c>
      <c r="C2591" s="155" t="s">
        <v>626</v>
      </c>
      <c r="D2591" s="155" t="s">
        <v>93</v>
      </c>
      <c r="E2591" s="155">
        <v>100</v>
      </c>
      <c r="F2591" s="155" t="s">
        <v>630</v>
      </c>
      <c r="G2591" s="153">
        <v>10.3</v>
      </c>
      <c r="H2591" s="153" t="s">
        <v>92</v>
      </c>
      <c r="I2591" s="156" t="s">
        <v>66</v>
      </c>
      <c r="J2591" s="184"/>
    </row>
    <row r="2592" spans="1:10" s="99" customFormat="1" ht="14.25" customHeight="1">
      <c r="A2592" s="154">
        <v>92</v>
      </c>
      <c r="B2592" s="155">
        <v>2493</v>
      </c>
      <c r="C2592" s="155" t="s">
        <v>626</v>
      </c>
      <c r="D2592" s="155" t="s">
        <v>93</v>
      </c>
      <c r="E2592" s="155">
        <v>100</v>
      </c>
      <c r="F2592" s="155" t="s">
        <v>630</v>
      </c>
      <c r="G2592" s="153">
        <v>10.3</v>
      </c>
      <c r="H2592" s="153" t="s">
        <v>92</v>
      </c>
      <c r="I2592" s="156" t="s">
        <v>66</v>
      </c>
      <c r="J2592" s="184"/>
    </row>
    <row r="2593" spans="1:10" s="99" customFormat="1" ht="14.25" customHeight="1">
      <c r="A2593" s="154">
        <v>92</v>
      </c>
      <c r="B2593" s="155">
        <v>2494</v>
      </c>
      <c r="C2593" s="155" t="s">
        <v>626</v>
      </c>
      <c r="D2593" s="155" t="s">
        <v>93</v>
      </c>
      <c r="E2593" s="155">
        <v>100</v>
      </c>
      <c r="F2593" s="155" t="s">
        <v>630</v>
      </c>
      <c r="G2593" s="153">
        <v>10.3</v>
      </c>
      <c r="H2593" s="153" t="s">
        <v>92</v>
      </c>
      <c r="I2593" s="156" t="s">
        <v>66</v>
      </c>
      <c r="J2593" s="184"/>
    </row>
    <row r="2594" spans="1:10" s="99" customFormat="1" ht="14.25" customHeight="1">
      <c r="A2594" s="154">
        <v>92</v>
      </c>
      <c r="B2594" s="155">
        <v>2495</v>
      </c>
      <c r="C2594" s="155" t="s">
        <v>626</v>
      </c>
      <c r="D2594" s="155" t="s">
        <v>93</v>
      </c>
      <c r="E2594" s="155">
        <v>100</v>
      </c>
      <c r="F2594" s="155" t="s">
        <v>627</v>
      </c>
      <c r="G2594" s="153">
        <v>10.3</v>
      </c>
      <c r="H2594" s="153" t="s">
        <v>92</v>
      </c>
      <c r="I2594" s="156" t="s">
        <v>66</v>
      </c>
      <c r="J2594" s="184"/>
    </row>
    <row r="2595" spans="1:10" s="99" customFormat="1" ht="14.25" customHeight="1">
      <c r="A2595" s="154">
        <v>92</v>
      </c>
      <c r="B2595" s="155">
        <v>2496</v>
      </c>
      <c r="C2595" s="155" t="s">
        <v>626</v>
      </c>
      <c r="D2595" s="155" t="s">
        <v>93</v>
      </c>
      <c r="E2595" s="155">
        <v>100</v>
      </c>
      <c r="F2595" s="155" t="s">
        <v>629</v>
      </c>
      <c r="G2595" s="153">
        <v>10.3</v>
      </c>
      <c r="H2595" s="153" t="s">
        <v>92</v>
      </c>
      <c r="I2595" s="156" t="s">
        <v>66</v>
      </c>
      <c r="J2595" s="184"/>
    </row>
    <row r="2596" spans="1:10" s="99" customFormat="1" ht="14.25" customHeight="1">
      <c r="A2596" s="154">
        <v>92</v>
      </c>
      <c r="B2596" s="155">
        <v>2497</v>
      </c>
      <c r="C2596" s="155" t="s">
        <v>626</v>
      </c>
      <c r="D2596" s="155" t="s">
        <v>93</v>
      </c>
      <c r="E2596" s="155">
        <v>100</v>
      </c>
      <c r="F2596" s="155" t="s">
        <v>627</v>
      </c>
      <c r="G2596" s="153">
        <v>10.3</v>
      </c>
      <c r="H2596" s="153" t="s">
        <v>92</v>
      </c>
      <c r="I2596" s="156" t="s">
        <v>66</v>
      </c>
      <c r="J2596" s="184"/>
    </row>
    <row r="2597" spans="1:10" s="99" customFormat="1" ht="14.25" customHeight="1">
      <c r="A2597" s="154">
        <v>92</v>
      </c>
      <c r="B2597" s="155">
        <v>2498</v>
      </c>
      <c r="C2597" s="155" t="s">
        <v>626</v>
      </c>
      <c r="D2597" s="155" t="s">
        <v>93</v>
      </c>
      <c r="E2597" s="155">
        <v>100</v>
      </c>
      <c r="F2597" s="155" t="s">
        <v>627</v>
      </c>
      <c r="G2597" s="153">
        <v>10.3</v>
      </c>
      <c r="H2597" s="153" t="s">
        <v>92</v>
      </c>
      <c r="I2597" s="156" t="s">
        <v>66</v>
      </c>
      <c r="J2597" s="184"/>
    </row>
    <row r="2598" spans="1:10" s="99" customFormat="1" ht="14.25" customHeight="1">
      <c r="A2598" s="154">
        <v>92</v>
      </c>
      <c r="B2598" s="155">
        <v>2499</v>
      </c>
      <c r="C2598" s="155" t="s">
        <v>626</v>
      </c>
      <c r="D2598" s="155" t="s">
        <v>93</v>
      </c>
      <c r="E2598" s="155">
        <v>100</v>
      </c>
      <c r="F2598" s="155" t="s">
        <v>630</v>
      </c>
      <c r="G2598" s="153">
        <v>10.3</v>
      </c>
      <c r="H2598" s="153" t="s">
        <v>92</v>
      </c>
      <c r="I2598" s="156" t="s">
        <v>66</v>
      </c>
      <c r="J2598" s="184"/>
    </row>
    <row r="2599" spans="1:10" s="99" customFormat="1" ht="14.25" customHeight="1">
      <c r="A2599" s="154">
        <v>92</v>
      </c>
      <c r="B2599" s="155">
        <v>2500</v>
      </c>
      <c r="C2599" s="155" t="s">
        <v>626</v>
      </c>
      <c r="D2599" s="155" t="s">
        <v>93</v>
      </c>
      <c r="E2599" s="155">
        <v>100</v>
      </c>
      <c r="F2599" s="155" t="s">
        <v>627</v>
      </c>
      <c r="G2599" s="153">
        <v>10.3</v>
      </c>
      <c r="H2599" s="153" t="s">
        <v>92</v>
      </c>
      <c r="I2599" s="156" t="s">
        <v>66</v>
      </c>
      <c r="J2599" s="184"/>
    </row>
    <row r="2600" spans="1:10" s="99" customFormat="1" ht="14.25" customHeight="1">
      <c r="A2600" s="154">
        <v>92</v>
      </c>
      <c r="B2600" s="155">
        <v>2501</v>
      </c>
      <c r="C2600" s="155" t="s">
        <v>626</v>
      </c>
      <c r="D2600" s="155" t="s">
        <v>93</v>
      </c>
      <c r="E2600" s="155">
        <v>100</v>
      </c>
      <c r="F2600" s="155" t="s">
        <v>630</v>
      </c>
      <c r="G2600" s="153">
        <v>10.3</v>
      </c>
      <c r="H2600" s="153" t="s">
        <v>92</v>
      </c>
      <c r="I2600" s="156" t="s">
        <v>66</v>
      </c>
      <c r="J2600" s="184"/>
    </row>
    <row r="2601" spans="1:10" s="99" customFormat="1" ht="14.25" customHeight="1">
      <c r="A2601" s="154">
        <v>92</v>
      </c>
      <c r="B2601" s="155">
        <v>2502</v>
      </c>
      <c r="C2601" s="155" t="s">
        <v>626</v>
      </c>
      <c r="D2601" s="155" t="s">
        <v>93</v>
      </c>
      <c r="E2601" s="155">
        <v>100</v>
      </c>
      <c r="F2601" s="155" t="s">
        <v>630</v>
      </c>
      <c r="G2601" s="153">
        <v>10.3</v>
      </c>
      <c r="H2601" s="153" t="s">
        <v>92</v>
      </c>
      <c r="I2601" s="156" t="s">
        <v>66</v>
      </c>
      <c r="J2601" s="184"/>
    </row>
    <row r="2602" spans="1:10" s="99" customFormat="1" ht="14.25" customHeight="1">
      <c r="A2602" s="154">
        <v>92</v>
      </c>
      <c r="B2602" s="155">
        <v>2503</v>
      </c>
      <c r="C2602" s="155" t="s">
        <v>626</v>
      </c>
      <c r="D2602" s="155" t="s">
        <v>93</v>
      </c>
      <c r="E2602" s="155">
        <v>100</v>
      </c>
      <c r="F2602" s="155" t="s">
        <v>630</v>
      </c>
      <c r="G2602" s="153">
        <v>10.3</v>
      </c>
      <c r="H2602" s="153" t="s">
        <v>92</v>
      </c>
      <c r="I2602" s="156" t="s">
        <v>66</v>
      </c>
      <c r="J2602" s="184"/>
    </row>
    <row r="2603" spans="1:10" s="99" customFormat="1" ht="14.25" customHeight="1">
      <c r="A2603" s="154">
        <v>92</v>
      </c>
      <c r="B2603" s="155">
        <v>2504</v>
      </c>
      <c r="C2603" s="155" t="s">
        <v>626</v>
      </c>
      <c r="D2603" s="155" t="s">
        <v>93</v>
      </c>
      <c r="E2603" s="155">
        <v>100</v>
      </c>
      <c r="F2603" s="155" t="s">
        <v>663</v>
      </c>
      <c r="G2603" s="153">
        <v>10.3</v>
      </c>
      <c r="H2603" s="153" t="s">
        <v>92</v>
      </c>
      <c r="I2603" s="156" t="s">
        <v>66</v>
      </c>
      <c r="J2603" s="184"/>
    </row>
    <row r="2604" spans="1:10" s="99" customFormat="1" ht="14.25" customHeight="1">
      <c r="A2604" s="154">
        <v>92</v>
      </c>
      <c r="B2604" s="155">
        <v>2505</v>
      </c>
      <c r="C2604" s="155" t="s">
        <v>626</v>
      </c>
      <c r="D2604" s="155" t="s">
        <v>93</v>
      </c>
      <c r="E2604" s="155">
        <v>100</v>
      </c>
      <c r="F2604" s="155" t="s">
        <v>630</v>
      </c>
      <c r="G2604" s="153">
        <v>10.3</v>
      </c>
      <c r="H2604" s="153" t="s">
        <v>92</v>
      </c>
      <c r="I2604" s="156" t="s">
        <v>66</v>
      </c>
      <c r="J2604" s="184"/>
    </row>
    <row r="2605" spans="1:10" s="99" customFormat="1" ht="14.25" customHeight="1">
      <c r="A2605" s="154" t="s">
        <v>36</v>
      </c>
      <c r="B2605" s="155" t="s">
        <v>45</v>
      </c>
      <c r="C2605" s="155" t="s">
        <v>86</v>
      </c>
      <c r="D2605" s="155" t="s">
        <v>87</v>
      </c>
      <c r="E2605" s="155" t="s">
        <v>88</v>
      </c>
      <c r="F2605" s="155" t="s">
        <v>89</v>
      </c>
      <c r="G2605" s="153">
        <v>353.68</v>
      </c>
      <c r="H2605" s="153">
        <v>375.78</v>
      </c>
      <c r="I2605" s="156" t="s">
        <v>90</v>
      </c>
      <c r="J2605" s="184"/>
    </row>
    <row r="2606" spans="1:10" s="99" customFormat="1" ht="14.25" customHeight="1">
      <c r="A2606" s="154">
        <v>93</v>
      </c>
      <c r="B2606" s="155">
        <v>2506</v>
      </c>
      <c r="C2606" s="155" t="s">
        <v>340</v>
      </c>
      <c r="D2606" s="155" t="s">
        <v>93</v>
      </c>
      <c r="E2606" s="155">
        <v>100</v>
      </c>
      <c r="F2606" s="155" t="s">
        <v>358</v>
      </c>
      <c r="G2606" s="153">
        <v>10.3</v>
      </c>
      <c r="H2606" s="153" t="s">
        <v>92</v>
      </c>
      <c r="I2606" s="156" t="s">
        <v>66</v>
      </c>
      <c r="J2606" s="184"/>
    </row>
    <row r="2607" spans="1:10" s="99" customFormat="1" ht="14.25" customHeight="1">
      <c r="A2607" s="154">
        <v>93</v>
      </c>
      <c r="B2607" s="155">
        <v>2507</v>
      </c>
      <c r="C2607" s="155" t="s">
        <v>340</v>
      </c>
      <c r="D2607" s="155" t="s">
        <v>93</v>
      </c>
      <c r="E2607" s="155">
        <v>100</v>
      </c>
      <c r="F2607" s="155" t="s">
        <v>358</v>
      </c>
      <c r="G2607" s="153">
        <v>10.3</v>
      </c>
      <c r="H2607" s="153" t="s">
        <v>92</v>
      </c>
      <c r="I2607" s="156" t="s">
        <v>66</v>
      </c>
      <c r="J2607" s="184"/>
    </row>
    <row r="2608" spans="1:10" s="99" customFormat="1" ht="14.25" customHeight="1">
      <c r="A2608" s="154">
        <v>93</v>
      </c>
      <c r="B2608" s="155">
        <v>2508</v>
      </c>
      <c r="C2608" s="155" t="s">
        <v>340</v>
      </c>
      <c r="D2608" s="155" t="s">
        <v>93</v>
      </c>
      <c r="E2608" s="155">
        <v>100</v>
      </c>
      <c r="F2608" s="155" t="s">
        <v>348</v>
      </c>
      <c r="G2608" s="153">
        <v>10.3</v>
      </c>
      <c r="H2608" s="153" t="s">
        <v>92</v>
      </c>
      <c r="I2608" s="156" t="s">
        <v>66</v>
      </c>
      <c r="J2608" s="184"/>
    </row>
    <row r="2609" spans="1:10" s="99" customFormat="1" ht="14.25" customHeight="1">
      <c r="A2609" s="154">
        <v>93</v>
      </c>
      <c r="B2609" s="155">
        <v>2509</v>
      </c>
      <c r="C2609" s="155" t="s">
        <v>340</v>
      </c>
      <c r="D2609" s="155" t="s">
        <v>93</v>
      </c>
      <c r="E2609" s="155">
        <v>100</v>
      </c>
      <c r="F2609" s="155" t="s">
        <v>358</v>
      </c>
      <c r="G2609" s="153">
        <v>10.3</v>
      </c>
      <c r="H2609" s="153" t="s">
        <v>92</v>
      </c>
      <c r="I2609" s="156" t="s">
        <v>66</v>
      </c>
      <c r="J2609" s="184"/>
    </row>
    <row r="2610" spans="1:10" s="99" customFormat="1" ht="14.25" customHeight="1">
      <c r="A2610" s="154">
        <v>93</v>
      </c>
      <c r="B2610" s="155">
        <v>2510</v>
      </c>
      <c r="C2610" s="155" t="s">
        <v>340</v>
      </c>
      <c r="D2610" s="155" t="s">
        <v>93</v>
      </c>
      <c r="E2610" s="155">
        <v>100</v>
      </c>
      <c r="F2610" s="155" t="s">
        <v>358</v>
      </c>
      <c r="G2610" s="153">
        <v>10.3</v>
      </c>
      <c r="H2610" s="153" t="s">
        <v>92</v>
      </c>
      <c r="I2610" s="156" t="s">
        <v>66</v>
      </c>
      <c r="J2610" s="184"/>
    </row>
    <row r="2611" spans="1:10" s="99" customFormat="1" ht="14.25" customHeight="1">
      <c r="A2611" s="154">
        <v>93</v>
      </c>
      <c r="B2611" s="155">
        <v>2511</v>
      </c>
      <c r="C2611" s="155" t="s">
        <v>664</v>
      </c>
      <c r="D2611" s="155" t="s">
        <v>91</v>
      </c>
      <c r="E2611" s="155">
        <v>120</v>
      </c>
      <c r="F2611" s="155" t="s">
        <v>665</v>
      </c>
      <c r="G2611" s="153">
        <v>9.9</v>
      </c>
      <c r="H2611" s="153" t="s">
        <v>92</v>
      </c>
      <c r="I2611" s="156" t="s">
        <v>66</v>
      </c>
      <c r="J2611" s="184"/>
    </row>
    <row r="2612" spans="1:10" s="99" customFormat="1" ht="14.25" customHeight="1">
      <c r="A2612" s="154">
        <v>93</v>
      </c>
      <c r="B2612" s="155">
        <v>2512</v>
      </c>
      <c r="C2612" s="155" t="s">
        <v>664</v>
      </c>
      <c r="D2612" s="155" t="s">
        <v>91</v>
      </c>
      <c r="E2612" s="155">
        <v>120</v>
      </c>
      <c r="F2612" s="155" t="s">
        <v>665</v>
      </c>
      <c r="G2612" s="153">
        <v>9.9</v>
      </c>
      <c r="H2612" s="153" t="s">
        <v>92</v>
      </c>
      <c r="I2612" s="156" t="s">
        <v>66</v>
      </c>
      <c r="J2612" s="184"/>
    </row>
    <row r="2613" spans="1:10" s="99" customFormat="1" ht="14.25" customHeight="1">
      <c r="A2613" s="154">
        <v>93</v>
      </c>
      <c r="B2613" s="155">
        <v>2513</v>
      </c>
      <c r="C2613" s="155" t="s">
        <v>664</v>
      </c>
      <c r="D2613" s="155" t="s">
        <v>91</v>
      </c>
      <c r="E2613" s="155">
        <v>120</v>
      </c>
      <c r="F2613" s="155" t="s">
        <v>665</v>
      </c>
      <c r="G2613" s="153">
        <v>9.9</v>
      </c>
      <c r="H2613" s="153" t="s">
        <v>92</v>
      </c>
      <c r="I2613" s="156" t="s">
        <v>66</v>
      </c>
      <c r="J2613" s="184"/>
    </row>
    <row r="2614" spans="1:10" s="99" customFormat="1" ht="14.25" customHeight="1">
      <c r="A2614" s="154">
        <v>93</v>
      </c>
      <c r="B2614" s="155">
        <v>2514</v>
      </c>
      <c r="C2614" s="155" t="s">
        <v>576</v>
      </c>
      <c r="D2614" s="155" t="s">
        <v>93</v>
      </c>
      <c r="E2614" s="155">
        <v>120</v>
      </c>
      <c r="F2614" s="155" t="s">
        <v>567</v>
      </c>
      <c r="G2614" s="153">
        <v>9.6</v>
      </c>
      <c r="H2614" s="153" t="s">
        <v>92</v>
      </c>
      <c r="I2614" s="156" t="s">
        <v>66</v>
      </c>
      <c r="J2614" s="184"/>
    </row>
    <row r="2615" spans="1:10" s="99" customFormat="1" ht="14.25" customHeight="1">
      <c r="A2615" s="154">
        <v>93</v>
      </c>
      <c r="B2615" s="155">
        <v>2515</v>
      </c>
      <c r="C2615" s="155" t="s">
        <v>666</v>
      </c>
      <c r="D2615" s="155" t="s">
        <v>91</v>
      </c>
      <c r="E2615" s="155">
        <v>120</v>
      </c>
      <c r="F2615" s="155" t="s">
        <v>667</v>
      </c>
      <c r="G2615" s="153">
        <v>7.2</v>
      </c>
      <c r="H2615" s="153" t="s">
        <v>92</v>
      </c>
      <c r="I2615" s="156" t="s">
        <v>66</v>
      </c>
      <c r="J2615" s="184"/>
    </row>
    <row r="2616" spans="1:10" s="99" customFormat="1" ht="14.25" customHeight="1">
      <c r="A2616" s="154">
        <v>93</v>
      </c>
      <c r="B2616" s="155">
        <v>2516</v>
      </c>
      <c r="C2616" s="155" t="s">
        <v>666</v>
      </c>
      <c r="D2616" s="155" t="s">
        <v>91</v>
      </c>
      <c r="E2616" s="155">
        <v>120</v>
      </c>
      <c r="F2616" s="155" t="s">
        <v>667</v>
      </c>
      <c r="G2616" s="153">
        <v>7.2</v>
      </c>
      <c r="H2616" s="153" t="s">
        <v>92</v>
      </c>
      <c r="I2616" s="156" t="s">
        <v>66</v>
      </c>
      <c r="J2616" s="184"/>
    </row>
    <row r="2617" spans="1:10" s="99" customFormat="1" ht="14.25" customHeight="1">
      <c r="A2617" s="154">
        <v>93</v>
      </c>
      <c r="B2617" s="155">
        <v>2517</v>
      </c>
      <c r="C2617" s="155" t="s">
        <v>666</v>
      </c>
      <c r="D2617" s="155" t="s">
        <v>91</v>
      </c>
      <c r="E2617" s="155">
        <v>120</v>
      </c>
      <c r="F2617" s="155" t="s">
        <v>667</v>
      </c>
      <c r="G2617" s="153">
        <v>7.2</v>
      </c>
      <c r="H2617" s="153" t="s">
        <v>92</v>
      </c>
      <c r="I2617" s="156" t="s">
        <v>66</v>
      </c>
      <c r="J2617" s="184"/>
    </row>
    <row r="2618" spans="1:10" s="99" customFormat="1" ht="14.25" customHeight="1">
      <c r="A2618" s="154">
        <v>93</v>
      </c>
      <c r="B2618" s="155">
        <v>2518</v>
      </c>
      <c r="C2618" s="155" t="s">
        <v>666</v>
      </c>
      <c r="D2618" s="155" t="s">
        <v>91</v>
      </c>
      <c r="E2618" s="155">
        <v>120</v>
      </c>
      <c r="F2618" s="155" t="s">
        <v>667</v>
      </c>
      <c r="G2618" s="153">
        <v>7.2</v>
      </c>
      <c r="H2618" s="153" t="s">
        <v>92</v>
      </c>
      <c r="I2618" s="156" t="s">
        <v>66</v>
      </c>
      <c r="J2618" s="184"/>
    </row>
    <row r="2619" spans="1:10" s="99" customFormat="1" ht="14.25" customHeight="1">
      <c r="A2619" s="154">
        <v>93</v>
      </c>
      <c r="B2619" s="155">
        <v>2519</v>
      </c>
      <c r="C2619" s="155" t="s">
        <v>666</v>
      </c>
      <c r="D2619" s="155" t="s">
        <v>91</v>
      </c>
      <c r="E2619" s="155">
        <v>120</v>
      </c>
      <c r="F2619" s="155" t="s">
        <v>667</v>
      </c>
      <c r="G2619" s="153">
        <v>7.2</v>
      </c>
      <c r="H2619" s="153" t="s">
        <v>92</v>
      </c>
      <c r="I2619" s="156" t="s">
        <v>66</v>
      </c>
      <c r="J2619" s="184"/>
    </row>
    <row r="2620" spans="1:10" s="99" customFormat="1" ht="14.25" customHeight="1">
      <c r="A2620" s="154">
        <v>93</v>
      </c>
      <c r="B2620" s="155">
        <v>2520</v>
      </c>
      <c r="C2620" s="155" t="s">
        <v>666</v>
      </c>
      <c r="D2620" s="155" t="s">
        <v>91</v>
      </c>
      <c r="E2620" s="155">
        <v>120</v>
      </c>
      <c r="F2620" s="155" t="s">
        <v>667</v>
      </c>
      <c r="G2620" s="153">
        <v>7.2</v>
      </c>
      <c r="H2620" s="153" t="s">
        <v>92</v>
      </c>
      <c r="I2620" s="156" t="s">
        <v>66</v>
      </c>
      <c r="J2620" s="184"/>
    </row>
    <row r="2621" spans="1:10" s="99" customFormat="1" ht="14.25" customHeight="1">
      <c r="A2621" s="154">
        <v>93</v>
      </c>
      <c r="B2621" s="155">
        <v>2521</v>
      </c>
      <c r="C2621" s="155" t="s">
        <v>360</v>
      </c>
      <c r="D2621" s="155" t="s">
        <v>91</v>
      </c>
      <c r="E2621" s="155">
        <v>120</v>
      </c>
      <c r="F2621" s="155" t="s">
        <v>348</v>
      </c>
      <c r="G2621" s="153">
        <v>11.8</v>
      </c>
      <c r="H2621" s="153" t="s">
        <v>92</v>
      </c>
      <c r="I2621" s="156" t="s">
        <v>66</v>
      </c>
      <c r="J2621" s="184"/>
    </row>
    <row r="2622" spans="1:10" s="99" customFormat="1" ht="14.25" customHeight="1">
      <c r="A2622" s="154">
        <v>93</v>
      </c>
      <c r="B2622" s="155">
        <v>2522</v>
      </c>
      <c r="C2622" s="155" t="s">
        <v>342</v>
      </c>
      <c r="D2622" s="155" t="s">
        <v>91</v>
      </c>
      <c r="E2622" s="155">
        <v>120</v>
      </c>
      <c r="F2622" s="155" t="s">
        <v>618</v>
      </c>
      <c r="G2622" s="153">
        <v>9.5</v>
      </c>
      <c r="H2622" s="153" t="s">
        <v>92</v>
      </c>
      <c r="I2622" s="156" t="s">
        <v>66</v>
      </c>
      <c r="J2622" s="184"/>
    </row>
    <row r="2623" spans="1:10" s="99" customFormat="1" ht="14.25" customHeight="1">
      <c r="A2623" s="154">
        <v>93</v>
      </c>
      <c r="B2623" s="155">
        <v>2523</v>
      </c>
      <c r="C2623" s="155" t="s">
        <v>342</v>
      </c>
      <c r="D2623" s="155" t="s">
        <v>91</v>
      </c>
      <c r="E2623" s="155">
        <v>120</v>
      </c>
      <c r="F2623" s="155" t="s">
        <v>582</v>
      </c>
      <c r="G2623" s="153">
        <v>9.5</v>
      </c>
      <c r="H2623" s="153" t="s">
        <v>92</v>
      </c>
      <c r="I2623" s="156" t="s">
        <v>66</v>
      </c>
      <c r="J2623" s="184"/>
    </row>
    <row r="2624" spans="1:10" s="99" customFormat="1" ht="14.25" customHeight="1">
      <c r="A2624" s="154">
        <v>93</v>
      </c>
      <c r="B2624" s="155">
        <v>2524</v>
      </c>
      <c r="C2624" s="155" t="s">
        <v>342</v>
      </c>
      <c r="D2624" s="155" t="s">
        <v>91</v>
      </c>
      <c r="E2624" s="155">
        <v>120</v>
      </c>
      <c r="F2624" s="155" t="s">
        <v>582</v>
      </c>
      <c r="G2624" s="153">
        <v>9.5</v>
      </c>
      <c r="H2624" s="153" t="s">
        <v>92</v>
      </c>
      <c r="I2624" s="156" t="s">
        <v>66</v>
      </c>
      <c r="J2624" s="184"/>
    </row>
    <row r="2625" spans="1:10" s="99" customFormat="1" ht="14.25" customHeight="1">
      <c r="A2625" s="154">
        <v>93</v>
      </c>
      <c r="B2625" s="155">
        <v>2525</v>
      </c>
      <c r="C2625" s="155" t="s">
        <v>668</v>
      </c>
      <c r="D2625" s="155" t="s">
        <v>93</v>
      </c>
      <c r="E2625" s="155">
        <v>100</v>
      </c>
      <c r="F2625" s="155" t="s">
        <v>669</v>
      </c>
      <c r="G2625" s="153">
        <v>10.199999999999999</v>
      </c>
      <c r="H2625" s="153" t="s">
        <v>92</v>
      </c>
      <c r="I2625" s="156" t="s">
        <v>66</v>
      </c>
      <c r="J2625" s="184"/>
    </row>
    <row r="2626" spans="1:10" s="99" customFormat="1" ht="14.25" customHeight="1">
      <c r="A2626" s="154">
        <v>93</v>
      </c>
      <c r="B2626" s="155">
        <v>2526</v>
      </c>
      <c r="C2626" s="155" t="s">
        <v>670</v>
      </c>
      <c r="D2626" s="155" t="s">
        <v>91</v>
      </c>
      <c r="E2626" s="155">
        <v>144</v>
      </c>
      <c r="F2626" s="155" t="s">
        <v>489</v>
      </c>
      <c r="G2626" s="153">
        <v>15.36</v>
      </c>
      <c r="H2626" s="153" t="s">
        <v>92</v>
      </c>
      <c r="I2626" s="156" t="s">
        <v>66</v>
      </c>
      <c r="J2626" s="184"/>
    </row>
    <row r="2627" spans="1:10" s="99" customFormat="1" ht="14.25" customHeight="1">
      <c r="A2627" s="154">
        <v>93</v>
      </c>
      <c r="B2627" s="155">
        <v>2527</v>
      </c>
      <c r="C2627" s="155" t="s">
        <v>670</v>
      </c>
      <c r="D2627" s="155" t="s">
        <v>91</v>
      </c>
      <c r="E2627" s="155">
        <v>144</v>
      </c>
      <c r="F2627" s="155" t="s">
        <v>489</v>
      </c>
      <c r="G2627" s="153">
        <v>15.36</v>
      </c>
      <c r="H2627" s="153" t="s">
        <v>92</v>
      </c>
      <c r="I2627" s="156" t="s">
        <v>66</v>
      </c>
      <c r="J2627" s="184"/>
    </row>
    <row r="2628" spans="1:10" s="99" customFormat="1" ht="14.25" customHeight="1">
      <c r="A2628" s="154">
        <v>93</v>
      </c>
      <c r="B2628" s="155">
        <v>2528</v>
      </c>
      <c r="C2628" s="155" t="s">
        <v>670</v>
      </c>
      <c r="D2628" s="155" t="s">
        <v>91</v>
      </c>
      <c r="E2628" s="155">
        <v>144</v>
      </c>
      <c r="F2628" s="155" t="s">
        <v>489</v>
      </c>
      <c r="G2628" s="153">
        <v>15.36</v>
      </c>
      <c r="H2628" s="153" t="s">
        <v>92</v>
      </c>
      <c r="I2628" s="156" t="s">
        <v>66</v>
      </c>
      <c r="J2628" s="184"/>
    </row>
    <row r="2629" spans="1:10" s="99" customFormat="1" ht="14.25" customHeight="1">
      <c r="A2629" s="154">
        <v>93</v>
      </c>
      <c r="B2629" s="155">
        <v>2529</v>
      </c>
      <c r="C2629" s="155" t="s">
        <v>526</v>
      </c>
      <c r="D2629" s="155" t="s">
        <v>91</v>
      </c>
      <c r="E2629" s="155">
        <v>120</v>
      </c>
      <c r="F2629" s="155" t="s">
        <v>521</v>
      </c>
      <c r="G2629" s="153">
        <v>10.7</v>
      </c>
      <c r="H2629" s="153" t="s">
        <v>92</v>
      </c>
      <c r="I2629" s="156" t="s">
        <v>66</v>
      </c>
      <c r="J2629" s="184"/>
    </row>
    <row r="2630" spans="1:10" s="99" customFormat="1" ht="14.25" customHeight="1">
      <c r="A2630" s="154">
        <v>93</v>
      </c>
      <c r="B2630" s="155">
        <v>2530</v>
      </c>
      <c r="C2630" s="155" t="s">
        <v>526</v>
      </c>
      <c r="D2630" s="155" t="s">
        <v>91</v>
      </c>
      <c r="E2630" s="155">
        <v>120</v>
      </c>
      <c r="F2630" s="155" t="s">
        <v>521</v>
      </c>
      <c r="G2630" s="153">
        <v>10.7</v>
      </c>
      <c r="H2630" s="153" t="s">
        <v>92</v>
      </c>
      <c r="I2630" s="156" t="s">
        <v>66</v>
      </c>
      <c r="J2630" s="184"/>
    </row>
    <row r="2631" spans="1:10" s="99" customFormat="1" ht="14.25" customHeight="1">
      <c r="A2631" s="154">
        <v>93</v>
      </c>
      <c r="B2631" s="155">
        <v>2531</v>
      </c>
      <c r="C2631" s="155" t="s">
        <v>526</v>
      </c>
      <c r="D2631" s="155" t="s">
        <v>91</v>
      </c>
      <c r="E2631" s="155">
        <v>120</v>
      </c>
      <c r="F2631" s="155" t="s">
        <v>521</v>
      </c>
      <c r="G2631" s="153">
        <v>10.7</v>
      </c>
      <c r="H2631" s="153" t="s">
        <v>92</v>
      </c>
      <c r="I2631" s="156" t="s">
        <v>66</v>
      </c>
      <c r="J2631" s="184"/>
    </row>
    <row r="2632" spans="1:10" s="99" customFormat="1" ht="14.25" customHeight="1">
      <c r="A2632" s="154">
        <v>93</v>
      </c>
      <c r="B2632" s="155">
        <v>2532</v>
      </c>
      <c r="C2632" s="155" t="s">
        <v>526</v>
      </c>
      <c r="D2632" s="155" t="s">
        <v>91</v>
      </c>
      <c r="E2632" s="155">
        <v>120</v>
      </c>
      <c r="F2632" s="155" t="s">
        <v>521</v>
      </c>
      <c r="G2632" s="153">
        <v>10.7</v>
      </c>
      <c r="H2632" s="153" t="s">
        <v>92</v>
      </c>
      <c r="I2632" s="156" t="s">
        <v>66</v>
      </c>
      <c r="J2632" s="184"/>
    </row>
    <row r="2633" spans="1:10" s="99" customFormat="1" ht="14.25" customHeight="1">
      <c r="A2633" s="154">
        <v>93</v>
      </c>
      <c r="B2633" s="155">
        <v>2533</v>
      </c>
      <c r="C2633" s="155" t="s">
        <v>526</v>
      </c>
      <c r="D2633" s="155" t="s">
        <v>91</v>
      </c>
      <c r="E2633" s="155">
        <v>120</v>
      </c>
      <c r="F2633" s="155" t="s">
        <v>521</v>
      </c>
      <c r="G2633" s="153">
        <v>10.7</v>
      </c>
      <c r="H2633" s="153" t="s">
        <v>92</v>
      </c>
      <c r="I2633" s="156" t="s">
        <v>66</v>
      </c>
      <c r="J2633" s="184"/>
    </row>
    <row r="2634" spans="1:10" s="99" customFormat="1" ht="14.25" customHeight="1">
      <c r="A2634" s="154">
        <v>93</v>
      </c>
      <c r="B2634" s="155">
        <v>2534</v>
      </c>
      <c r="C2634" s="155" t="s">
        <v>671</v>
      </c>
      <c r="D2634" s="155" t="s">
        <v>93</v>
      </c>
      <c r="E2634" s="155">
        <v>150</v>
      </c>
      <c r="F2634" s="155" t="s">
        <v>285</v>
      </c>
      <c r="G2634" s="153">
        <v>11.6</v>
      </c>
      <c r="H2634" s="153" t="s">
        <v>92</v>
      </c>
      <c r="I2634" s="156" t="s">
        <v>66</v>
      </c>
      <c r="J2634" s="184"/>
    </row>
    <row r="2635" spans="1:10" s="99" customFormat="1" ht="14.25" customHeight="1">
      <c r="A2635" s="154">
        <v>93</v>
      </c>
      <c r="B2635" s="155">
        <v>2535</v>
      </c>
      <c r="C2635" s="155" t="s">
        <v>671</v>
      </c>
      <c r="D2635" s="155" t="s">
        <v>93</v>
      </c>
      <c r="E2635" s="155">
        <v>150</v>
      </c>
      <c r="F2635" s="155" t="s">
        <v>285</v>
      </c>
      <c r="G2635" s="153">
        <v>11.6</v>
      </c>
      <c r="H2635" s="153" t="s">
        <v>92</v>
      </c>
      <c r="I2635" s="156" t="s">
        <v>66</v>
      </c>
      <c r="J2635" s="184"/>
    </row>
    <row r="2636" spans="1:10" s="99" customFormat="1" ht="14.25" customHeight="1">
      <c r="A2636" s="154">
        <v>93</v>
      </c>
      <c r="B2636" s="155">
        <v>2536</v>
      </c>
      <c r="C2636" s="155" t="s">
        <v>671</v>
      </c>
      <c r="D2636" s="155" t="s">
        <v>93</v>
      </c>
      <c r="E2636" s="155">
        <v>150</v>
      </c>
      <c r="F2636" s="155" t="s">
        <v>285</v>
      </c>
      <c r="G2636" s="153">
        <v>11.6</v>
      </c>
      <c r="H2636" s="153" t="s">
        <v>92</v>
      </c>
      <c r="I2636" s="156" t="s">
        <v>66</v>
      </c>
      <c r="J2636" s="184"/>
    </row>
    <row r="2637" spans="1:10" s="99" customFormat="1" ht="14.25" customHeight="1">
      <c r="A2637" s="154">
        <v>93</v>
      </c>
      <c r="B2637" s="155">
        <v>2537</v>
      </c>
      <c r="C2637" s="155" t="s">
        <v>671</v>
      </c>
      <c r="D2637" s="155" t="s">
        <v>93</v>
      </c>
      <c r="E2637" s="155">
        <v>150</v>
      </c>
      <c r="F2637" s="155" t="s">
        <v>284</v>
      </c>
      <c r="G2637" s="153">
        <v>11.6</v>
      </c>
      <c r="H2637" s="153" t="s">
        <v>92</v>
      </c>
      <c r="I2637" s="156" t="s">
        <v>66</v>
      </c>
      <c r="J2637" s="184"/>
    </row>
    <row r="2638" spans="1:10" s="99" customFormat="1" ht="14.25" customHeight="1">
      <c r="A2638" s="154">
        <v>93</v>
      </c>
      <c r="B2638" s="155">
        <v>2538</v>
      </c>
      <c r="C2638" s="155" t="s">
        <v>671</v>
      </c>
      <c r="D2638" s="155" t="s">
        <v>93</v>
      </c>
      <c r="E2638" s="155">
        <v>150</v>
      </c>
      <c r="F2638" s="155" t="s">
        <v>285</v>
      </c>
      <c r="G2638" s="153">
        <v>11.6</v>
      </c>
      <c r="H2638" s="153" t="s">
        <v>92</v>
      </c>
      <c r="I2638" s="156" t="s">
        <v>66</v>
      </c>
      <c r="J2638" s="184"/>
    </row>
    <row r="2639" spans="1:10" s="99" customFormat="1" ht="14.25" customHeight="1">
      <c r="A2639" s="154">
        <v>93</v>
      </c>
      <c r="B2639" s="155">
        <v>2539</v>
      </c>
      <c r="C2639" s="155" t="s">
        <v>671</v>
      </c>
      <c r="D2639" s="155" t="s">
        <v>93</v>
      </c>
      <c r="E2639" s="155">
        <v>150</v>
      </c>
      <c r="F2639" s="155" t="s">
        <v>285</v>
      </c>
      <c r="G2639" s="153">
        <v>11.6</v>
      </c>
      <c r="H2639" s="153" t="s">
        <v>92</v>
      </c>
      <c r="I2639" s="156" t="s">
        <v>66</v>
      </c>
      <c r="J2639" s="184"/>
    </row>
    <row r="2640" spans="1:10" s="99" customFormat="1" ht="14.25" customHeight="1">
      <c r="A2640" s="154" t="s">
        <v>36</v>
      </c>
      <c r="B2640" s="155" t="s">
        <v>45</v>
      </c>
      <c r="C2640" s="155" t="s">
        <v>86</v>
      </c>
      <c r="D2640" s="155" t="s">
        <v>87</v>
      </c>
      <c r="E2640" s="155" t="s">
        <v>88</v>
      </c>
      <c r="F2640" s="155" t="s">
        <v>89</v>
      </c>
      <c r="G2640" s="153">
        <v>364.8</v>
      </c>
      <c r="H2640" s="153">
        <v>386.9</v>
      </c>
      <c r="I2640" s="156" t="s">
        <v>90</v>
      </c>
      <c r="J2640" s="184"/>
    </row>
    <row r="2641" spans="1:10" s="99" customFormat="1" ht="14.25" customHeight="1">
      <c r="A2641" s="154">
        <v>94</v>
      </c>
      <c r="B2641" s="155">
        <v>2540</v>
      </c>
      <c r="C2641" s="155" t="s">
        <v>672</v>
      </c>
      <c r="D2641" s="155" t="s">
        <v>91</v>
      </c>
      <c r="E2641" s="155">
        <v>120</v>
      </c>
      <c r="F2641" s="155" t="s">
        <v>625</v>
      </c>
      <c r="G2641" s="153">
        <v>11.4</v>
      </c>
      <c r="H2641" s="153" t="s">
        <v>92</v>
      </c>
      <c r="I2641" s="156" t="s">
        <v>66</v>
      </c>
      <c r="J2641" s="184"/>
    </row>
    <row r="2642" spans="1:10" s="99" customFormat="1" ht="14.25" customHeight="1">
      <c r="A2642" s="154">
        <v>94</v>
      </c>
      <c r="B2642" s="155">
        <v>2541</v>
      </c>
      <c r="C2642" s="155" t="s">
        <v>672</v>
      </c>
      <c r="D2642" s="155" t="s">
        <v>91</v>
      </c>
      <c r="E2642" s="155">
        <v>120</v>
      </c>
      <c r="F2642" s="155" t="s">
        <v>625</v>
      </c>
      <c r="G2642" s="153">
        <v>11.4</v>
      </c>
      <c r="H2642" s="153" t="s">
        <v>92</v>
      </c>
      <c r="I2642" s="156" t="s">
        <v>66</v>
      </c>
      <c r="J2642" s="184"/>
    </row>
    <row r="2643" spans="1:10" s="99" customFormat="1" ht="14.25" customHeight="1">
      <c r="A2643" s="154">
        <v>94</v>
      </c>
      <c r="B2643" s="155">
        <v>2542</v>
      </c>
      <c r="C2643" s="155" t="s">
        <v>672</v>
      </c>
      <c r="D2643" s="155" t="s">
        <v>91</v>
      </c>
      <c r="E2643" s="155">
        <v>120</v>
      </c>
      <c r="F2643" s="155" t="s">
        <v>623</v>
      </c>
      <c r="G2643" s="153">
        <v>11.4</v>
      </c>
      <c r="H2643" s="153" t="s">
        <v>92</v>
      </c>
      <c r="I2643" s="156" t="s">
        <v>66</v>
      </c>
      <c r="J2643" s="184"/>
    </row>
    <row r="2644" spans="1:10" s="99" customFormat="1" ht="14.25" customHeight="1">
      <c r="A2644" s="154">
        <v>94</v>
      </c>
      <c r="B2644" s="155">
        <v>2543</v>
      </c>
      <c r="C2644" s="155" t="s">
        <v>672</v>
      </c>
      <c r="D2644" s="155" t="s">
        <v>91</v>
      </c>
      <c r="E2644" s="155">
        <v>120</v>
      </c>
      <c r="F2644" s="155" t="s">
        <v>623</v>
      </c>
      <c r="G2644" s="153">
        <v>11.4</v>
      </c>
      <c r="H2644" s="153" t="s">
        <v>92</v>
      </c>
      <c r="I2644" s="156" t="s">
        <v>66</v>
      </c>
      <c r="J2644" s="184"/>
    </row>
    <row r="2645" spans="1:10" s="99" customFormat="1" ht="14.25" customHeight="1">
      <c r="A2645" s="154">
        <v>94</v>
      </c>
      <c r="B2645" s="155">
        <v>2544</v>
      </c>
      <c r="C2645" s="155" t="s">
        <v>672</v>
      </c>
      <c r="D2645" s="155" t="s">
        <v>91</v>
      </c>
      <c r="E2645" s="155">
        <v>120</v>
      </c>
      <c r="F2645" s="155" t="s">
        <v>623</v>
      </c>
      <c r="G2645" s="153">
        <v>11.4</v>
      </c>
      <c r="H2645" s="153" t="s">
        <v>92</v>
      </c>
      <c r="I2645" s="156" t="s">
        <v>66</v>
      </c>
      <c r="J2645" s="184"/>
    </row>
    <row r="2646" spans="1:10" s="99" customFormat="1" ht="14.25" customHeight="1">
      <c r="A2646" s="154">
        <v>94</v>
      </c>
      <c r="B2646" s="155">
        <v>2545</v>
      </c>
      <c r="C2646" s="155" t="s">
        <v>672</v>
      </c>
      <c r="D2646" s="155" t="s">
        <v>91</v>
      </c>
      <c r="E2646" s="155">
        <v>120</v>
      </c>
      <c r="F2646" s="155" t="s">
        <v>623</v>
      </c>
      <c r="G2646" s="153">
        <v>11.4</v>
      </c>
      <c r="H2646" s="153" t="s">
        <v>92</v>
      </c>
      <c r="I2646" s="156" t="s">
        <v>66</v>
      </c>
      <c r="J2646" s="184"/>
    </row>
    <row r="2647" spans="1:10" s="99" customFormat="1" ht="14.25" customHeight="1">
      <c r="A2647" s="154">
        <v>94</v>
      </c>
      <c r="B2647" s="155">
        <v>2546</v>
      </c>
      <c r="C2647" s="155" t="s">
        <v>672</v>
      </c>
      <c r="D2647" s="155" t="s">
        <v>91</v>
      </c>
      <c r="E2647" s="155">
        <v>120</v>
      </c>
      <c r="F2647" s="155" t="s">
        <v>625</v>
      </c>
      <c r="G2647" s="153">
        <v>11.4</v>
      </c>
      <c r="H2647" s="153" t="s">
        <v>92</v>
      </c>
      <c r="I2647" s="156" t="s">
        <v>66</v>
      </c>
      <c r="J2647" s="184"/>
    </row>
    <row r="2648" spans="1:10" s="99" customFormat="1" ht="14.25" customHeight="1">
      <c r="A2648" s="154">
        <v>94</v>
      </c>
      <c r="B2648" s="155">
        <v>2547</v>
      </c>
      <c r="C2648" s="155" t="s">
        <v>672</v>
      </c>
      <c r="D2648" s="155" t="s">
        <v>91</v>
      </c>
      <c r="E2648" s="155">
        <v>120</v>
      </c>
      <c r="F2648" s="155" t="s">
        <v>625</v>
      </c>
      <c r="G2648" s="153">
        <v>11.4</v>
      </c>
      <c r="H2648" s="153" t="s">
        <v>92</v>
      </c>
      <c r="I2648" s="156" t="s">
        <v>66</v>
      </c>
      <c r="J2648" s="184"/>
    </row>
    <row r="2649" spans="1:10" s="99" customFormat="1" ht="14.25" customHeight="1">
      <c r="A2649" s="154">
        <v>94</v>
      </c>
      <c r="B2649" s="155">
        <v>2548</v>
      </c>
      <c r="C2649" s="155" t="s">
        <v>672</v>
      </c>
      <c r="D2649" s="155" t="s">
        <v>91</v>
      </c>
      <c r="E2649" s="155">
        <v>120</v>
      </c>
      <c r="F2649" s="155" t="s">
        <v>625</v>
      </c>
      <c r="G2649" s="153">
        <v>11.4</v>
      </c>
      <c r="H2649" s="153" t="s">
        <v>92</v>
      </c>
      <c r="I2649" s="156" t="s">
        <v>66</v>
      </c>
      <c r="J2649" s="184"/>
    </row>
    <row r="2650" spans="1:10" s="99" customFormat="1" ht="14.25" customHeight="1">
      <c r="A2650" s="154">
        <v>94</v>
      </c>
      <c r="B2650" s="155">
        <v>2549</v>
      </c>
      <c r="C2650" s="155" t="s">
        <v>672</v>
      </c>
      <c r="D2650" s="155" t="s">
        <v>91</v>
      </c>
      <c r="E2650" s="155">
        <v>120</v>
      </c>
      <c r="F2650" s="155" t="s">
        <v>623</v>
      </c>
      <c r="G2650" s="153">
        <v>11.4</v>
      </c>
      <c r="H2650" s="153" t="s">
        <v>92</v>
      </c>
      <c r="I2650" s="156" t="s">
        <v>66</v>
      </c>
      <c r="J2650" s="184"/>
    </row>
    <row r="2651" spans="1:10" s="99" customFormat="1" ht="14.25" customHeight="1">
      <c r="A2651" s="154">
        <v>94</v>
      </c>
      <c r="B2651" s="155">
        <v>2550</v>
      </c>
      <c r="C2651" s="155" t="s">
        <v>672</v>
      </c>
      <c r="D2651" s="155" t="s">
        <v>91</v>
      </c>
      <c r="E2651" s="155">
        <v>120</v>
      </c>
      <c r="F2651" s="155" t="s">
        <v>623</v>
      </c>
      <c r="G2651" s="153">
        <v>11.4</v>
      </c>
      <c r="H2651" s="153" t="s">
        <v>92</v>
      </c>
      <c r="I2651" s="156" t="s">
        <v>66</v>
      </c>
      <c r="J2651" s="184"/>
    </row>
    <row r="2652" spans="1:10" s="99" customFormat="1" ht="14.25" customHeight="1">
      <c r="A2652" s="154">
        <v>94</v>
      </c>
      <c r="B2652" s="155">
        <v>2551</v>
      </c>
      <c r="C2652" s="155" t="s">
        <v>672</v>
      </c>
      <c r="D2652" s="155" t="s">
        <v>91</v>
      </c>
      <c r="E2652" s="155">
        <v>120</v>
      </c>
      <c r="F2652" s="155" t="s">
        <v>623</v>
      </c>
      <c r="G2652" s="153">
        <v>11.4</v>
      </c>
      <c r="H2652" s="153" t="s">
        <v>92</v>
      </c>
      <c r="I2652" s="156" t="s">
        <v>66</v>
      </c>
      <c r="J2652" s="184"/>
    </row>
    <row r="2653" spans="1:10" s="99" customFormat="1" ht="14.25" customHeight="1">
      <c r="A2653" s="154">
        <v>94</v>
      </c>
      <c r="B2653" s="155">
        <v>2552</v>
      </c>
      <c r="C2653" s="155" t="s">
        <v>672</v>
      </c>
      <c r="D2653" s="155" t="s">
        <v>91</v>
      </c>
      <c r="E2653" s="155">
        <v>120</v>
      </c>
      <c r="F2653" s="155" t="s">
        <v>623</v>
      </c>
      <c r="G2653" s="153">
        <v>11.4</v>
      </c>
      <c r="H2653" s="153" t="s">
        <v>92</v>
      </c>
      <c r="I2653" s="156" t="s">
        <v>66</v>
      </c>
      <c r="J2653" s="184"/>
    </row>
    <row r="2654" spans="1:10" s="99" customFormat="1" ht="14.25" customHeight="1">
      <c r="A2654" s="154">
        <v>94</v>
      </c>
      <c r="B2654" s="155">
        <v>2553</v>
      </c>
      <c r="C2654" s="155" t="s">
        <v>672</v>
      </c>
      <c r="D2654" s="155" t="s">
        <v>91</v>
      </c>
      <c r="E2654" s="155">
        <v>120</v>
      </c>
      <c r="F2654" s="155" t="s">
        <v>623</v>
      </c>
      <c r="G2654" s="153">
        <v>11.4</v>
      </c>
      <c r="H2654" s="153" t="s">
        <v>92</v>
      </c>
      <c r="I2654" s="156" t="s">
        <v>66</v>
      </c>
      <c r="J2654" s="184"/>
    </row>
    <row r="2655" spans="1:10" s="99" customFormat="1" ht="14.25" customHeight="1">
      <c r="A2655" s="154">
        <v>94</v>
      </c>
      <c r="B2655" s="155">
        <v>2554</v>
      </c>
      <c r="C2655" s="155" t="s">
        <v>672</v>
      </c>
      <c r="D2655" s="155" t="s">
        <v>91</v>
      </c>
      <c r="E2655" s="155">
        <v>120</v>
      </c>
      <c r="F2655" s="155" t="s">
        <v>625</v>
      </c>
      <c r="G2655" s="153">
        <v>11.4</v>
      </c>
      <c r="H2655" s="153" t="s">
        <v>92</v>
      </c>
      <c r="I2655" s="156" t="s">
        <v>66</v>
      </c>
      <c r="J2655" s="184"/>
    </row>
    <row r="2656" spans="1:10" s="99" customFormat="1" ht="14.25" customHeight="1">
      <c r="A2656" s="154">
        <v>94</v>
      </c>
      <c r="B2656" s="155">
        <v>2555</v>
      </c>
      <c r="C2656" s="155" t="s">
        <v>672</v>
      </c>
      <c r="D2656" s="155" t="s">
        <v>91</v>
      </c>
      <c r="E2656" s="155">
        <v>120</v>
      </c>
      <c r="F2656" s="155" t="s">
        <v>625</v>
      </c>
      <c r="G2656" s="153">
        <v>11.4</v>
      </c>
      <c r="H2656" s="153" t="s">
        <v>92</v>
      </c>
      <c r="I2656" s="156" t="s">
        <v>66</v>
      </c>
      <c r="J2656" s="184"/>
    </row>
    <row r="2657" spans="1:10" s="99" customFormat="1" ht="14.25" customHeight="1">
      <c r="A2657" s="154">
        <v>94</v>
      </c>
      <c r="B2657" s="155">
        <v>2556</v>
      </c>
      <c r="C2657" s="155" t="s">
        <v>672</v>
      </c>
      <c r="D2657" s="155" t="s">
        <v>91</v>
      </c>
      <c r="E2657" s="155">
        <v>120</v>
      </c>
      <c r="F2657" s="155" t="s">
        <v>625</v>
      </c>
      <c r="G2657" s="153">
        <v>11.4</v>
      </c>
      <c r="H2657" s="153" t="s">
        <v>92</v>
      </c>
      <c r="I2657" s="156" t="s">
        <v>66</v>
      </c>
      <c r="J2657" s="184"/>
    </row>
    <row r="2658" spans="1:10" s="99" customFormat="1" ht="14.25" customHeight="1">
      <c r="A2658" s="154">
        <v>94</v>
      </c>
      <c r="B2658" s="155">
        <v>2557</v>
      </c>
      <c r="C2658" s="155" t="s">
        <v>672</v>
      </c>
      <c r="D2658" s="155" t="s">
        <v>91</v>
      </c>
      <c r="E2658" s="155">
        <v>120</v>
      </c>
      <c r="F2658" s="155" t="s">
        <v>623</v>
      </c>
      <c r="G2658" s="153">
        <v>11.4</v>
      </c>
      <c r="H2658" s="153" t="s">
        <v>92</v>
      </c>
      <c r="I2658" s="156" t="s">
        <v>66</v>
      </c>
      <c r="J2658" s="184"/>
    </row>
    <row r="2659" spans="1:10" s="99" customFormat="1" ht="14.25" customHeight="1">
      <c r="A2659" s="154">
        <v>94</v>
      </c>
      <c r="B2659" s="155">
        <v>2558</v>
      </c>
      <c r="C2659" s="155" t="s">
        <v>672</v>
      </c>
      <c r="D2659" s="155" t="s">
        <v>91</v>
      </c>
      <c r="E2659" s="155">
        <v>120</v>
      </c>
      <c r="F2659" s="155" t="s">
        <v>623</v>
      </c>
      <c r="G2659" s="153">
        <v>11.4</v>
      </c>
      <c r="H2659" s="153" t="s">
        <v>92</v>
      </c>
      <c r="I2659" s="156" t="s">
        <v>66</v>
      </c>
      <c r="J2659" s="184"/>
    </row>
    <row r="2660" spans="1:10" s="99" customFormat="1" ht="14.25" customHeight="1">
      <c r="A2660" s="154">
        <v>94</v>
      </c>
      <c r="B2660" s="155">
        <v>2559</v>
      </c>
      <c r="C2660" s="155" t="s">
        <v>672</v>
      </c>
      <c r="D2660" s="155" t="s">
        <v>91</v>
      </c>
      <c r="E2660" s="155">
        <v>120</v>
      </c>
      <c r="F2660" s="155" t="s">
        <v>623</v>
      </c>
      <c r="G2660" s="153">
        <v>11.4</v>
      </c>
      <c r="H2660" s="153" t="s">
        <v>92</v>
      </c>
      <c r="I2660" s="156" t="s">
        <v>66</v>
      </c>
      <c r="J2660" s="184"/>
    </row>
    <row r="2661" spans="1:10" s="99" customFormat="1" ht="14.25" customHeight="1">
      <c r="A2661" s="154">
        <v>94</v>
      </c>
      <c r="B2661" s="155">
        <v>2560</v>
      </c>
      <c r="C2661" s="155" t="s">
        <v>672</v>
      </c>
      <c r="D2661" s="155" t="s">
        <v>91</v>
      </c>
      <c r="E2661" s="155">
        <v>120</v>
      </c>
      <c r="F2661" s="155" t="s">
        <v>625</v>
      </c>
      <c r="G2661" s="153">
        <v>11.4</v>
      </c>
      <c r="H2661" s="153" t="s">
        <v>92</v>
      </c>
      <c r="I2661" s="156" t="s">
        <v>66</v>
      </c>
      <c r="J2661" s="184"/>
    </row>
    <row r="2662" spans="1:10" s="99" customFormat="1" ht="14.25" customHeight="1">
      <c r="A2662" s="154">
        <v>94</v>
      </c>
      <c r="B2662" s="155">
        <v>2561</v>
      </c>
      <c r="C2662" s="155" t="s">
        <v>672</v>
      </c>
      <c r="D2662" s="155" t="s">
        <v>91</v>
      </c>
      <c r="E2662" s="155">
        <v>120</v>
      </c>
      <c r="F2662" s="155" t="s">
        <v>623</v>
      </c>
      <c r="G2662" s="153">
        <v>11.4</v>
      </c>
      <c r="H2662" s="153" t="s">
        <v>92</v>
      </c>
      <c r="I2662" s="156" t="s">
        <v>66</v>
      </c>
      <c r="J2662" s="184"/>
    </row>
    <row r="2663" spans="1:10" s="99" customFormat="1" ht="14.25" customHeight="1">
      <c r="A2663" s="154">
        <v>94</v>
      </c>
      <c r="B2663" s="155">
        <v>2562</v>
      </c>
      <c r="C2663" s="155" t="s">
        <v>672</v>
      </c>
      <c r="D2663" s="155" t="s">
        <v>91</v>
      </c>
      <c r="E2663" s="155">
        <v>120</v>
      </c>
      <c r="F2663" s="155" t="s">
        <v>623</v>
      </c>
      <c r="G2663" s="153">
        <v>11.4</v>
      </c>
      <c r="H2663" s="153" t="s">
        <v>92</v>
      </c>
      <c r="I2663" s="156" t="s">
        <v>66</v>
      </c>
      <c r="J2663" s="184"/>
    </row>
    <row r="2664" spans="1:10" s="99" customFormat="1" ht="14.25" customHeight="1">
      <c r="A2664" s="154">
        <v>94</v>
      </c>
      <c r="B2664" s="155">
        <v>2563</v>
      </c>
      <c r="C2664" s="155" t="s">
        <v>672</v>
      </c>
      <c r="D2664" s="155" t="s">
        <v>91</v>
      </c>
      <c r="E2664" s="155">
        <v>120</v>
      </c>
      <c r="F2664" s="155" t="s">
        <v>625</v>
      </c>
      <c r="G2664" s="153">
        <v>11.4</v>
      </c>
      <c r="H2664" s="153" t="s">
        <v>92</v>
      </c>
      <c r="I2664" s="156" t="s">
        <v>66</v>
      </c>
      <c r="J2664" s="184"/>
    </row>
    <row r="2665" spans="1:10" s="99" customFormat="1" ht="14.25" customHeight="1">
      <c r="A2665" s="154">
        <v>94</v>
      </c>
      <c r="B2665" s="155">
        <v>2564</v>
      </c>
      <c r="C2665" s="155" t="s">
        <v>672</v>
      </c>
      <c r="D2665" s="155" t="s">
        <v>91</v>
      </c>
      <c r="E2665" s="155">
        <v>120</v>
      </c>
      <c r="F2665" s="155" t="s">
        <v>625</v>
      </c>
      <c r="G2665" s="153">
        <v>11.4</v>
      </c>
      <c r="H2665" s="153" t="s">
        <v>92</v>
      </c>
      <c r="I2665" s="156" t="s">
        <v>66</v>
      </c>
      <c r="J2665" s="184"/>
    </row>
    <row r="2666" spans="1:10" s="99" customFormat="1" ht="14.25" customHeight="1">
      <c r="A2666" s="154">
        <v>94</v>
      </c>
      <c r="B2666" s="155">
        <v>2565</v>
      </c>
      <c r="C2666" s="155" t="s">
        <v>672</v>
      </c>
      <c r="D2666" s="155" t="s">
        <v>91</v>
      </c>
      <c r="E2666" s="155">
        <v>120</v>
      </c>
      <c r="F2666" s="155" t="s">
        <v>623</v>
      </c>
      <c r="G2666" s="153">
        <v>11.4</v>
      </c>
      <c r="H2666" s="153" t="s">
        <v>92</v>
      </c>
      <c r="I2666" s="156" t="s">
        <v>66</v>
      </c>
      <c r="J2666" s="184"/>
    </row>
    <row r="2667" spans="1:10" s="99" customFormat="1" ht="14.25" customHeight="1">
      <c r="A2667" s="154">
        <v>94</v>
      </c>
      <c r="B2667" s="155">
        <v>2566</v>
      </c>
      <c r="C2667" s="155" t="s">
        <v>672</v>
      </c>
      <c r="D2667" s="155" t="s">
        <v>91</v>
      </c>
      <c r="E2667" s="155">
        <v>120</v>
      </c>
      <c r="F2667" s="155" t="s">
        <v>623</v>
      </c>
      <c r="G2667" s="153">
        <v>11.4</v>
      </c>
      <c r="H2667" s="153" t="s">
        <v>92</v>
      </c>
      <c r="I2667" s="156" t="s">
        <v>66</v>
      </c>
      <c r="J2667" s="184"/>
    </row>
    <row r="2668" spans="1:10" s="99" customFormat="1" ht="14.25" customHeight="1">
      <c r="A2668" s="154">
        <v>94</v>
      </c>
      <c r="B2668" s="155">
        <v>2567</v>
      </c>
      <c r="C2668" s="155" t="s">
        <v>672</v>
      </c>
      <c r="D2668" s="155" t="s">
        <v>91</v>
      </c>
      <c r="E2668" s="155">
        <v>120</v>
      </c>
      <c r="F2668" s="155" t="s">
        <v>625</v>
      </c>
      <c r="G2668" s="153">
        <v>11.4</v>
      </c>
      <c r="H2668" s="153" t="s">
        <v>92</v>
      </c>
      <c r="I2668" s="156" t="s">
        <v>66</v>
      </c>
      <c r="J2668" s="184"/>
    </row>
    <row r="2669" spans="1:10" s="99" customFormat="1" ht="14.25" customHeight="1">
      <c r="A2669" s="154">
        <v>94</v>
      </c>
      <c r="B2669" s="155">
        <v>2568</v>
      </c>
      <c r="C2669" s="155" t="s">
        <v>672</v>
      </c>
      <c r="D2669" s="155" t="s">
        <v>91</v>
      </c>
      <c r="E2669" s="155">
        <v>120</v>
      </c>
      <c r="F2669" s="155" t="s">
        <v>625</v>
      </c>
      <c r="G2669" s="153">
        <v>11.4</v>
      </c>
      <c r="H2669" s="153" t="s">
        <v>92</v>
      </c>
      <c r="I2669" s="156" t="s">
        <v>66</v>
      </c>
      <c r="J2669" s="184"/>
    </row>
    <row r="2670" spans="1:10" s="99" customFormat="1" ht="14.25" customHeight="1">
      <c r="A2670" s="154">
        <v>94</v>
      </c>
      <c r="B2670" s="155">
        <v>2569</v>
      </c>
      <c r="C2670" s="155" t="s">
        <v>672</v>
      </c>
      <c r="D2670" s="155" t="s">
        <v>91</v>
      </c>
      <c r="E2670" s="155">
        <v>120</v>
      </c>
      <c r="F2670" s="155" t="s">
        <v>625</v>
      </c>
      <c r="G2670" s="153">
        <v>11.4</v>
      </c>
      <c r="H2670" s="153" t="s">
        <v>92</v>
      </c>
      <c r="I2670" s="156" t="s">
        <v>66</v>
      </c>
      <c r="J2670" s="184"/>
    </row>
    <row r="2671" spans="1:10" s="99" customFormat="1" ht="14.25" customHeight="1">
      <c r="A2671" s="154">
        <v>94</v>
      </c>
      <c r="B2671" s="155">
        <v>2570</v>
      </c>
      <c r="C2671" s="155" t="s">
        <v>672</v>
      </c>
      <c r="D2671" s="155" t="s">
        <v>91</v>
      </c>
      <c r="E2671" s="155">
        <v>120</v>
      </c>
      <c r="F2671" s="155" t="s">
        <v>623</v>
      </c>
      <c r="G2671" s="153">
        <v>11.4</v>
      </c>
      <c r="H2671" s="153" t="s">
        <v>92</v>
      </c>
      <c r="I2671" s="156" t="s">
        <v>66</v>
      </c>
      <c r="J2671" s="184"/>
    </row>
    <row r="2672" spans="1:10" s="99" customFormat="1" ht="14.25" customHeight="1">
      <c r="A2672" s="154">
        <v>94</v>
      </c>
      <c r="B2672" s="155">
        <v>2571</v>
      </c>
      <c r="C2672" s="155" t="s">
        <v>672</v>
      </c>
      <c r="D2672" s="155" t="s">
        <v>91</v>
      </c>
      <c r="E2672" s="155">
        <v>120</v>
      </c>
      <c r="F2672" s="155" t="s">
        <v>625</v>
      </c>
      <c r="G2672" s="153">
        <v>11.4</v>
      </c>
      <c r="H2672" s="153" t="s">
        <v>92</v>
      </c>
      <c r="I2672" s="156" t="s">
        <v>66</v>
      </c>
      <c r="J2672" s="184"/>
    </row>
    <row r="2673" spans="1:10" s="99" customFormat="1" ht="14.25" customHeight="1">
      <c r="A2673" s="154" t="s">
        <v>36</v>
      </c>
      <c r="B2673" s="155" t="s">
        <v>45</v>
      </c>
      <c r="C2673" s="155" t="s">
        <v>86</v>
      </c>
      <c r="D2673" s="155" t="s">
        <v>87</v>
      </c>
      <c r="E2673" s="155" t="s">
        <v>88</v>
      </c>
      <c r="F2673" s="155" t="s">
        <v>89</v>
      </c>
      <c r="G2673" s="153">
        <v>286.62</v>
      </c>
      <c r="H2673" s="153">
        <v>308.72000000000003</v>
      </c>
      <c r="I2673" s="156" t="s">
        <v>145</v>
      </c>
      <c r="J2673" s="184"/>
    </row>
    <row r="2674" spans="1:10" s="99" customFormat="1" ht="14.25" customHeight="1">
      <c r="A2674" s="154">
        <v>95</v>
      </c>
      <c r="B2674" s="155">
        <v>2572</v>
      </c>
      <c r="C2674" s="155" t="s">
        <v>528</v>
      </c>
      <c r="D2674" s="155" t="s">
        <v>96</v>
      </c>
      <c r="E2674" s="155">
        <v>800</v>
      </c>
      <c r="F2674" s="155" t="s">
        <v>623</v>
      </c>
      <c r="G2674" s="153">
        <v>8</v>
      </c>
      <c r="H2674" s="153" t="s">
        <v>92</v>
      </c>
      <c r="I2674" s="156" t="s">
        <v>66</v>
      </c>
      <c r="J2674" s="184"/>
    </row>
    <row r="2675" spans="1:10" s="99" customFormat="1" ht="14.25" customHeight="1">
      <c r="A2675" s="154">
        <v>95</v>
      </c>
      <c r="B2675" s="155">
        <v>2573</v>
      </c>
      <c r="C2675" s="155" t="s">
        <v>528</v>
      </c>
      <c r="D2675" s="155" t="s">
        <v>96</v>
      </c>
      <c r="E2675" s="155">
        <v>800</v>
      </c>
      <c r="F2675" s="155" t="s">
        <v>623</v>
      </c>
      <c r="G2675" s="153">
        <v>8</v>
      </c>
      <c r="H2675" s="153" t="s">
        <v>92</v>
      </c>
      <c r="I2675" s="156" t="s">
        <v>66</v>
      </c>
      <c r="J2675" s="184"/>
    </row>
    <row r="2676" spans="1:10" s="99" customFormat="1" ht="14.25" customHeight="1">
      <c r="A2676" s="154">
        <v>95</v>
      </c>
      <c r="B2676" s="155">
        <v>2574</v>
      </c>
      <c r="C2676" s="155" t="s">
        <v>528</v>
      </c>
      <c r="D2676" s="155" t="s">
        <v>96</v>
      </c>
      <c r="E2676" s="155">
        <v>800</v>
      </c>
      <c r="F2676" s="155" t="s">
        <v>625</v>
      </c>
      <c r="G2676" s="153">
        <v>8</v>
      </c>
      <c r="H2676" s="153" t="s">
        <v>92</v>
      </c>
      <c r="I2676" s="156" t="s">
        <v>66</v>
      </c>
      <c r="J2676" s="184"/>
    </row>
    <row r="2677" spans="1:10" s="99" customFormat="1" ht="14.25" customHeight="1">
      <c r="A2677" s="154">
        <v>95</v>
      </c>
      <c r="B2677" s="155">
        <v>2575</v>
      </c>
      <c r="C2677" s="155" t="s">
        <v>528</v>
      </c>
      <c r="D2677" s="155" t="s">
        <v>96</v>
      </c>
      <c r="E2677" s="155">
        <v>800</v>
      </c>
      <c r="F2677" s="155" t="s">
        <v>625</v>
      </c>
      <c r="G2677" s="153">
        <v>8</v>
      </c>
      <c r="H2677" s="153" t="s">
        <v>92</v>
      </c>
      <c r="I2677" s="156" t="s">
        <v>66</v>
      </c>
      <c r="J2677" s="184"/>
    </row>
    <row r="2678" spans="1:10" s="99" customFormat="1" ht="14.25" customHeight="1">
      <c r="A2678" s="154">
        <v>95</v>
      </c>
      <c r="B2678" s="155">
        <v>2576</v>
      </c>
      <c r="C2678" s="155" t="s">
        <v>528</v>
      </c>
      <c r="D2678" s="155" t="s">
        <v>96</v>
      </c>
      <c r="E2678" s="155">
        <v>800</v>
      </c>
      <c r="F2678" s="155" t="s">
        <v>623</v>
      </c>
      <c r="G2678" s="153">
        <v>8</v>
      </c>
      <c r="H2678" s="153" t="s">
        <v>92</v>
      </c>
      <c r="I2678" s="156" t="s">
        <v>66</v>
      </c>
      <c r="J2678" s="184"/>
    </row>
    <row r="2679" spans="1:10" s="99" customFormat="1" ht="14.25" customHeight="1">
      <c r="A2679" s="154">
        <v>95</v>
      </c>
      <c r="B2679" s="155">
        <v>2577</v>
      </c>
      <c r="C2679" s="155" t="s">
        <v>528</v>
      </c>
      <c r="D2679" s="155" t="s">
        <v>96</v>
      </c>
      <c r="E2679" s="155">
        <v>800</v>
      </c>
      <c r="F2679" s="155" t="s">
        <v>625</v>
      </c>
      <c r="G2679" s="153">
        <v>8</v>
      </c>
      <c r="H2679" s="153" t="s">
        <v>92</v>
      </c>
      <c r="I2679" s="156" t="s">
        <v>66</v>
      </c>
      <c r="J2679" s="184"/>
    </row>
    <row r="2680" spans="1:10" s="99" customFormat="1" ht="14.25" customHeight="1">
      <c r="A2680" s="154">
        <v>95</v>
      </c>
      <c r="B2680" s="155">
        <v>2578</v>
      </c>
      <c r="C2680" s="155" t="s">
        <v>483</v>
      </c>
      <c r="D2680" s="155" t="s">
        <v>96</v>
      </c>
      <c r="E2680" s="155">
        <v>150</v>
      </c>
      <c r="F2680" s="155" t="s">
        <v>623</v>
      </c>
      <c r="G2680" s="153">
        <v>11.4</v>
      </c>
      <c r="H2680" s="153" t="s">
        <v>92</v>
      </c>
      <c r="I2680" s="156" t="s">
        <v>66</v>
      </c>
      <c r="J2680" s="184"/>
    </row>
    <row r="2681" spans="1:10" s="99" customFormat="1" ht="14.25" customHeight="1">
      <c r="A2681" s="154">
        <v>95</v>
      </c>
      <c r="B2681" s="155">
        <v>2579</v>
      </c>
      <c r="C2681" s="155" t="s">
        <v>483</v>
      </c>
      <c r="D2681" s="155" t="s">
        <v>96</v>
      </c>
      <c r="E2681" s="155">
        <v>150</v>
      </c>
      <c r="F2681" s="155" t="s">
        <v>623</v>
      </c>
      <c r="G2681" s="153">
        <v>11.4</v>
      </c>
      <c r="H2681" s="153" t="s">
        <v>92</v>
      </c>
      <c r="I2681" s="156" t="s">
        <v>66</v>
      </c>
      <c r="J2681" s="184"/>
    </row>
    <row r="2682" spans="1:10" s="99" customFormat="1" ht="14.25" customHeight="1">
      <c r="A2682" s="154">
        <v>95</v>
      </c>
      <c r="B2682" s="155">
        <v>2580</v>
      </c>
      <c r="C2682" s="155" t="s">
        <v>483</v>
      </c>
      <c r="D2682" s="155" t="s">
        <v>96</v>
      </c>
      <c r="E2682" s="155">
        <v>150</v>
      </c>
      <c r="F2682" s="155" t="s">
        <v>623</v>
      </c>
      <c r="G2682" s="153">
        <v>11.4</v>
      </c>
      <c r="H2682" s="153" t="s">
        <v>92</v>
      </c>
      <c r="I2682" s="156" t="s">
        <v>66</v>
      </c>
      <c r="J2682" s="184"/>
    </row>
    <row r="2683" spans="1:10" s="99" customFormat="1" ht="14.25" customHeight="1">
      <c r="A2683" s="154">
        <v>95</v>
      </c>
      <c r="B2683" s="155">
        <v>2581</v>
      </c>
      <c r="C2683" s="155" t="s">
        <v>483</v>
      </c>
      <c r="D2683" s="155" t="s">
        <v>96</v>
      </c>
      <c r="E2683" s="155">
        <v>150</v>
      </c>
      <c r="F2683" s="155" t="s">
        <v>623</v>
      </c>
      <c r="G2683" s="153">
        <v>11.4</v>
      </c>
      <c r="H2683" s="153" t="s">
        <v>92</v>
      </c>
      <c r="I2683" s="156" t="s">
        <v>66</v>
      </c>
      <c r="J2683" s="184"/>
    </row>
    <row r="2684" spans="1:10" s="99" customFormat="1" ht="14.25" customHeight="1">
      <c r="A2684" s="154">
        <v>95</v>
      </c>
      <c r="B2684" s="155">
        <v>2582</v>
      </c>
      <c r="C2684" s="155" t="s">
        <v>483</v>
      </c>
      <c r="D2684" s="155" t="s">
        <v>96</v>
      </c>
      <c r="E2684" s="155">
        <v>150</v>
      </c>
      <c r="F2684" s="155" t="s">
        <v>623</v>
      </c>
      <c r="G2684" s="153">
        <v>11.4</v>
      </c>
      <c r="H2684" s="153" t="s">
        <v>92</v>
      </c>
      <c r="I2684" s="156" t="s">
        <v>66</v>
      </c>
      <c r="J2684" s="184"/>
    </row>
    <row r="2685" spans="1:10" s="99" customFormat="1" ht="14.25" customHeight="1">
      <c r="A2685" s="154">
        <v>95</v>
      </c>
      <c r="B2685" s="155">
        <v>2583</v>
      </c>
      <c r="C2685" s="155" t="s">
        <v>483</v>
      </c>
      <c r="D2685" s="155" t="s">
        <v>96</v>
      </c>
      <c r="E2685" s="155">
        <v>150</v>
      </c>
      <c r="F2685" s="155" t="s">
        <v>582</v>
      </c>
      <c r="G2685" s="153">
        <v>11.4</v>
      </c>
      <c r="H2685" s="153" t="s">
        <v>92</v>
      </c>
      <c r="I2685" s="156" t="s">
        <v>66</v>
      </c>
      <c r="J2685" s="184"/>
    </row>
    <row r="2686" spans="1:10" s="99" customFormat="1" ht="14.25" customHeight="1">
      <c r="A2686" s="154">
        <v>95</v>
      </c>
      <c r="B2686" s="155">
        <v>2584</v>
      </c>
      <c r="C2686" s="155" t="s">
        <v>483</v>
      </c>
      <c r="D2686" s="155" t="s">
        <v>96</v>
      </c>
      <c r="E2686" s="155">
        <v>150</v>
      </c>
      <c r="F2686" s="155" t="s">
        <v>582</v>
      </c>
      <c r="G2686" s="153">
        <v>11.4</v>
      </c>
      <c r="H2686" s="153" t="s">
        <v>92</v>
      </c>
      <c r="I2686" s="156" t="s">
        <v>66</v>
      </c>
      <c r="J2686" s="184"/>
    </row>
    <row r="2687" spans="1:10" s="99" customFormat="1" ht="14.25" customHeight="1">
      <c r="A2687" s="154">
        <v>95</v>
      </c>
      <c r="B2687" s="155">
        <v>2585</v>
      </c>
      <c r="C2687" s="46" t="s">
        <v>483</v>
      </c>
      <c r="D2687" s="155" t="s">
        <v>96</v>
      </c>
      <c r="E2687" s="155">
        <v>150</v>
      </c>
      <c r="F2687" s="155" t="s">
        <v>582</v>
      </c>
      <c r="G2687" s="153">
        <v>11.4</v>
      </c>
      <c r="H2687" s="153" t="s">
        <v>92</v>
      </c>
      <c r="I2687" s="156" t="s">
        <v>66</v>
      </c>
      <c r="J2687" s="184"/>
    </row>
    <row r="2688" spans="1:10" s="99" customFormat="1" ht="14.25" customHeight="1">
      <c r="A2688" s="154">
        <v>95</v>
      </c>
      <c r="B2688" s="155">
        <v>2586</v>
      </c>
      <c r="C2688" s="155" t="s">
        <v>483</v>
      </c>
      <c r="D2688" s="155" t="s">
        <v>96</v>
      </c>
      <c r="E2688" s="155">
        <v>150</v>
      </c>
      <c r="F2688" s="155" t="s">
        <v>623</v>
      </c>
      <c r="G2688" s="153">
        <v>11.4</v>
      </c>
      <c r="H2688" s="153" t="s">
        <v>92</v>
      </c>
      <c r="I2688" s="156" t="s">
        <v>66</v>
      </c>
      <c r="J2688" s="184"/>
    </row>
    <row r="2689" spans="1:10" s="99" customFormat="1" ht="14.25" customHeight="1">
      <c r="A2689" s="154">
        <v>95</v>
      </c>
      <c r="B2689" s="155">
        <v>2587</v>
      </c>
      <c r="C2689" s="155" t="s">
        <v>483</v>
      </c>
      <c r="D2689" s="155" t="s">
        <v>96</v>
      </c>
      <c r="E2689" s="155">
        <v>150</v>
      </c>
      <c r="F2689" s="155" t="s">
        <v>623</v>
      </c>
      <c r="G2689" s="153">
        <v>11.4</v>
      </c>
      <c r="H2689" s="153" t="s">
        <v>92</v>
      </c>
      <c r="I2689" s="156" t="s">
        <v>66</v>
      </c>
      <c r="J2689" s="184"/>
    </row>
    <row r="2690" spans="1:10" s="99" customFormat="1" ht="14.25" customHeight="1">
      <c r="A2690" s="154">
        <v>95</v>
      </c>
      <c r="B2690" s="155">
        <v>2588</v>
      </c>
      <c r="C2690" s="155" t="s">
        <v>258</v>
      </c>
      <c r="D2690" s="155" t="s">
        <v>96</v>
      </c>
      <c r="E2690" s="155">
        <v>300</v>
      </c>
      <c r="F2690" s="155" t="s">
        <v>625</v>
      </c>
      <c r="G2690" s="153">
        <v>7.7</v>
      </c>
      <c r="H2690" s="153" t="s">
        <v>92</v>
      </c>
      <c r="I2690" s="156" t="s">
        <v>66</v>
      </c>
      <c r="J2690" s="184"/>
    </row>
    <row r="2691" spans="1:10" s="99" customFormat="1" ht="14.25" customHeight="1">
      <c r="A2691" s="154">
        <v>95</v>
      </c>
      <c r="B2691" s="155">
        <v>2589</v>
      </c>
      <c r="C2691" s="155" t="s">
        <v>258</v>
      </c>
      <c r="D2691" s="155" t="s">
        <v>96</v>
      </c>
      <c r="E2691" s="155">
        <v>300</v>
      </c>
      <c r="F2691" s="155" t="s">
        <v>625</v>
      </c>
      <c r="G2691" s="153">
        <v>7.7</v>
      </c>
      <c r="H2691" s="153" t="s">
        <v>92</v>
      </c>
      <c r="I2691" s="156" t="s">
        <v>66</v>
      </c>
      <c r="J2691" s="184"/>
    </row>
    <row r="2692" spans="1:10" s="99" customFormat="1" ht="14.25" customHeight="1">
      <c r="A2692" s="154">
        <v>95</v>
      </c>
      <c r="B2692" s="155">
        <v>2590</v>
      </c>
      <c r="C2692" s="155" t="s">
        <v>258</v>
      </c>
      <c r="D2692" s="155" t="s">
        <v>96</v>
      </c>
      <c r="E2692" s="155">
        <v>300</v>
      </c>
      <c r="F2692" s="155" t="s">
        <v>625</v>
      </c>
      <c r="G2692" s="153">
        <v>7.7</v>
      </c>
      <c r="H2692" s="153" t="s">
        <v>92</v>
      </c>
      <c r="I2692" s="156" t="s">
        <v>66</v>
      </c>
      <c r="J2692" s="184"/>
    </row>
    <row r="2693" spans="1:10" s="99" customFormat="1" ht="14.25" customHeight="1">
      <c r="A2693" s="154">
        <v>95</v>
      </c>
      <c r="B2693" s="155">
        <v>2591</v>
      </c>
      <c r="C2693" s="155" t="s">
        <v>258</v>
      </c>
      <c r="D2693" s="155" t="s">
        <v>96</v>
      </c>
      <c r="E2693" s="155">
        <v>300</v>
      </c>
      <c r="F2693" s="155" t="s">
        <v>625</v>
      </c>
      <c r="G2693" s="153">
        <v>7.7</v>
      </c>
      <c r="H2693" s="153" t="s">
        <v>92</v>
      </c>
      <c r="I2693" s="156" t="s">
        <v>66</v>
      </c>
      <c r="J2693" s="184"/>
    </row>
    <row r="2694" spans="1:10" s="99" customFormat="1" ht="14.25" customHeight="1">
      <c r="A2694" s="154">
        <v>95</v>
      </c>
      <c r="B2694" s="155">
        <v>2592</v>
      </c>
      <c r="C2694" s="155" t="s">
        <v>258</v>
      </c>
      <c r="D2694" s="155" t="s">
        <v>96</v>
      </c>
      <c r="E2694" s="155">
        <v>300</v>
      </c>
      <c r="F2694" s="155" t="s">
        <v>625</v>
      </c>
      <c r="G2694" s="153">
        <v>7.7</v>
      </c>
      <c r="H2694" s="153" t="s">
        <v>92</v>
      </c>
      <c r="I2694" s="156" t="s">
        <v>66</v>
      </c>
      <c r="J2694" s="184"/>
    </row>
    <row r="2695" spans="1:10" s="99" customFormat="1" ht="14.25" customHeight="1">
      <c r="A2695" s="154">
        <v>95</v>
      </c>
      <c r="B2695" s="155">
        <v>2593</v>
      </c>
      <c r="C2695" s="155" t="s">
        <v>258</v>
      </c>
      <c r="D2695" s="155" t="s">
        <v>96</v>
      </c>
      <c r="E2695" s="155">
        <v>300</v>
      </c>
      <c r="F2695" s="155" t="s">
        <v>625</v>
      </c>
      <c r="G2695" s="153">
        <v>7.7</v>
      </c>
      <c r="H2695" s="153" t="s">
        <v>92</v>
      </c>
      <c r="I2695" s="156" t="s">
        <v>66</v>
      </c>
      <c r="J2695" s="184"/>
    </row>
    <row r="2696" spans="1:10" s="99" customFormat="1" ht="14.25" customHeight="1">
      <c r="A2696" s="154">
        <v>95</v>
      </c>
      <c r="B2696" s="155">
        <v>2594</v>
      </c>
      <c r="C2696" s="155" t="s">
        <v>268</v>
      </c>
      <c r="D2696" s="155" t="s">
        <v>96</v>
      </c>
      <c r="E2696" s="155">
        <v>200</v>
      </c>
      <c r="F2696" s="155" t="s">
        <v>623</v>
      </c>
      <c r="G2696" s="153">
        <v>9.1</v>
      </c>
      <c r="H2696" s="153" t="s">
        <v>92</v>
      </c>
      <c r="I2696" s="156" t="s">
        <v>66</v>
      </c>
      <c r="J2696" s="184"/>
    </row>
    <row r="2697" spans="1:10" s="99" customFormat="1" ht="14.25" customHeight="1">
      <c r="A2697" s="154">
        <v>95</v>
      </c>
      <c r="B2697" s="155">
        <v>2595</v>
      </c>
      <c r="C2697" s="155" t="s">
        <v>268</v>
      </c>
      <c r="D2697" s="155" t="s">
        <v>96</v>
      </c>
      <c r="E2697" s="155">
        <v>200</v>
      </c>
      <c r="F2697" s="155" t="s">
        <v>623</v>
      </c>
      <c r="G2697" s="153">
        <v>9.1</v>
      </c>
      <c r="H2697" s="153" t="s">
        <v>92</v>
      </c>
      <c r="I2697" s="156" t="s">
        <v>66</v>
      </c>
      <c r="J2697" s="184"/>
    </row>
    <row r="2698" spans="1:10" s="99" customFormat="1" ht="14.25" customHeight="1">
      <c r="A2698" s="154">
        <v>95</v>
      </c>
      <c r="B2698" s="155">
        <v>2596</v>
      </c>
      <c r="C2698" s="155" t="s">
        <v>268</v>
      </c>
      <c r="D2698" s="155" t="s">
        <v>96</v>
      </c>
      <c r="E2698" s="155">
        <v>200</v>
      </c>
      <c r="F2698" s="155" t="s">
        <v>623</v>
      </c>
      <c r="G2698" s="153">
        <v>9.1</v>
      </c>
      <c r="H2698" s="153" t="s">
        <v>92</v>
      </c>
      <c r="I2698" s="156" t="s">
        <v>66</v>
      </c>
      <c r="J2698" s="184"/>
    </row>
    <row r="2699" spans="1:10" s="99" customFormat="1" ht="14.25" customHeight="1">
      <c r="A2699" s="154">
        <v>95</v>
      </c>
      <c r="B2699" s="155">
        <v>2597</v>
      </c>
      <c r="C2699" s="155" t="s">
        <v>638</v>
      </c>
      <c r="D2699" s="155" t="s">
        <v>138</v>
      </c>
      <c r="E2699" s="155">
        <v>120</v>
      </c>
      <c r="F2699" s="155" t="s">
        <v>623</v>
      </c>
      <c r="G2699" s="153">
        <v>6.48</v>
      </c>
      <c r="H2699" s="153" t="s">
        <v>92</v>
      </c>
      <c r="I2699" s="156" t="s">
        <v>66</v>
      </c>
      <c r="J2699" s="184"/>
    </row>
    <row r="2700" spans="1:10" s="99" customFormat="1" ht="14.25" customHeight="1">
      <c r="A2700" s="154">
        <v>95</v>
      </c>
      <c r="B2700" s="155">
        <v>2598</v>
      </c>
      <c r="C2700" s="155" t="s">
        <v>638</v>
      </c>
      <c r="D2700" s="155" t="s">
        <v>138</v>
      </c>
      <c r="E2700" s="155">
        <v>120</v>
      </c>
      <c r="F2700" s="155" t="s">
        <v>623</v>
      </c>
      <c r="G2700" s="153">
        <v>6.48</v>
      </c>
      <c r="H2700" s="153" t="s">
        <v>92</v>
      </c>
      <c r="I2700" s="156" t="s">
        <v>66</v>
      </c>
      <c r="J2700" s="184"/>
    </row>
    <row r="2701" spans="1:10" s="99" customFormat="1" ht="14.25" customHeight="1">
      <c r="A2701" s="154">
        <v>95</v>
      </c>
      <c r="B2701" s="155">
        <v>2599</v>
      </c>
      <c r="C2701" s="155" t="s">
        <v>638</v>
      </c>
      <c r="D2701" s="155" t="s">
        <v>138</v>
      </c>
      <c r="E2701" s="155">
        <v>120</v>
      </c>
      <c r="F2701" s="155" t="s">
        <v>623</v>
      </c>
      <c r="G2701" s="153">
        <v>6.48</v>
      </c>
      <c r="H2701" s="153" t="s">
        <v>92</v>
      </c>
      <c r="I2701" s="156" t="s">
        <v>66</v>
      </c>
      <c r="J2701" s="184"/>
    </row>
    <row r="2702" spans="1:10" s="99" customFormat="1" ht="14.25" customHeight="1">
      <c r="A2702" s="154">
        <v>95</v>
      </c>
      <c r="B2702" s="155">
        <v>2600</v>
      </c>
      <c r="C2702" s="155" t="s">
        <v>638</v>
      </c>
      <c r="D2702" s="155" t="s">
        <v>138</v>
      </c>
      <c r="E2702" s="155">
        <v>120</v>
      </c>
      <c r="F2702" s="155" t="s">
        <v>623</v>
      </c>
      <c r="G2702" s="153">
        <v>6.48</v>
      </c>
      <c r="H2702" s="153" t="s">
        <v>92</v>
      </c>
      <c r="I2702" s="156" t="s">
        <v>66</v>
      </c>
      <c r="J2702" s="184"/>
    </row>
    <row r="2703" spans="1:10" s="99" customFormat="1" ht="14.25" customHeight="1">
      <c r="A2703" s="154">
        <v>95</v>
      </c>
      <c r="B2703" s="155">
        <v>2601</v>
      </c>
      <c r="C2703" s="155" t="s">
        <v>638</v>
      </c>
      <c r="D2703" s="155" t="s">
        <v>138</v>
      </c>
      <c r="E2703" s="155">
        <v>120</v>
      </c>
      <c r="F2703" s="155" t="s">
        <v>623</v>
      </c>
      <c r="G2703" s="153">
        <v>6.48</v>
      </c>
      <c r="H2703" s="153" t="s">
        <v>92</v>
      </c>
      <c r="I2703" s="156" t="s">
        <v>66</v>
      </c>
      <c r="J2703" s="184"/>
    </row>
    <row r="2704" spans="1:10" s="99" customFormat="1" ht="14.25" customHeight="1">
      <c r="A2704" s="154">
        <v>95</v>
      </c>
      <c r="B2704" s="155">
        <v>2602</v>
      </c>
      <c r="C2704" s="155" t="s">
        <v>181</v>
      </c>
      <c r="D2704" s="155" t="s">
        <v>96</v>
      </c>
      <c r="E2704" s="155">
        <v>200</v>
      </c>
      <c r="F2704" s="155" t="s">
        <v>572</v>
      </c>
      <c r="G2704" s="153">
        <v>13.1</v>
      </c>
      <c r="H2704" s="153" t="s">
        <v>92</v>
      </c>
      <c r="I2704" s="156" t="s">
        <v>66</v>
      </c>
      <c r="J2704" s="184"/>
    </row>
    <row r="2705" spans="1:10" s="99" customFormat="1" ht="14.25" customHeight="1">
      <c r="A2705" s="154">
        <v>95</v>
      </c>
      <c r="B2705" s="155">
        <v>2603</v>
      </c>
      <c r="C2705" s="155" t="s">
        <v>673</v>
      </c>
      <c r="D2705" s="155" t="s">
        <v>178</v>
      </c>
      <c r="E2705" s="155">
        <v>500</v>
      </c>
      <c r="F2705" s="155" t="s">
        <v>623</v>
      </c>
      <c r="G2705" s="153">
        <v>1.97</v>
      </c>
      <c r="H2705" s="153" t="s">
        <v>92</v>
      </c>
      <c r="I2705" s="156" t="s">
        <v>66</v>
      </c>
      <c r="J2705" s="184"/>
    </row>
    <row r="2706" spans="1:10" s="99" customFormat="1" ht="14.25" customHeight="1">
      <c r="A2706" s="154">
        <v>95</v>
      </c>
      <c r="B2706" s="155">
        <v>2604</v>
      </c>
      <c r="C2706" s="155" t="s">
        <v>674</v>
      </c>
      <c r="D2706" s="155" t="s">
        <v>91</v>
      </c>
      <c r="E2706" s="155">
        <v>30</v>
      </c>
      <c r="F2706" s="155" t="s">
        <v>610</v>
      </c>
      <c r="G2706" s="153">
        <v>3.65</v>
      </c>
      <c r="H2706" s="153" t="s">
        <v>92</v>
      </c>
      <c r="I2706" s="156" t="s">
        <v>66</v>
      </c>
      <c r="J2706" s="184"/>
    </row>
    <row r="2707" spans="1:10" s="99" customFormat="1" ht="14.25" customHeight="1">
      <c r="A2707" s="154" t="s">
        <v>36</v>
      </c>
      <c r="B2707" s="155" t="s">
        <v>45</v>
      </c>
      <c r="C2707" s="155" t="s">
        <v>86</v>
      </c>
      <c r="D2707" s="155" t="s">
        <v>87</v>
      </c>
      <c r="E2707" s="155" t="s">
        <v>88</v>
      </c>
      <c r="F2707" s="155" t="s">
        <v>89</v>
      </c>
      <c r="G2707" s="153">
        <v>205</v>
      </c>
      <c r="H2707" s="153">
        <v>227.1</v>
      </c>
      <c r="I2707" s="156" t="s">
        <v>90</v>
      </c>
      <c r="J2707" s="184"/>
    </row>
    <row r="2708" spans="1:10" s="99" customFormat="1" ht="14.25" customHeight="1">
      <c r="A2708" s="154">
        <v>96</v>
      </c>
      <c r="B2708" s="155">
        <v>2605</v>
      </c>
      <c r="C2708" s="155" t="s">
        <v>295</v>
      </c>
      <c r="D2708" s="155" t="s">
        <v>93</v>
      </c>
      <c r="E2708" s="155">
        <v>45</v>
      </c>
      <c r="F2708" s="155" t="s">
        <v>675</v>
      </c>
      <c r="G2708" s="153">
        <v>9.5</v>
      </c>
      <c r="H2708" s="153" t="s">
        <v>92</v>
      </c>
      <c r="I2708" s="156" t="s">
        <v>66</v>
      </c>
      <c r="J2708" s="184"/>
    </row>
    <row r="2709" spans="1:10" s="99" customFormat="1" ht="14.25" customHeight="1">
      <c r="A2709" s="154">
        <v>96</v>
      </c>
      <c r="B2709" s="155">
        <v>2606</v>
      </c>
      <c r="C2709" s="155" t="s">
        <v>295</v>
      </c>
      <c r="D2709" s="155" t="s">
        <v>93</v>
      </c>
      <c r="E2709" s="155">
        <v>45</v>
      </c>
      <c r="F2709" s="155" t="s">
        <v>675</v>
      </c>
      <c r="G2709" s="153">
        <v>9.5</v>
      </c>
      <c r="H2709" s="153" t="s">
        <v>92</v>
      </c>
      <c r="I2709" s="156" t="s">
        <v>66</v>
      </c>
      <c r="J2709" s="184"/>
    </row>
    <row r="2710" spans="1:10" s="99" customFormat="1" ht="14.25" customHeight="1">
      <c r="A2710" s="154">
        <v>96</v>
      </c>
      <c r="B2710" s="155">
        <v>2607</v>
      </c>
      <c r="C2710" s="155" t="s">
        <v>295</v>
      </c>
      <c r="D2710" s="155" t="s">
        <v>93</v>
      </c>
      <c r="E2710" s="155">
        <v>45</v>
      </c>
      <c r="F2710" s="155" t="s">
        <v>675</v>
      </c>
      <c r="G2710" s="153">
        <v>9.5</v>
      </c>
      <c r="H2710" s="153" t="s">
        <v>92</v>
      </c>
      <c r="I2710" s="156" t="s">
        <v>66</v>
      </c>
      <c r="J2710" s="184"/>
    </row>
    <row r="2711" spans="1:10" s="99" customFormat="1" ht="14.25" customHeight="1">
      <c r="A2711" s="154">
        <v>96</v>
      </c>
      <c r="B2711" s="155">
        <v>2608</v>
      </c>
      <c r="C2711" s="155" t="s">
        <v>295</v>
      </c>
      <c r="D2711" s="155" t="s">
        <v>93</v>
      </c>
      <c r="E2711" s="155">
        <v>45</v>
      </c>
      <c r="F2711" s="155" t="s">
        <v>675</v>
      </c>
      <c r="G2711" s="153">
        <v>9.5</v>
      </c>
      <c r="H2711" s="153" t="s">
        <v>92</v>
      </c>
      <c r="I2711" s="156" t="s">
        <v>66</v>
      </c>
      <c r="J2711" s="184"/>
    </row>
    <row r="2712" spans="1:10" s="99" customFormat="1" ht="14.25" customHeight="1">
      <c r="A2712" s="154">
        <v>96</v>
      </c>
      <c r="B2712" s="155">
        <v>2609</v>
      </c>
      <c r="C2712" s="46" t="s">
        <v>295</v>
      </c>
      <c r="D2712" s="155" t="s">
        <v>93</v>
      </c>
      <c r="E2712" s="155">
        <v>45</v>
      </c>
      <c r="F2712" s="155" t="s">
        <v>675</v>
      </c>
      <c r="G2712" s="153">
        <v>9.5</v>
      </c>
      <c r="H2712" s="153" t="s">
        <v>92</v>
      </c>
      <c r="I2712" s="156" t="s">
        <v>66</v>
      </c>
      <c r="J2712" s="184"/>
    </row>
    <row r="2713" spans="1:10" s="99" customFormat="1" ht="14.25" customHeight="1">
      <c r="A2713" s="154">
        <v>96</v>
      </c>
      <c r="B2713" s="155">
        <v>2610</v>
      </c>
      <c r="C2713" s="155" t="s">
        <v>295</v>
      </c>
      <c r="D2713" s="155" t="s">
        <v>93</v>
      </c>
      <c r="E2713" s="155">
        <v>45</v>
      </c>
      <c r="F2713" s="155" t="s">
        <v>675</v>
      </c>
      <c r="G2713" s="153">
        <v>9.5</v>
      </c>
      <c r="H2713" s="153" t="s">
        <v>92</v>
      </c>
      <c r="I2713" s="156" t="s">
        <v>66</v>
      </c>
      <c r="J2713" s="184"/>
    </row>
    <row r="2714" spans="1:10" s="99" customFormat="1" ht="14.25" customHeight="1">
      <c r="A2714" s="154">
        <v>96</v>
      </c>
      <c r="B2714" s="155">
        <v>2611</v>
      </c>
      <c r="C2714" s="155" t="s">
        <v>295</v>
      </c>
      <c r="D2714" s="155" t="s">
        <v>93</v>
      </c>
      <c r="E2714" s="155">
        <v>45</v>
      </c>
      <c r="F2714" s="155" t="s">
        <v>547</v>
      </c>
      <c r="G2714" s="153">
        <v>9.5</v>
      </c>
      <c r="H2714" s="153" t="s">
        <v>92</v>
      </c>
      <c r="I2714" s="156" t="s">
        <v>66</v>
      </c>
      <c r="J2714" s="184"/>
    </row>
    <row r="2715" spans="1:10" s="99" customFormat="1" ht="14.25" customHeight="1">
      <c r="A2715" s="154">
        <v>96</v>
      </c>
      <c r="B2715" s="155">
        <v>2612</v>
      </c>
      <c r="C2715" s="155" t="s">
        <v>295</v>
      </c>
      <c r="D2715" s="155" t="s">
        <v>93</v>
      </c>
      <c r="E2715" s="155">
        <v>45</v>
      </c>
      <c r="F2715" s="155" t="s">
        <v>675</v>
      </c>
      <c r="G2715" s="153">
        <v>9.5</v>
      </c>
      <c r="H2715" s="153" t="s">
        <v>92</v>
      </c>
      <c r="I2715" s="156" t="s">
        <v>66</v>
      </c>
      <c r="J2715" s="184"/>
    </row>
    <row r="2716" spans="1:10" s="99" customFormat="1" ht="14.25" customHeight="1">
      <c r="A2716" s="154">
        <v>96</v>
      </c>
      <c r="B2716" s="155">
        <v>2613</v>
      </c>
      <c r="C2716" s="155" t="s">
        <v>295</v>
      </c>
      <c r="D2716" s="155" t="s">
        <v>93</v>
      </c>
      <c r="E2716" s="155">
        <v>45</v>
      </c>
      <c r="F2716" s="155" t="s">
        <v>547</v>
      </c>
      <c r="G2716" s="153">
        <v>9.5</v>
      </c>
      <c r="H2716" s="153" t="s">
        <v>92</v>
      </c>
      <c r="I2716" s="156" t="s">
        <v>66</v>
      </c>
      <c r="J2716" s="184"/>
    </row>
    <row r="2717" spans="1:10" s="99" customFormat="1" ht="14.25" customHeight="1">
      <c r="A2717" s="154">
        <v>96</v>
      </c>
      <c r="B2717" s="155">
        <v>2614</v>
      </c>
      <c r="C2717" s="155" t="s">
        <v>295</v>
      </c>
      <c r="D2717" s="155" t="s">
        <v>93</v>
      </c>
      <c r="E2717" s="155">
        <v>45</v>
      </c>
      <c r="F2717" s="155" t="s">
        <v>675</v>
      </c>
      <c r="G2717" s="153">
        <v>9.5</v>
      </c>
      <c r="H2717" s="153" t="s">
        <v>92</v>
      </c>
      <c r="I2717" s="156" t="s">
        <v>66</v>
      </c>
      <c r="J2717" s="184"/>
    </row>
    <row r="2718" spans="1:10" s="99" customFormat="1" ht="14.25" customHeight="1">
      <c r="A2718" s="154">
        <v>96</v>
      </c>
      <c r="B2718" s="155">
        <v>2615</v>
      </c>
      <c r="C2718" s="155" t="s">
        <v>295</v>
      </c>
      <c r="D2718" s="155" t="s">
        <v>93</v>
      </c>
      <c r="E2718" s="155">
        <v>45</v>
      </c>
      <c r="F2718" s="155" t="s">
        <v>675</v>
      </c>
      <c r="G2718" s="153">
        <v>9.5</v>
      </c>
      <c r="H2718" s="153" t="s">
        <v>92</v>
      </c>
      <c r="I2718" s="156" t="s">
        <v>66</v>
      </c>
      <c r="J2718" s="184"/>
    </row>
    <row r="2719" spans="1:10" s="99" customFormat="1" ht="14.25" customHeight="1">
      <c r="A2719" s="154">
        <v>96</v>
      </c>
      <c r="B2719" s="155">
        <v>2616</v>
      </c>
      <c r="C2719" s="155" t="s">
        <v>295</v>
      </c>
      <c r="D2719" s="155" t="s">
        <v>93</v>
      </c>
      <c r="E2719" s="155">
        <v>45</v>
      </c>
      <c r="F2719" s="155" t="s">
        <v>675</v>
      </c>
      <c r="G2719" s="153">
        <v>9.5</v>
      </c>
      <c r="H2719" s="153" t="s">
        <v>92</v>
      </c>
      <c r="I2719" s="156" t="s">
        <v>66</v>
      </c>
      <c r="J2719" s="184"/>
    </row>
    <row r="2720" spans="1:10" s="99" customFormat="1" ht="14.25" customHeight="1">
      <c r="A2720" s="154">
        <v>96</v>
      </c>
      <c r="B2720" s="155">
        <v>2617</v>
      </c>
      <c r="C2720" s="155" t="s">
        <v>295</v>
      </c>
      <c r="D2720" s="155" t="s">
        <v>93</v>
      </c>
      <c r="E2720" s="155">
        <v>45</v>
      </c>
      <c r="F2720" s="155" t="s">
        <v>547</v>
      </c>
      <c r="G2720" s="153">
        <v>9.5</v>
      </c>
      <c r="H2720" s="153" t="s">
        <v>92</v>
      </c>
      <c r="I2720" s="156" t="s">
        <v>66</v>
      </c>
      <c r="J2720" s="184"/>
    </row>
    <row r="2721" spans="1:10" s="99" customFormat="1" ht="14.25" customHeight="1">
      <c r="A2721" s="154">
        <v>96</v>
      </c>
      <c r="B2721" s="155">
        <v>2618</v>
      </c>
      <c r="C2721" s="155" t="s">
        <v>295</v>
      </c>
      <c r="D2721" s="155" t="s">
        <v>93</v>
      </c>
      <c r="E2721" s="155">
        <v>45</v>
      </c>
      <c r="F2721" s="155" t="s">
        <v>547</v>
      </c>
      <c r="G2721" s="153">
        <v>9.5</v>
      </c>
      <c r="H2721" s="153" t="s">
        <v>92</v>
      </c>
      <c r="I2721" s="156" t="s">
        <v>66</v>
      </c>
      <c r="J2721" s="184"/>
    </row>
    <row r="2722" spans="1:10" s="99" customFormat="1" ht="14.25" customHeight="1">
      <c r="A2722" s="154">
        <v>96</v>
      </c>
      <c r="B2722" s="155">
        <v>2619</v>
      </c>
      <c r="C2722" s="155" t="s">
        <v>503</v>
      </c>
      <c r="D2722" s="155" t="s">
        <v>504</v>
      </c>
      <c r="E2722" s="155">
        <v>320</v>
      </c>
      <c r="F2722" s="155" t="s">
        <v>675</v>
      </c>
      <c r="G2722" s="153">
        <v>8</v>
      </c>
      <c r="H2722" s="153" t="s">
        <v>92</v>
      </c>
      <c r="I2722" s="156" t="s">
        <v>66</v>
      </c>
      <c r="J2722" s="184"/>
    </row>
    <row r="2723" spans="1:10" s="99" customFormat="1" ht="14.25" customHeight="1">
      <c r="A2723" s="154">
        <v>96</v>
      </c>
      <c r="B2723" s="155">
        <v>2620</v>
      </c>
      <c r="C2723" s="155" t="s">
        <v>503</v>
      </c>
      <c r="D2723" s="155" t="s">
        <v>504</v>
      </c>
      <c r="E2723" s="155">
        <v>320</v>
      </c>
      <c r="F2723" s="155" t="s">
        <v>509</v>
      </c>
      <c r="G2723" s="153">
        <v>8</v>
      </c>
      <c r="H2723" s="153" t="s">
        <v>92</v>
      </c>
      <c r="I2723" s="156" t="s">
        <v>66</v>
      </c>
      <c r="J2723" s="184"/>
    </row>
    <row r="2724" spans="1:10" s="99" customFormat="1" ht="14.25" customHeight="1">
      <c r="A2724" s="154">
        <v>96</v>
      </c>
      <c r="B2724" s="155">
        <v>2621</v>
      </c>
      <c r="C2724" s="155" t="s">
        <v>503</v>
      </c>
      <c r="D2724" s="155" t="s">
        <v>504</v>
      </c>
      <c r="E2724" s="155">
        <v>320</v>
      </c>
      <c r="F2724" s="155" t="s">
        <v>675</v>
      </c>
      <c r="G2724" s="153">
        <v>8</v>
      </c>
      <c r="H2724" s="153" t="s">
        <v>92</v>
      </c>
      <c r="I2724" s="156" t="s">
        <v>66</v>
      </c>
      <c r="J2724" s="184"/>
    </row>
    <row r="2725" spans="1:10" s="99" customFormat="1" ht="14.25" customHeight="1">
      <c r="A2725" s="154">
        <v>96</v>
      </c>
      <c r="B2725" s="155">
        <v>2622</v>
      </c>
      <c r="C2725" s="155" t="s">
        <v>503</v>
      </c>
      <c r="D2725" s="155" t="s">
        <v>504</v>
      </c>
      <c r="E2725" s="155">
        <v>320</v>
      </c>
      <c r="F2725" s="155" t="s">
        <v>510</v>
      </c>
      <c r="G2725" s="153">
        <v>8</v>
      </c>
      <c r="H2725" s="153" t="s">
        <v>92</v>
      </c>
      <c r="I2725" s="156" t="s">
        <v>66</v>
      </c>
      <c r="J2725" s="184"/>
    </row>
    <row r="2726" spans="1:10" s="99" customFormat="1" ht="14.25" customHeight="1">
      <c r="A2726" s="154">
        <v>96</v>
      </c>
      <c r="B2726" s="155">
        <v>2623</v>
      </c>
      <c r="C2726" s="155" t="s">
        <v>503</v>
      </c>
      <c r="D2726" s="155" t="s">
        <v>504</v>
      </c>
      <c r="E2726" s="155">
        <v>320</v>
      </c>
      <c r="F2726" s="155" t="s">
        <v>509</v>
      </c>
      <c r="G2726" s="153">
        <v>8</v>
      </c>
      <c r="H2726" s="153" t="s">
        <v>92</v>
      </c>
      <c r="I2726" s="156" t="s">
        <v>66</v>
      </c>
      <c r="J2726" s="184"/>
    </row>
    <row r="2727" spans="1:10" s="99" customFormat="1" ht="14.25" customHeight="1">
      <c r="A2727" s="154">
        <v>96</v>
      </c>
      <c r="B2727" s="155">
        <v>2624</v>
      </c>
      <c r="C2727" s="155" t="s">
        <v>503</v>
      </c>
      <c r="D2727" s="155" t="s">
        <v>504</v>
      </c>
      <c r="E2727" s="155">
        <v>320</v>
      </c>
      <c r="F2727" s="155" t="s">
        <v>510</v>
      </c>
      <c r="G2727" s="153">
        <v>8</v>
      </c>
      <c r="H2727" s="153" t="s">
        <v>92</v>
      </c>
      <c r="I2727" s="156" t="s">
        <v>66</v>
      </c>
      <c r="J2727" s="184"/>
    </row>
    <row r="2728" spans="1:10" s="99" customFormat="1" ht="14.25" customHeight="1">
      <c r="A2728" s="154">
        <v>96</v>
      </c>
      <c r="B2728" s="155">
        <v>2625</v>
      </c>
      <c r="C2728" s="155" t="s">
        <v>503</v>
      </c>
      <c r="D2728" s="155" t="s">
        <v>504</v>
      </c>
      <c r="E2728" s="155">
        <v>320</v>
      </c>
      <c r="F2728" s="155" t="s">
        <v>510</v>
      </c>
      <c r="G2728" s="153">
        <v>8</v>
      </c>
      <c r="H2728" s="153" t="s">
        <v>92</v>
      </c>
      <c r="I2728" s="156" t="s">
        <v>66</v>
      </c>
      <c r="J2728" s="184"/>
    </row>
    <row r="2729" spans="1:10" s="99" customFormat="1" ht="14.25" customHeight="1">
      <c r="A2729" s="154">
        <v>96</v>
      </c>
      <c r="B2729" s="155">
        <v>2626</v>
      </c>
      <c r="C2729" s="155" t="s">
        <v>503</v>
      </c>
      <c r="D2729" s="155" t="s">
        <v>504</v>
      </c>
      <c r="E2729" s="155">
        <v>320</v>
      </c>
      <c r="F2729" s="155" t="s">
        <v>509</v>
      </c>
      <c r="G2729" s="153">
        <v>8</v>
      </c>
      <c r="H2729" s="153" t="s">
        <v>92</v>
      </c>
      <c r="I2729" s="156" t="s">
        <v>66</v>
      </c>
      <c r="J2729" s="184"/>
    </row>
    <row r="2730" spans="1:10" s="99" customFormat="1" ht="14.25" customHeight="1">
      <c r="A2730" s="154">
        <v>96</v>
      </c>
      <c r="B2730" s="155">
        <v>2627</v>
      </c>
      <c r="C2730" s="155" t="s">
        <v>503</v>
      </c>
      <c r="D2730" s="155" t="s">
        <v>504</v>
      </c>
      <c r="E2730" s="155">
        <v>320</v>
      </c>
      <c r="F2730" s="155" t="s">
        <v>506</v>
      </c>
      <c r="G2730" s="153">
        <v>8</v>
      </c>
      <c r="H2730" s="153" t="s">
        <v>92</v>
      </c>
      <c r="I2730" s="156" t="s">
        <v>66</v>
      </c>
      <c r="J2730" s="184"/>
    </row>
    <row r="2731" spans="1:10" s="99" customFormat="1" ht="14.25" customHeight="1">
      <c r="A2731" s="154" t="s">
        <v>36</v>
      </c>
      <c r="B2731" s="155" t="s">
        <v>45</v>
      </c>
      <c r="C2731" s="155" t="s">
        <v>86</v>
      </c>
      <c r="D2731" s="155" t="s">
        <v>87</v>
      </c>
      <c r="E2731" s="155" t="s">
        <v>88</v>
      </c>
      <c r="F2731" s="155" t="s">
        <v>89</v>
      </c>
      <c r="G2731" s="153">
        <v>209.5</v>
      </c>
      <c r="H2731" s="153">
        <v>231.6</v>
      </c>
      <c r="I2731" s="156" t="s">
        <v>90</v>
      </c>
      <c r="J2731" s="184"/>
    </row>
    <row r="2732" spans="1:10" s="99" customFormat="1" ht="14.25" customHeight="1">
      <c r="A2732" s="154">
        <v>97</v>
      </c>
      <c r="B2732" s="155">
        <v>2628</v>
      </c>
      <c r="C2732" s="155" t="s">
        <v>490</v>
      </c>
      <c r="D2732" s="155" t="s">
        <v>91</v>
      </c>
      <c r="E2732" s="155">
        <v>160</v>
      </c>
      <c r="F2732" s="155" t="s">
        <v>567</v>
      </c>
      <c r="G2732" s="153">
        <v>13.2</v>
      </c>
      <c r="H2732" s="153" t="s">
        <v>92</v>
      </c>
      <c r="I2732" s="156" t="s">
        <v>66</v>
      </c>
      <c r="J2732" s="184"/>
    </row>
    <row r="2733" spans="1:10" s="99" customFormat="1" ht="14.25" customHeight="1">
      <c r="A2733" s="154">
        <v>97</v>
      </c>
      <c r="B2733" s="155">
        <v>2629</v>
      </c>
      <c r="C2733" s="155" t="s">
        <v>490</v>
      </c>
      <c r="D2733" s="155" t="s">
        <v>91</v>
      </c>
      <c r="E2733" s="155">
        <v>160</v>
      </c>
      <c r="F2733" s="155" t="s">
        <v>557</v>
      </c>
      <c r="G2733" s="153">
        <v>13.2</v>
      </c>
      <c r="H2733" s="153" t="s">
        <v>92</v>
      </c>
      <c r="I2733" s="156" t="s">
        <v>66</v>
      </c>
      <c r="J2733" s="184"/>
    </row>
    <row r="2734" spans="1:10" s="99" customFormat="1" ht="14.25" customHeight="1">
      <c r="A2734" s="154">
        <v>97</v>
      </c>
      <c r="B2734" s="155">
        <v>2630</v>
      </c>
      <c r="C2734" s="155" t="s">
        <v>490</v>
      </c>
      <c r="D2734" s="155" t="s">
        <v>91</v>
      </c>
      <c r="E2734" s="155">
        <v>160</v>
      </c>
      <c r="F2734" s="155" t="s">
        <v>567</v>
      </c>
      <c r="G2734" s="153">
        <v>13.2</v>
      </c>
      <c r="H2734" s="153" t="s">
        <v>92</v>
      </c>
      <c r="I2734" s="156" t="s">
        <v>66</v>
      </c>
      <c r="J2734" s="184"/>
    </row>
    <row r="2735" spans="1:10" s="99" customFormat="1" ht="14.25" customHeight="1">
      <c r="A2735" s="154">
        <v>97</v>
      </c>
      <c r="B2735" s="155">
        <v>2631</v>
      </c>
      <c r="C2735" s="155" t="s">
        <v>490</v>
      </c>
      <c r="D2735" s="155" t="s">
        <v>91</v>
      </c>
      <c r="E2735" s="155">
        <v>160</v>
      </c>
      <c r="F2735" s="155" t="s">
        <v>572</v>
      </c>
      <c r="G2735" s="153">
        <v>13.2</v>
      </c>
      <c r="H2735" s="153" t="s">
        <v>92</v>
      </c>
      <c r="I2735" s="156" t="s">
        <v>66</v>
      </c>
      <c r="J2735" s="184"/>
    </row>
    <row r="2736" spans="1:10" s="99" customFormat="1" ht="14.25" customHeight="1">
      <c r="A2736" s="154">
        <v>97</v>
      </c>
      <c r="B2736" s="155">
        <v>2632</v>
      </c>
      <c r="C2736" s="155" t="s">
        <v>490</v>
      </c>
      <c r="D2736" s="155" t="s">
        <v>91</v>
      </c>
      <c r="E2736" s="155">
        <v>160</v>
      </c>
      <c r="F2736" s="155" t="s">
        <v>572</v>
      </c>
      <c r="G2736" s="153">
        <v>13.2</v>
      </c>
      <c r="H2736" s="153" t="s">
        <v>92</v>
      </c>
      <c r="I2736" s="156" t="s">
        <v>66</v>
      </c>
      <c r="J2736" s="184"/>
    </row>
    <row r="2737" spans="1:10" s="99" customFormat="1" ht="14.25" customHeight="1">
      <c r="A2737" s="154">
        <v>97</v>
      </c>
      <c r="B2737" s="155">
        <v>2633</v>
      </c>
      <c r="C2737" s="155" t="s">
        <v>490</v>
      </c>
      <c r="D2737" s="155" t="s">
        <v>91</v>
      </c>
      <c r="E2737" s="155">
        <v>100</v>
      </c>
      <c r="F2737" s="155" t="s">
        <v>491</v>
      </c>
      <c r="G2737" s="153">
        <v>8.25</v>
      </c>
      <c r="H2737" s="153" t="s">
        <v>92</v>
      </c>
      <c r="I2737" s="156" t="s">
        <v>66</v>
      </c>
      <c r="J2737" s="184"/>
    </row>
    <row r="2738" spans="1:10" s="99" customFormat="1" ht="14.25" customHeight="1">
      <c r="A2738" s="154">
        <v>97</v>
      </c>
      <c r="B2738" s="155">
        <v>2634</v>
      </c>
      <c r="C2738" s="155" t="s">
        <v>490</v>
      </c>
      <c r="D2738" s="155" t="s">
        <v>91</v>
      </c>
      <c r="E2738" s="155">
        <v>100</v>
      </c>
      <c r="F2738" s="155" t="s">
        <v>491</v>
      </c>
      <c r="G2738" s="153">
        <v>8.25</v>
      </c>
      <c r="H2738" s="153" t="s">
        <v>92</v>
      </c>
      <c r="I2738" s="156" t="s">
        <v>66</v>
      </c>
      <c r="J2738" s="184"/>
    </row>
    <row r="2739" spans="1:10" s="99" customFormat="1" ht="14.25" customHeight="1">
      <c r="A2739" s="154">
        <v>97</v>
      </c>
      <c r="B2739" s="155">
        <v>2635</v>
      </c>
      <c r="C2739" s="155" t="s">
        <v>490</v>
      </c>
      <c r="D2739" s="155" t="s">
        <v>91</v>
      </c>
      <c r="E2739" s="155">
        <v>100</v>
      </c>
      <c r="F2739" s="155" t="s">
        <v>491</v>
      </c>
      <c r="G2739" s="153">
        <v>8.25</v>
      </c>
      <c r="H2739" s="153" t="s">
        <v>92</v>
      </c>
      <c r="I2739" s="156" t="s">
        <v>66</v>
      </c>
      <c r="J2739" s="184"/>
    </row>
    <row r="2740" spans="1:10" s="99" customFormat="1" ht="14.25" customHeight="1">
      <c r="A2740" s="154">
        <v>97</v>
      </c>
      <c r="B2740" s="155">
        <v>2636</v>
      </c>
      <c r="C2740" s="155" t="s">
        <v>490</v>
      </c>
      <c r="D2740" s="155" t="s">
        <v>91</v>
      </c>
      <c r="E2740" s="155">
        <v>100</v>
      </c>
      <c r="F2740" s="155" t="s">
        <v>491</v>
      </c>
      <c r="G2740" s="153">
        <v>8.25</v>
      </c>
      <c r="H2740" s="153" t="s">
        <v>92</v>
      </c>
      <c r="I2740" s="156" t="s">
        <v>66</v>
      </c>
      <c r="J2740" s="184"/>
    </row>
    <row r="2741" spans="1:10" s="99" customFormat="1" ht="14.25" customHeight="1">
      <c r="A2741" s="154">
        <v>97</v>
      </c>
      <c r="B2741" s="155">
        <v>2637</v>
      </c>
      <c r="C2741" s="155" t="s">
        <v>676</v>
      </c>
      <c r="D2741" s="155" t="s">
        <v>91</v>
      </c>
      <c r="E2741" s="155">
        <v>100</v>
      </c>
      <c r="F2741" s="155" t="s">
        <v>623</v>
      </c>
      <c r="G2741" s="153">
        <v>8.5</v>
      </c>
      <c r="H2741" s="153" t="s">
        <v>92</v>
      </c>
      <c r="I2741" s="156" t="s">
        <v>66</v>
      </c>
      <c r="J2741" s="184"/>
    </row>
    <row r="2742" spans="1:10" s="99" customFormat="1" ht="14.25" customHeight="1">
      <c r="A2742" s="154">
        <v>97</v>
      </c>
      <c r="B2742" s="155">
        <v>2638</v>
      </c>
      <c r="C2742" s="155" t="s">
        <v>676</v>
      </c>
      <c r="D2742" s="155" t="s">
        <v>91</v>
      </c>
      <c r="E2742" s="155">
        <v>100</v>
      </c>
      <c r="F2742" s="155" t="s">
        <v>623</v>
      </c>
      <c r="G2742" s="153">
        <v>8.5</v>
      </c>
      <c r="H2742" s="153" t="s">
        <v>92</v>
      </c>
      <c r="I2742" s="156" t="s">
        <v>66</v>
      </c>
      <c r="J2742" s="184"/>
    </row>
    <row r="2743" spans="1:10" s="99" customFormat="1" ht="14.25" customHeight="1">
      <c r="A2743" s="154">
        <v>97</v>
      </c>
      <c r="B2743" s="155">
        <v>2639</v>
      </c>
      <c r="C2743" s="155" t="s">
        <v>676</v>
      </c>
      <c r="D2743" s="155" t="s">
        <v>91</v>
      </c>
      <c r="E2743" s="155">
        <v>100</v>
      </c>
      <c r="F2743" s="155" t="s">
        <v>623</v>
      </c>
      <c r="G2743" s="153">
        <v>8.5</v>
      </c>
      <c r="H2743" s="153" t="s">
        <v>92</v>
      </c>
      <c r="I2743" s="156" t="s">
        <v>66</v>
      </c>
      <c r="J2743" s="184"/>
    </row>
    <row r="2744" spans="1:10" s="99" customFormat="1" ht="14.25" customHeight="1">
      <c r="A2744" s="154">
        <v>97</v>
      </c>
      <c r="B2744" s="155">
        <v>2640</v>
      </c>
      <c r="C2744" s="155" t="s">
        <v>676</v>
      </c>
      <c r="D2744" s="155" t="s">
        <v>91</v>
      </c>
      <c r="E2744" s="155">
        <v>100</v>
      </c>
      <c r="F2744" s="155" t="s">
        <v>623</v>
      </c>
      <c r="G2744" s="153">
        <v>8.5</v>
      </c>
      <c r="H2744" s="153" t="s">
        <v>92</v>
      </c>
      <c r="I2744" s="156" t="s">
        <v>66</v>
      </c>
      <c r="J2744" s="184"/>
    </row>
    <row r="2745" spans="1:10" s="99" customFormat="1" ht="14.25" customHeight="1">
      <c r="A2745" s="154">
        <v>97</v>
      </c>
      <c r="B2745" s="155">
        <v>2641</v>
      </c>
      <c r="C2745" s="155" t="s">
        <v>676</v>
      </c>
      <c r="D2745" s="155" t="s">
        <v>91</v>
      </c>
      <c r="E2745" s="155">
        <v>100</v>
      </c>
      <c r="F2745" s="155" t="s">
        <v>623</v>
      </c>
      <c r="G2745" s="153">
        <v>8.5</v>
      </c>
      <c r="H2745" s="153" t="s">
        <v>92</v>
      </c>
      <c r="I2745" s="156" t="s">
        <v>66</v>
      </c>
      <c r="J2745" s="184"/>
    </row>
    <row r="2746" spans="1:10" s="99" customFormat="1" ht="14.25" customHeight="1">
      <c r="A2746" s="154">
        <v>97</v>
      </c>
      <c r="B2746" s="155">
        <v>2642</v>
      </c>
      <c r="C2746" s="155" t="s">
        <v>676</v>
      </c>
      <c r="D2746" s="155" t="s">
        <v>91</v>
      </c>
      <c r="E2746" s="155">
        <v>100</v>
      </c>
      <c r="F2746" s="155" t="s">
        <v>623</v>
      </c>
      <c r="G2746" s="153">
        <v>8.5</v>
      </c>
      <c r="H2746" s="153" t="s">
        <v>92</v>
      </c>
      <c r="I2746" s="156" t="s">
        <v>66</v>
      </c>
      <c r="J2746" s="184"/>
    </row>
    <row r="2747" spans="1:10" s="99" customFormat="1" ht="14.25" customHeight="1">
      <c r="A2747" s="154">
        <v>97</v>
      </c>
      <c r="B2747" s="155">
        <v>2643</v>
      </c>
      <c r="C2747" s="155" t="s">
        <v>676</v>
      </c>
      <c r="D2747" s="155" t="s">
        <v>91</v>
      </c>
      <c r="E2747" s="155">
        <v>100</v>
      </c>
      <c r="F2747" s="155" t="s">
        <v>623</v>
      </c>
      <c r="G2747" s="153">
        <v>8.5</v>
      </c>
      <c r="H2747" s="153" t="s">
        <v>92</v>
      </c>
      <c r="I2747" s="156" t="s">
        <v>66</v>
      </c>
      <c r="J2747" s="184"/>
    </row>
    <row r="2748" spans="1:10" s="99" customFormat="1" ht="14.25" customHeight="1">
      <c r="A2748" s="154">
        <v>97</v>
      </c>
      <c r="B2748" s="155">
        <v>2644</v>
      </c>
      <c r="C2748" s="155" t="s">
        <v>676</v>
      </c>
      <c r="D2748" s="155" t="s">
        <v>91</v>
      </c>
      <c r="E2748" s="155">
        <v>100</v>
      </c>
      <c r="F2748" s="155" t="s">
        <v>623</v>
      </c>
      <c r="G2748" s="153">
        <v>8.5</v>
      </c>
      <c r="H2748" s="153" t="s">
        <v>92</v>
      </c>
      <c r="I2748" s="156" t="s">
        <v>66</v>
      </c>
      <c r="J2748" s="184"/>
    </row>
    <row r="2749" spans="1:10" s="99" customFormat="1" ht="14.25" customHeight="1">
      <c r="A2749" s="154">
        <v>97</v>
      </c>
      <c r="B2749" s="155">
        <v>2645</v>
      </c>
      <c r="C2749" s="155" t="s">
        <v>676</v>
      </c>
      <c r="D2749" s="155" t="s">
        <v>91</v>
      </c>
      <c r="E2749" s="155">
        <v>100</v>
      </c>
      <c r="F2749" s="155" t="s">
        <v>623</v>
      </c>
      <c r="G2749" s="153">
        <v>8.5</v>
      </c>
      <c r="H2749" s="153" t="s">
        <v>92</v>
      </c>
      <c r="I2749" s="156" t="s">
        <v>66</v>
      </c>
      <c r="J2749" s="184"/>
    </row>
    <row r="2750" spans="1:10" s="99" customFormat="1" ht="14.25" customHeight="1">
      <c r="A2750" s="154">
        <v>97</v>
      </c>
      <c r="B2750" s="155">
        <v>2646</v>
      </c>
      <c r="C2750" s="155" t="s">
        <v>676</v>
      </c>
      <c r="D2750" s="155" t="s">
        <v>91</v>
      </c>
      <c r="E2750" s="155">
        <v>100</v>
      </c>
      <c r="F2750" s="155" t="s">
        <v>623</v>
      </c>
      <c r="G2750" s="153">
        <v>8.5</v>
      </c>
      <c r="H2750" s="153" t="s">
        <v>92</v>
      </c>
      <c r="I2750" s="156" t="s">
        <v>66</v>
      </c>
      <c r="J2750" s="184"/>
    </row>
    <row r="2751" spans="1:10" s="99" customFormat="1" ht="14.25" customHeight="1">
      <c r="A2751" s="154">
        <v>97</v>
      </c>
      <c r="B2751" s="155">
        <v>2647</v>
      </c>
      <c r="C2751" s="155" t="s">
        <v>676</v>
      </c>
      <c r="D2751" s="155" t="s">
        <v>91</v>
      </c>
      <c r="E2751" s="155">
        <v>100</v>
      </c>
      <c r="F2751" s="155" t="s">
        <v>623</v>
      </c>
      <c r="G2751" s="153">
        <v>8.5</v>
      </c>
      <c r="H2751" s="153" t="s">
        <v>92</v>
      </c>
      <c r="I2751" s="156" t="s">
        <v>66</v>
      </c>
      <c r="J2751" s="184"/>
    </row>
    <row r="2752" spans="1:10" s="99" customFormat="1" ht="14.25" customHeight="1">
      <c r="A2752" s="154">
        <v>97</v>
      </c>
      <c r="B2752" s="155">
        <v>2648</v>
      </c>
      <c r="C2752" s="155" t="s">
        <v>676</v>
      </c>
      <c r="D2752" s="155" t="s">
        <v>91</v>
      </c>
      <c r="E2752" s="155">
        <v>100</v>
      </c>
      <c r="F2752" s="155" t="s">
        <v>623</v>
      </c>
      <c r="G2752" s="153">
        <v>8.5</v>
      </c>
      <c r="H2752" s="153" t="s">
        <v>92</v>
      </c>
      <c r="I2752" s="156" t="s">
        <v>66</v>
      </c>
      <c r="J2752" s="184"/>
    </row>
    <row r="2753" spans="1:10" s="99" customFormat="1" ht="14.25" customHeight="1">
      <c r="A2753" s="154">
        <v>97</v>
      </c>
      <c r="B2753" s="155">
        <v>2649</v>
      </c>
      <c r="C2753" s="155" t="s">
        <v>676</v>
      </c>
      <c r="D2753" s="155" t="s">
        <v>91</v>
      </c>
      <c r="E2753" s="155">
        <v>100</v>
      </c>
      <c r="F2753" s="155" t="s">
        <v>623</v>
      </c>
      <c r="G2753" s="153">
        <v>8.5</v>
      </c>
      <c r="H2753" s="153" t="s">
        <v>92</v>
      </c>
      <c r="I2753" s="156" t="s">
        <v>66</v>
      </c>
      <c r="J2753" s="184"/>
    </row>
    <row r="2754" spans="1:10" s="99" customFormat="1" ht="14.25" customHeight="1">
      <c r="A2754" s="154" t="s">
        <v>36</v>
      </c>
      <c r="B2754" s="155" t="s">
        <v>45</v>
      </c>
      <c r="C2754" s="155" t="s">
        <v>86</v>
      </c>
      <c r="D2754" s="155" t="s">
        <v>87</v>
      </c>
      <c r="E2754" s="155" t="s">
        <v>88</v>
      </c>
      <c r="F2754" s="155" t="s">
        <v>89</v>
      </c>
      <c r="G2754" s="153">
        <v>52.2</v>
      </c>
      <c r="H2754" s="153">
        <v>74.3</v>
      </c>
      <c r="I2754" s="156" t="s">
        <v>677</v>
      </c>
      <c r="J2754" s="184"/>
    </row>
    <row r="2755" spans="1:10" s="99" customFormat="1" ht="14.25" customHeight="1">
      <c r="A2755" s="154">
        <v>98</v>
      </c>
      <c r="B2755" s="155">
        <v>2650</v>
      </c>
      <c r="C2755" s="155" t="s">
        <v>598</v>
      </c>
      <c r="D2755" s="155" t="s">
        <v>182</v>
      </c>
      <c r="E2755" s="155">
        <v>4</v>
      </c>
      <c r="F2755" s="155" t="s">
        <v>567</v>
      </c>
      <c r="G2755" s="153">
        <v>16</v>
      </c>
      <c r="H2755" s="153" t="s">
        <v>92</v>
      </c>
      <c r="I2755" s="156" t="s">
        <v>66</v>
      </c>
      <c r="J2755" s="184"/>
    </row>
    <row r="2756" spans="1:10" s="99" customFormat="1" ht="14.25" customHeight="1">
      <c r="A2756" s="154">
        <v>98</v>
      </c>
      <c r="B2756" s="155">
        <v>2651</v>
      </c>
      <c r="C2756" s="155" t="s">
        <v>593</v>
      </c>
      <c r="D2756" s="155" t="s">
        <v>594</v>
      </c>
      <c r="E2756" s="155">
        <v>1</v>
      </c>
      <c r="F2756" s="155" t="s">
        <v>582</v>
      </c>
      <c r="G2756" s="153">
        <v>15.1</v>
      </c>
      <c r="H2756" s="153" t="s">
        <v>92</v>
      </c>
      <c r="I2756" s="156" t="s">
        <v>66</v>
      </c>
      <c r="J2756" s="184"/>
    </row>
    <row r="2757" spans="1:10" s="99" customFormat="1" ht="14.25" customHeight="1">
      <c r="A2757" s="154">
        <v>98</v>
      </c>
      <c r="B2757" s="155">
        <v>2652</v>
      </c>
      <c r="C2757" s="155" t="s">
        <v>593</v>
      </c>
      <c r="D2757" s="155" t="s">
        <v>594</v>
      </c>
      <c r="E2757" s="155">
        <v>1</v>
      </c>
      <c r="F2757" s="155" t="s">
        <v>582</v>
      </c>
      <c r="G2757" s="153">
        <v>15.1</v>
      </c>
      <c r="H2757" s="153" t="s">
        <v>92</v>
      </c>
      <c r="I2757" s="156" t="s">
        <v>66</v>
      </c>
      <c r="J2757" s="184"/>
    </row>
    <row r="2758" spans="1:10" s="99" customFormat="1" ht="14.25" customHeight="1">
      <c r="A2758" s="154">
        <v>98</v>
      </c>
      <c r="B2758" s="155">
        <v>2653</v>
      </c>
      <c r="C2758" s="155" t="s">
        <v>294</v>
      </c>
      <c r="D2758" s="155" t="s">
        <v>182</v>
      </c>
      <c r="E2758" s="155">
        <v>2</v>
      </c>
      <c r="F2758" s="155" t="s">
        <v>582</v>
      </c>
      <c r="G2758" s="153">
        <v>0.75</v>
      </c>
      <c r="H2758" s="153" t="s">
        <v>92</v>
      </c>
      <c r="I2758" s="156" t="s">
        <v>66</v>
      </c>
      <c r="J2758" s="184"/>
    </row>
    <row r="2759" spans="1:10" s="99" customFormat="1" ht="14.25" customHeight="1">
      <c r="A2759" s="154">
        <v>98</v>
      </c>
      <c r="B2759" s="155">
        <v>2654</v>
      </c>
      <c r="C2759" s="155" t="s">
        <v>294</v>
      </c>
      <c r="D2759" s="155" t="s">
        <v>182</v>
      </c>
      <c r="E2759" s="155">
        <v>2</v>
      </c>
      <c r="F2759" s="155" t="s">
        <v>582</v>
      </c>
      <c r="G2759" s="153">
        <v>0.75</v>
      </c>
      <c r="H2759" s="153" t="s">
        <v>92</v>
      </c>
      <c r="I2759" s="156" t="s">
        <v>66</v>
      </c>
      <c r="J2759" s="184"/>
    </row>
    <row r="2760" spans="1:10" s="99" customFormat="1" ht="14.25" customHeight="1">
      <c r="A2760" s="154">
        <v>98</v>
      </c>
      <c r="B2760" s="155">
        <v>2655</v>
      </c>
      <c r="C2760" s="155" t="s">
        <v>294</v>
      </c>
      <c r="D2760" s="155" t="s">
        <v>182</v>
      </c>
      <c r="E2760" s="155">
        <v>2</v>
      </c>
      <c r="F2760" s="155" t="s">
        <v>623</v>
      </c>
      <c r="G2760" s="153">
        <v>0.75</v>
      </c>
      <c r="H2760" s="153" t="s">
        <v>92</v>
      </c>
      <c r="I2760" s="156" t="s">
        <v>66</v>
      </c>
      <c r="J2760" s="184"/>
    </row>
    <row r="2761" spans="1:10" s="99" customFormat="1" ht="14.25" customHeight="1">
      <c r="A2761" s="154">
        <v>98</v>
      </c>
      <c r="B2761" s="155">
        <v>2656</v>
      </c>
      <c r="C2761" s="155" t="s">
        <v>294</v>
      </c>
      <c r="D2761" s="155" t="s">
        <v>182</v>
      </c>
      <c r="E2761" s="155">
        <v>2</v>
      </c>
      <c r="F2761" s="155" t="s">
        <v>623</v>
      </c>
      <c r="G2761" s="153">
        <v>0.75</v>
      </c>
      <c r="H2761" s="153" t="s">
        <v>92</v>
      </c>
      <c r="I2761" s="156" t="s">
        <v>66</v>
      </c>
      <c r="J2761" s="184"/>
    </row>
    <row r="2762" spans="1:10" s="99" customFormat="1" ht="14.25" customHeight="1">
      <c r="A2762" s="154">
        <v>98</v>
      </c>
      <c r="B2762" s="155">
        <v>2657</v>
      </c>
      <c r="C2762" s="155" t="s">
        <v>294</v>
      </c>
      <c r="D2762" s="155" t="s">
        <v>182</v>
      </c>
      <c r="E2762" s="155">
        <v>2</v>
      </c>
      <c r="F2762" s="155" t="s">
        <v>623</v>
      </c>
      <c r="G2762" s="153">
        <v>0.75</v>
      </c>
      <c r="H2762" s="153" t="s">
        <v>92</v>
      </c>
      <c r="I2762" s="156" t="s">
        <v>66</v>
      </c>
      <c r="J2762" s="184"/>
    </row>
    <row r="2763" spans="1:10" s="99" customFormat="1" ht="14.25" customHeight="1">
      <c r="A2763" s="154">
        <v>98</v>
      </c>
      <c r="B2763" s="155">
        <v>2658</v>
      </c>
      <c r="C2763" s="155" t="s">
        <v>294</v>
      </c>
      <c r="D2763" s="155" t="s">
        <v>182</v>
      </c>
      <c r="E2763" s="155">
        <v>2</v>
      </c>
      <c r="F2763" s="155" t="s">
        <v>582</v>
      </c>
      <c r="G2763" s="153">
        <v>0.75</v>
      </c>
      <c r="H2763" s="153" t="s">
        <v>92</v>
      </c>
      <c r="I2763" s="156" t="s">
        <v>66</v>
      </c>
      <c r="J2763" s="184"/>
    </row>
    <row r="2764" spans="1:10" s="99" customFormat="1" ht="14.25" customHeight="1">
      <c r="A2764" s="154">
        <v>98</v>
      </c>
      <c r="B2764" s="155">
        <v>2659</v>
      </c>
      <c r="C2764" s="155" t="s">
        <v>294</v>
      </c>
      <c r="D2764" s="155" t="s">
        <v>182</v>
      </c>
      <c r="E2764" s="155">
        <v>2</v>
      </c>
      <c r="F2764" s="155" t="s">
        <v>582</v>
      </c>
      <c r="G2764" s="153">
        <v>0.75</v>
      </c>
      <c r="H2764" s="153" t="s">
        <v>92</v>
      </c>
      <c r="I2764" s="156" t="s">
        <v>66</v>
      </c>
      <c r="J2764" s="184"/>
    </row>
    <row r="2765" spans="1:10" s="99" customFormat="1" ht="14.25" customHeight="1">
      <c r="A2765" s="154">
        <v>98</v>
      </c>
      <c r="B2765" s="155">
        <v>2660</v>
      </c>
      <c r="C2765" s="155" t="s">
        <v>294</v>
      </c>
      <c r="D2765" s="155" t="s">
        <v>182</v>
      </c>
      <c r="E2765" s="155">
        <v>2</v>
      </c>
      <c r="F2765" s="155" t="s">
        <v>582</v>
      </c>
      <c r="G2765" s="153">
        <v>0.75</v>
      </c>
      <c r="H2765" s="153" t="s">
        <v>92</v>
      </c>
      <c r="I2765" s="156" t="s">
        <v>66</v>
      </c>
      <c r="J2765" s="184"/>
    </row>
    <row r="2766" spans="1:10" s="99" customFormat="1" ht="14.25" customHeight="1">
      <c r="A2766" s="154" t="s">
        <v>36</v>
      </c>
      <c r="B2766" s="155" t="s">
        <v>45</v>
      </c>
      <c r="C2766" s="155" t="s">
        <v>86</v>
      </c>
      <c r="D2766" s="155" t="s">
        <v>87</v>
      </c>
      <c r="E2766" s="155" t="s">
        <v>88</v>
      </c>
      <c r="F2766" s="155" t="s">
        <v>89</v>
      </c>
      <c r="G2766" s="153">
        <v>310.60000000000002</v>
      </c>
      <c r="H2766" s="153">
        <v>332.7</v>
      </c>
      <c r="I2766" s="156" t="s">
        <v>146</v>
      </c>
      <c r="J2766" s="184"/>
    </row>
    <row r="2767" spans="1:10" s="99" customFormat="1" ht="14.25" customHeight="1">
      <c r="A2767" s="154">
        <v>99</v>
      </c>
      <c r="B2767" s="155">
        <v>2661</v>
      </c>
      <c r="C2767" s="155" t="s">
        <v>678</v>
      </c>
      <c r="D2767" s="155" t="s">
        <v>95</v>
      </c>
      <c r="E2767" s="155">
        <v>100</v>
      </c>
      <c r="F2767" s="155" t="s">
        <v>623</v>
      </c>
      <c r="G2767" s="153">
        <v>9.6999999999999993</v>
      </c>
      <c r="H2767" s="153" t="s">
        <v>92</v>
      </c>
      <c r="I2767" s="156" t="s">
        <v>66</v>
      </c>
      <c r="J2767" s="184"/>
    </row>
    <row r="2768" spans="1:10" s="99" customFormat="1" ht="14.25" customHeight="1">
      <c r="A2768" s="154">
        <v>99</v>
      </c>
      <c r="B2768" s="155">
        <v>2662</v>
      </c>
      <c r="C2768" s="155" t="s">
        <v>678</v>
      </c>
      <c r="D2768" s="155" t="s">
        <v>95</v>
      </c>
      <c r="E2768" s="155">
        <v>100</v>
      </c>
      <c r="F2768" s="155" t="s">
        <v>623</v>
      </c>
      <c r="G2768" s="153">
        <v>9.6999999999999993</v>
      </c>
      <c r="H2768" s="153" t="s">
        <v>92</v>
      </c>
      <c r="I2768" s="156" t="s">
        <v>66</v>
      </c>
      <c r="J2768" s="184"/>
    </row>
    <row r="2769" spans="1:10" s="99" customFormat="1" ht="14.25" customHeight="1">
      <c r="A2769" s="154">
        <v>99</v>
      </c>
      <c r="B2769" s="155">
        <v>2663</v>
      </c>
      <c r="C2769" s="155" t="s">
        <v>678</v>
      </c>
      <c r="D2769" s="155" t="s">
        <v>95</v>
      </c>
      <c r="E2769" s="155">
        <v>100</v>
      </c>
      <c r="F2769" s="155" t="s">
        <v>623</v>
      </c>
      <c r="G2769" s="153">
        <v>9.6999999999999993</v>
      </c>
      <c r="H2769" s="153" t="s">
        <v>92</v>
      </c>
      <c r="I2769" s="156" t="s">
        <v>66</v>
      </c>
      <c r="J2769" s="184"/>
    </row>
    <row r="2770" spans="1:10" s="99" customFormat="1" ht="14.25" customHeight="1">
      <c r="A2770" s="154">
        <v>99</v>
      </c>
      <c r="B2770" s="155">
        <v>2664</v>
      </c>
      <c r="C2770" s="155" t="s">
        <v>678</v>
      </c>
      <c r="D2770" s="155" t="s">
        <v>95</v>
      </c>
      <c r="E2770" s="155">
        <v>100</v>
      </c>
      <c r="F2770" s="155" t="s">
        <v>623</v>
      </c>
      <c r="G2770" s="153">
        <v>9.6999999999999993</v>
      </c>
      <c r="H2770" s="153" t="s">
        <v>92</v>
      </c>
      <c r="I2770" s="156" t="s">
        <v>66</v>
      </c>
      <c r="J2770" s="184"/>
    </row>
    <row r="2771" spans="1:10" s="99" customFormat="1" ht="14.25" customHeight="1">
      <c r="A2771" s="154">
        <v>99</v>
      </c>
      <c r="B2771" s="155">
        <v>2665</v>
      </c>
      <c r="C2771" s="155" t="s">
        <v>311</v>
      </c>
      <c r="D2771" s="155" t="s">
        <v>95</v>
      </c>
      <c r="E2771" s="155">
        <v>100</v>
      </c>
      <c r="F2771" s="155" t="s">
        <v>623</v>
      </c>
      <c r="G2771" s="153">
        <v>11.4</v>
      </c>
      <c r="H2771" s="153" t="s">
        <v>92</v>
      </c>
      <c r="I2771" s="156" t="s">
        <v>66</v>
      </c>
      <c r="J2771" s="184"/>
    </row>
    <row r="2772" spans="1:10" s="99" customFormat="1" ht="14.25" customHeight="1">
      <c r="A2772" s="154">
        <v>99</v>
      </c>
      <c r="B2772" s="155">
        <v>2666</v>
      </c>
      <c r="C2772" s="155" t="s">
        <v>315</v>
      </c>
      <c r="D2772" s="155" t="s">
        <v>94</v>
      </c>
      <c r="E2772" s="155">
        <v>900</v>
      </c>
      <c r="F2772" s="155" t="s">
        <v>623</v>
      </c>
      <c r="G2772" s="153">
        <v>12</v>
      </c>
      <c r="H2772" s="153" t="s">
        <v>92</v>
      </c>
      <c r="I2772" s="156" t="s">
        <v>66</v>
      </c>
      <c r="J2772" s="184"/>
    </row>
    <row r="2773" spans="1:10" s="99" customFormat="1" ht="14.25" customHeight="1">
      <c r="A2773" s="154">
        <v>99</v>
      </c>
      <c r="B2773" s="155">
        <v>2667</v>
      </c>
      <c r="C2773" s="155" t="s">
        <v>624</v>
      </c>
      <c r="D2773" s="155" t="s">
        <v>95</v>
      </c>
      <c r="E2773" s="155">
        <v>144</v>
      </c>
      <c r="F2773" s="155" t="s">
        <v>625</v>
      </c>
      <c r="G2773" s="153">
        <v>8.74</v>
      </c>
      <c r="H2773" s="153" t="s">
        <v>92</v>
      </c>
      <c r="I2773" s="156" t="s">
        <v>66</v>
      </c>
      <c r="J2773" s="184"/>
    </row>
    <row r="2774" spans="1:10" s="99" customFormat="1" ht="14.25" customHeight="1">
      <c r="A2774" s="154">
        <v>99</v>
      </c>
      <c r="B2774" s="155">
        <v>2668</v>
      </c>
      <c r="C2774" s="155" t="s">
        <v>624</v>
      </c>
      <c r="D2774" s="155" t="s">
        <v>95</v>
      </c>
      <c r="E2774" s="155">
        <v>6</v>
      </c>
      <c r="F2774" s="155" t="s">
        <v>625</v>
      </c>
      <c r="G2774" s="153">
        <v>0.36</v>
      </c>
      <c r="H2774" s="153" t="s">
        <v>92</v>
      </c>
      <c r="I2774" s="156" t="s">
        <v>66</v>
      </c>
      <c r="J2774" s="184"/>
    </row>
    <row r="2775" spans="1:10" s="99" customFormat="1" ht="14.25" customHeight="1">
      <c r="A2775" s="154">
        <v>99</v>
      </c>
      <c r="B2775" s="155">
        <v>2669</v>
      </c>
      <c r="C2775" s="155" t="s">
        <v>679</v>
      </c>
      <c r="D2775" s="155" t="s">
        <v>95</v>
      </c>
      <c r="E2775" s="155">
        <v>200</v>
      </c>
      <c r="F2775" s="155" t="s">
        <v>582</v>
      </c>
      <c r="G2775" s="153">
        <v>18.100000000000001</v>
      </c>
      <c r="H2775" s="153" t="s">
        <v>92</v>
      </c>
      <c r="I2775" s="156" t="s">
        <v>66</v>
      </c>
      <c r="J2775" s="184"/>
    </row>
    <row r="2776" spans="1:10" s="99" customFormat="1" ht="14.25" customHeight="1">
      <c r="A2776" s="154">
        <v>99</v>
      </c>
      <c r="B2776" s="155">
        <v>2670</v>
      </c>
      <c r="C2776" s="155" t="s">
        <v>534</v>
      </c>
      <c r="D2776" s="155" t="s">
        <v>95</v>
      </c>
      <c r="E2776" s="155">
        <v>500</v>
      </c>
      <c r="F2776" s="155" t="s">
        <v>623</v>
      </c>
      <c r="G2776" s="153">
        <v>7.5</v>
      </c>
      <c r="H2776" s="153" t="s">
        <v>92</v>
      </c>
      <c r="I2776" s="156" t="s">
        <v>66</v>
      </c>
      <c r="J2776" s="184"/>
    </row>
    <row r="2777" spans="1:10" s="99" customFormat="1" ht="14.25" customHeight="1">
      <c r="A2777" s="154">
        <v>99</v>
      </c>
      <c r="B2777" s="155">
        <v>2671</v>
      </c>
      <c r="C2777" s="155" t="s">
        <v>583</v>
      </c>
      <c r="D2777" s="155" t="s">
        <v>382</v>
      </c>
      <c r="E2777" s="155">
        <v>500</v>
      </c>
      <c r="F2777" s="155" t="s">
        <v>623</v>
      </c>
      <c r="G2777" s="153">
        <v>12.4</v>
      </c>
      <c r="H2777" s="153" t="s">
        <v>92</v>
      </c>
      <c r="I2777" s="156" t="s">
        <v>66</v>
      </c>
      <c r="J2777" s="184"/>
    </row>
    <row r="2778" spans="1:10" s="99" customFormat="1" ht="14.25" customHeight="1">
      <c r="A2778" s="154">
        <v>99</v>
      </c>
      <c r="B2778" s="155">
        <v>2672</v>
      </c>
      <c r="C2778" s="155" t="s">
        <v>255</v>
      </c>
      <c r="D2778" s="155" t="s">
        <v>95</v>
      </c>
      <c r="E2778" s="155">
        <v>150</v>
      </c>
      <c r="F2778" s="155" t="s">
        <v>625</v>
      </c>
      <c r="G2778" s="153">
        <v>21</v>
      </c>
      <c r="H2778" s="153" t="s">
        <v>92</v>
      </c>
      <c r="I2778" s="156" t="s">
        <v>66</v>
      </c>
      <c r="J2778" s="184"/>
    </row>
    <row r="2779" spans="1:10" s="99" customFormat="1" ht="14.25" customHeight="1">
      <c r="A2779" s="154">
        <v>99</v>
      </c>
      <c r="B2779" s="155">
        <v>2673</v>
      </c>
      <c r="C2779" s="155" t="s">
        <v>255</v>
      </c>
      <c r="D2779" s="155" t="s">
        <v>95</v>
      </c>
      <c r="E2779" s="155">
        <v>150</v>
      </c>
      <c r="F2779" s="155" t="s">
        <v>625</v>
      </c>
      <c r="G2779" s="153">
        <v>21</v>
      </c>
      <c r="H2779" s="153" t="s">
        <v>92</v>
      </c>
      <c r="I2779" s="156" t="s">
        <v>66</v>
      </c>
      <c r="J2779" s="184"/>
    </row>
    <row r="2780" spans="1:10" s="99" customFormat="1" ht="14.25" customHeight="1">
      <c r="A2780" s="154">
        <v>99</v>
      </c>
      <c r="B2780" s="155">
        <v>2674</v>
      </c>
      <c r="C2780" s="155" t="s">
        <v>255</v>
      </c>
      <c r="D2780" s="155" t="s">
        <v>95</v>
      </c>
      <c r="E2780" s="155">
        <v>100</v>
      </c>
      <c r="F2780" s="155" t="s">
        <v>625</v>
      </c>
      <c r="G2780" s="153">
        <v>14</v>
      </c>
      <c r="H2780" s="153" t="s">
        <v>92</v>
      </c>
      <c r="I2780" s="156" t="s">
        <v>66</v>
      </c>
      <c r="J2780" s="184"/>
    </row>
    <row r="2781" spans="1:10" s="99" customFormat="1" ht="14.25" customHeight="1">
      <c r="A2781" s="154">
        <v>99</v>
      </c>
      <c r="B2781" s="155">
        <v>2675</v>
      </c>
      <c r="C2781" s="155" t="s">
        <v>255</v>
      </c>
      <c r="D2781" s="155" t="s">
        <v>95</v>
      </c>
      <c r="E2781" s="155">
        <v>50</v>
      </c>
      <c r="F2781" s="155" t="s">
        <v>625</v>
      </c>
      <c r="G2781" s="153">
        <v>7</v>
      </c>
      <c r="H2781" s="153" t="s">
        <v>92</v>
      </c>
      <c r="I2781" s="156" t="s">
        <v>66</v>
      </c>
      <c r="J2781" s="184"/>
    </row>
    <row r="2782" spans="1:10" s="99" customFormat="1" ht="14.25" customHeight="1">
      <c r="A2782" s="154">
        <v>99</v>
      </c>
      <c r="B2782" s="155">
        <v>2676</v>
      </c>
      <c r="C2782" s="155" t="s">
        <v>255</v>
      </c>
      <c r="D2782" s="155" t="s">
        <v>95</v>
      </c>
      <c r="E2782" s="155">
        <v>100</v>
      </c>
      <c r="F2782" s="155" t="s">
        <v>625</v>
      </c>
      <c r="G2782" s="153">
        <v>14</v>
      </c>
      <c r="H2782" s="153" t="s">
        <v>92</v>
      </c>
      <c r="I2782" s="156" t="s">
        <v>66</v>
      </c>
      <c r="J2782" s="184"/>
    </row>
    <row r="2783" spans="1:10" s="99" customFormat="1" ht="14.25" customHeight="1">
      <c r="A2783" s="154">
        <v>99</v>
      </c>
      <c r="B2783" s="155">
        <v>2677</v>
      </c>
      <c r="C2783" s="155" t="s">
        <v>656</v>
      </c>
      <c r="D2783" s="155" t="s">
        <v>95</v>
      </c>
      <c r="E2783" s="155">
        <v>400</v>
      </c>
      <c r="F2783" s="155" t="s">
        <v>623</v>
      </c>
      <c r="G2783" s="153">
        <v>14.4</v>
      </c>
      <c r="H2783" s="153" t="s">
        <v>92</v>
      </c>
      <c r="I2783" s="156" t="s">
        <v>66</v>
      </c>
      <c r="J2783" s="184"/>
    </row>
    <row r="2784" spans="1:10" s="99" customFormat="1" ht="14.25" customHeight="1">
      <c r="A2784" s="154">
        <v>99</v>
      </c>
      <c r="B2784" s="155">
        <v>2678</v>
      </c>
      <c r="C2784" s="155" t="s">
        <v>256</v>
      </c>
      <c r="D2784" s="155" t="s">
        <v>95</v>
      </c>
      <c r="E2784" s="155">
        <v>300</v>
      </c>
      <c r="F2784" s="155" t="s">
        <v>625</v>
      </c>
      <c r="G2784" s="153">
        <v>15.6</v>
      </c>
      <c r="H2784" s="153" t="s">
        <v>92</v>
      </c>
      <c r="I2784" s="156" t="s">
        <v>66</v>
      </c>
      <c r="J2784" s="184"/>
    </row>
    <row r="2785" spans="1:10" s="99" customFormat="1" ht="14.25" customHeight="1">
      <c r="A2785" s="154">
        <v>99</v>
      </c>
      <c r="B2785" s="155">
        <v>2679</v>
      </c>
      <c r="C2785" s="155" t="s">
        <v>256</v>
      </c>
      <c r="D2785" s="155" t="s">
        <v>95</v>
      </c>
      <c r="E2785" s="155">
        <v>300</v>
      </c>
      <c r="F2785" s="155" t="s">
        <v>618</v>
      </c>
      <c r="G2785" s="153">
        <v>15.6</v>
      </c>
      <c r="H2785" s="153" t="s">
        <v>92</v>
      </c>
      <c r="I2785" s="156" t="s">
        <v>66</v>
      </c>
      <c r="J2785" s="184"/>
    </row>
    <row r="2786" spans="1:10" s="99" customFormat="1" ht="14.25" customHeight="1">
      <c r="A2786" s="154">
        <v>99</v>
      </c>
      <c r="B2786" s="155">
        <v>2680</v>
      </c>
      <c r="C2786" s="155" t="s">
        <v>256</v>
      </c>
      <c r="D2786" s="155" t="s">
        <v>95</v>
      </c>
      <c r="E2786" s="155">
        <v>300</v>
      </c>
      <c r="F2786" s="155" t="s">
        <v>623</v>
      </c>
      <c r="G2786" s="153">
        <v>15.6</v>
      </c>
      <c r="H2786" s="153" t="s">
        <v>92</v>
      </c>
      <c r="I2786" s="156" t="s">
        <v>66</v>
      </c>
      <c r="J2786" s="184"/>
    </row>
    <row r="2787" spans="1:10" s="99" customFormat="1" ht="14.25" customHeight="1">
      <c r="A2787" s="154">
        <v>99</v>
      </c>
      <c r="B2787" s="155">
        <v>2681</v>
      </c>
      <c r="C2787" s="155" t="s">
        <v>256</v>
      </c>
      <c r="D2787" s="155" t="s">
        <v>95</v>
      </c>
      <c r="E2787" s="155">
        <v>300</v>
      </c>
      <c r="F2787" s="155" t="s">
        <v>623</v>
      </c>
      <c r="G2787" s="153">
        <v>15.6</v>
      </c>
      <c r="H2787" s="153" t="s">
        <v>92</v>
      </c>
      <c r="I2787" s="156" t="s">
        <v>66</v>
      </c>
      <c r="J2787" s="184"/>
    </row>
    <row r="2788" spans="1:10" s="99" customFormat="1" ht="14.25" customHeight="1">
      <c r="A2788" s="154">
        <v>99</v>
      </c>
      <c r="B2788" s="155">
        <v>2682</v>
      </c>
      <c r="C2788" s="155" t="s">
        <v>680</v>
      </c>
      <c r="D2788" s="155" t="s">
        <v>95</v>
      </c>
      <c r="E2788" s="155">
        <v>150</v>
      </c>
      <c r="F2788" s="155" t="s">
        <v>625</v>
      </c>
      <c r="G2788" s="153">
        <v>18</v>
      </c>
      <c r="H2788" s="153" t="s">
        <v>92</v>
      </c>
      <c r="I2788" s="156" t="s">
        <v>66</v>
      </c>
      <c r="J2788" s="184"/>
    </row>
    <row r="2789" spans="1:10" s="99" customFormat="1" ht="14.25" customHeight="1">
      <c r="A2789" s="154">
        <v>99</v>
      </c>
      <c r="B2789" s="155">
        <v>2683</v>
      </c>
      <c r="C2789" s="155" t="s">
        <v>350</v>
      </c>
      <c r="D2789" s="155" t="s">
        <v>95</v>
      </c>
      <c r="E2789" s="155">
        <v>100</v>
      </c>
      <c r="F2789" s="155" t="s">
        <v>625</v>
      </c>
      <c r="G2789" s="153">
        <v>8.5</v>
      </c>
      <c r="H2789" s="153" t="s">
        <v>92</v>
      </c>
      <c r="I2789" s="156" t="s">
        <v>66</v>
      </c>
      <c r="J2789" s="184"/>
    </row>
    <row r="2790" spans="1:10" s="99" customFormat="1" ht="14.25" customHeight="1">
      <c r="A2790" s="154">
        <v>99</v>
      </c>
      <c r="B2790" s="155">
        <v>2684</v>
      </c>
      <c r="C2790" s="155" t="s">
        <v>255</v>
      </c>
      <c r="D2790" s="155" t="s">
        <v>95</v>
      </c>
      <c r="E2790" s="155">
        <v>150</v>
      </c>
      <c r="F2790" s="155" t="s">
        <v>625</v>
      </c>
      <c r="G2790" s="153">
        <v>21</v>
      </c>
      <c r="H2790" s="153" t="s">
        <v>92</v>
      </c>
      <c r="I2790" s="156" t="s">
        <v>66</v>
      </c>
      <c r="J2790" s="184"/>
    </row>
    <row r="2791" spans="1:10" s="99" customFormat="1" ht="14.25" customHeight="1">
      <c r="A2791" s="154" t="s">
        <v>36</v>
      </c>
      <c r="B2791" s="155" t="s">
        <v>45</v>
      </c>
      <c r="C2791" s="155" t="s">
        <v>86</v>
      </c>
      <c r="D2791" s="155" t="s">
        <v>87</v>
      </c>
      <c r="E2791" s="155" t="s">
        <v>88</v>
      </c>
      <c r="F2791" s="155" t="s">
        <v>89</v>
      </c>
      <c r="G2791" s="153">
        <v>192</v>
      </c>
      <c r="H2791" s="153">
        <v>214.1</v>
      </c>
      <c r="I2791" s="156" t="s">
        <v>677</v>
      </c>
      <c r="J2791" s="184"/>
    </row>
    <row r="2792" spans="1:10" s="99" customFormat="1" ht="14.25" customHeight="1">
      <c r="A2792" s="154">
        <v>100</v>
      </c>
      <c r="B2792" s="155">
        <v>2685</v>
      </c>
      <c r="C2792" s="155" t="s">
        <v>681</v>
      </c>
      <c r="D2792" s="155" t="s">
        <v>91</v>
      </c>
      <c r="E2792" s="155">
        <v>176</v>
      </c>
      <c r="F2792" s="155" t="s">
        <v>625</v>
      </c>
      <c r="G2792" s="153">
        <v>12.8</v>
      </c>
      <c r="H2792" s="153" t="s">
        <v>92</v>
      </c>
      <c r="I2792" s="156" t="s">
        <v>66</v>
      </c>
      <c r="J2792" s="184"/>
    </row>
    <row r="2793" spans="1:10" s="99" customFormat="1" ht="14.25" customHeight="1">
      <c r="A2793" s="154">
        <v>100</v>
      </c>
      <c r="B2793" s="155">
        <v>2686</v>
      </c>
      <c r="C2793" s="155" t="s">
        <v>681</v>
      </c>
      <c r="D2793" s="155" t="s">
        <v>91</v>
      </c>
      <c r="E2793" s="155">
        <v>176</v>
      </c>
      <c r="F2793" s="155" t="s">
        <v>625</v>
      </c>
      <c r="G2793" s="153">
        <v>12.8</v>
      </c>
      <c r="H2793" s="153" t="s">
        <v>92</v>
      </c>
      <c r="I2793" s="156" t="s">
        <v>66</v>
      </c>
      <c r="J2793" s="184"/>
    </row>
    <row r="2794" spans="1:10" s="99" customFormat="1" ht="14.25" customHeight="1">
      <c r="A2794" s="154">
        <v>100</v>
      </c>
      <c r="B2794" s="155">
        <v>2687</v>
      </c>
      <c r="C2794" s="155" t="s">
        <v>681</v>
      </c>
      <c r="D2794" s="155" t="s">
        <v>91</v>
      </c>
      <c r="E2794" s="155">
        <v>176</v>
      </c>
      <c r="F2794" s="155" t="s">
        <v>625</v>
      </c>
      <c r="G2794" s="153">
        <v>12.8</v>
      </c>
      <c r="H2794" s="153" t="s">
        <v>92</v>
      </c>
      <c r="I2794" s="156" t="s">
        <v>66</v>
      </c>
      <c r="J2794" s="184"/>
    </row>
    <row r="2795" spans="1:10" s="99" customFormat="1" ht="14.25" customHeight="1">
      <c r="A2795" s="154">
        <v>100</v>
      </c>
      <c r="B2795" s="155">
        <v>2688</v>
      </c>
      <c r="C2795" s="155" t="s">
        <v>681</v>
      </c>
      <c r="D2795" s="155" t="s">
        <v>91</v>
      </c>
      <c r="E2795" s="155">
        <v>176</v>
      </c>
      <c r="F2795" s="155" t="s">
        <v>625</v>
      </c>
      <c r="G2795" s="153">
        <v>12.8</v>
      </c>
      <c r="H2795" s="153" t="s">
        <v>92</v>
      </c>
      <c r="I2795" s="156" t="s">
        <v>66</v>
      </c>
      <c r="J2795" s="184"/>
    </row>
    <row r="2796" spans="1:10" s="99" customFormat="1" ht="14.25" customHeight="1">
      <c r="A2796" s="154">
        <v>100</v>
      </c>
      <c r="B2796" s="155">
        <v>2689</v>
      </c>
      <c r="C2796" s="155" t="s">
        <v>681</v>
      </c>
      <c r="D2796" s="155" t="s">
        <v>91</v>
      </c>
      <c r="E2796" s="155">
        <v>176</v>
      </c>
      <c r="F2796" s="155" t="s">
        <v>625</v>
      </c>
      <c r="G2796" s="153">
        <v>12.8</v>
      </c>
      <c r="H2796" s="153" t="s">
        <v>92</v>
      </c>
      <c r="I2796" s="156" t="s">
        <v>66</v>
      </c>
      <c r="J2796" s="184"/>
    </row>
    <row r="2797" spans="1:10" s="99" customFormat="1" ht="14.25" customHeight="1">
      <c r="A2797" s="154">
        <v>100</v>
      </c>
      <c r="B2797" s="155">
        <v>2690</v>
      </c>
      <c r="C2797" s="155" t="s">
        <v>681</v>
      </c>
      <c r="D2797" s="155" t="s">
        <v>91</v>
      </c>
      <c r="E2797" s="155">
        <v>176</v>
      </c>
      <c r="F2797" s="155" t="s">
        <v>625</v>
      </c>
      <c r="G2797" s="153">
        <v>12.8</v>
      </c>
      <c r="H2797" s="153" t="s">
        <v>92</v>
      </c>
      <c r="I2797" s="156" t="s">
        <v>66</v>
      </c>
      <c r="J2797" s="184"/>
    </row>
    <row r="2798" spans="1:10" s="99" customFormat="1" ht="14.25" customHeight="1">
      <c r="A2798" s="154">
        <v>100</v>
      </c>
      <c r="B2798" s="155">
        <v>2691</v>
      </c>
      <c r="C2798" s="155" t="s">
        <v>681</v>
      </c>
      <c r="D2798" s="155" t="s">
        <v>91</v>
      </c>
      <c r="E2798" s="155">
        <v>176</v>
      </c>
      <c r="F2798" s="155" t="s">
        <v>625</v>
      </c>
      <c r="G2798" s="153">
        <v>12.8</v>
      </c>
      <c r="H2798" s="153" t="s">
        <v>92</v>
      </c>
      <c r="I2798" s="156" t="s">
        <v>66</v>
      </c>
      <c r="J2798" s="184"/>
    </row>
    <row r="2799" spans="1:10" s="99" customFormat="1" ht="14.25" customHeight="1">
      <c r="A2799" s="154">
        <v>100</v>
      </c>
      <c r="B2799" s="155">
        <v>2692</v>
      </c>
      <c r="C2799" s="155" t="s">
        <v>681</v>
      </c>
      <c r="D2799" s="155" t="s">
        <v>91</v>
      </c>
      <c r="E2799" s="155">
        <v>176</v>
      </c>
      <c r="F2799" s="155" t="s">
        <v>625</v>
      </c>
      <c r="G2799" s="153">
        <v>12.8</v>
      </c>
      <c r="H2799" s="153" t="s">
        <v>92</v>
      </c>
      <c r="I2799" s="156" t="s">
        <v>66</v>
      </c>
      <c r="J2799" s="184"/>
    </row>
    <row r="2800" spans="1:10" s="99" customFormat="1" ht="14.25" customHeight="1">
      <c r="A2800" s="154">
        <v>100</v>
      </c>
      <c r="B2800" s="155">
        <v>2693</v>
      </c>
      <c r="C2800" s="155" t="s">
        <v>681</v>
      </c>
      <c r="D2800" s="155" t="s">
        <v>91</v>
      </c>
      <c r="E2800" s="155">
        <v>176</v>
      </c>
      <c r="F2800" s="155" t="s">
        <v>625</v>
      </c>
      <c r="G2800" s="153">
        <v>12.8</v>
      </c>
      <c r="H2800" s="153" t="s">
        <v>92</v>
      </c>
      <c r="I2800" s="156" t="s">
        <v>66</v>
      </c>
      <c r="J2800" s="184"/>
    </row>
    <row r="2801" spans="1:10" s="99" customFormat="1" ht="14.25" customHeight="1">
      <c r="A2801" s="154">
        <v>100</v>
      </c>
      <c r="B2801" s="155">
        <v>2694</v>
      </c>
      <c r="C2801" s="155" t="s">
        <v>681</v>
      </c>
      <c r="D2801" s="155" t="s">
        <v>91</v>
      </c>
      <c r="E2801" s="155">
        <v>176</v>
      </c>
      <c r="F2801" s="155" t="s">
        <v>625</v>
      </c>
      <c r="G2801" s="153">
        <v>12.8</v>
      </c>
      <c r="H2801" s="153" t="s">
        <v>92</v>
      </c>
      <c r="I2801" s="156" t="s">
        <v>66</v>
      </c>
      <c r="J2801" s="184"/>
    </row>
    <row r="2802" spans="1:10" s="99" customFormat="1" ht="14.25" customHeight="1">
      <c r="A2802" s="154">
        <v>100</v>
      </c>
      <c r="B2802" s="155">
        <v>2695</v>
      </c>
      <c r="C2802" s="155" t="s">
        <v>681</v>
      </c>
      <c r="D2802" s="155" t="s">
        <v>91</v>
      </c>
      <c r="E2802" s="155">
        <v>176</v>
      </c>
      <c r="F2802" s="155" t="s">
        <v>625</v>
      </c>
      <c r="G2802" s="153">
        <v>12.8</v>
      </c>
      <c r="H2802" s="153" t="s">
        <v>92</v>
      </c>
      <c r="I2802" s="156" t="s">
        <v>66</v>
      </c>
      <c r="J2802" s="184"/>
    </row>
    <row r="2803" spans="1:10" s="99" customFormat="1" ht="14.25" customHeight="1">
      <c r="A2803" s="154">
        <v>100</v>
      </c>
      <c r="B2803" s="155">
        <v>2696</v>
      </c>
      <c r="C2803" s="155" t="s">
        <v>681</v>
      </c>
      <c r="D2803" s="155" t="s">
        <v>91</v>
      </c>
      <c r="E2803" s="155">
        <v>176</v>
      </c>
      <c r="F2803" s="155" t="s">
        <v>625</v>
      </c>
      <c r="G2803" s="153">
        <v>12.8</v>
      </c>
      <c r="H2803" s="153" t="s">
        <v>92</v>
      </c>
      <c r="I2803" s="156" t="s">
        <v>66</v>
      </c>
      <c r="J2803" s="184"/>
    </row>
    <row r="2804" spans="1:10" s="99" customFormat="1" ht="14.25" customHeight="1">
      <c r="A2804" s="154">
        <v>100</v>
      </c>
      <c r="B2804" s="155">
        <v>2697</v>
      </c>
      <c r="C2804" s="155" t="s">
        <v>681</v>
      </c>
      <c r="D2804" s="155" t="s">
        <v>91</v>
      </c>
      <c r="E2804" s="155">
        <v>176</v>
      </c>
      <c r="F2804" s="155" t="s">
        <v>625</v>
      </c>
      <c r="G2804" s="153">
        <v>12.8</v>
      </c>
      <c r="H2804" s="153" t="s">
        <v>92</v>
      </c>
      <c r="I2804" s="156" t="s">
        <v>66</v>
      </c>
      <c r="J2804" s="184"/>
    </row>
    <row r="2805" spans="1:10" s="99" customFormat="1" ht="14.25" customHeight="1">
      <c r="A2805" s="154">
        <v>100</v>
      </c>
      <c r="B2805" s="155">
        <v>2698</v>
      </c>
      <c r="C2805" s="155" t="s">
        <v>681</v>
      </c>
      <c r="D2805" s="155" t="s">
        <v>91</v>
      </c>
      <c r="E2805" s="155">
        <v>176</v>
      </c>
      <c r="F2805" s="155" t="s">
        <v>625</v>
      </c>
      <c r="G2805" s="153">
        <v>12.8</v>
      </c>
      <c r="H2805" s="153" t="s">
        <v>92</v>
      </c>
      <c r="I2805" s="156" t="s">
        <v>66</v>
      </c>
      <c r="J2805" s="184"/>
    </row>
    <row r="2806" spans="1:10" s="99" customFormat="1" ht="14.25" customHeight="1">
      <c r="A2806" s="154">
        <v>100</v>
      </c>
      <c r="B2806" s="155">
        <v>2699</v>
      </c>
      <c r="C2806" s="155" t="s">
        <v>681</v>
      </c>
      <c r="D2806" s="155" t="s">
        <v>91</v>
      </c>
      <c r="E2806" s="155">
        <v>176</v>
      </c>
      <c r="F2806" s="155" t="s">
        <v>625</v>
      </c>
      <c r="G2806" s="153">
        <v>12.8</v>
      </c>
      <c r="H2806" s="153" t="s">
        <v>92</v>
      </c>
      <c r="I2806" s="156" t="s">
        <v>66</v>
      </c>
      <c r="J2806" s="184"/>
    </row>
    <row r="2807" spans="1:10" s="99" customFormat="1" ht="14.25" customHeight="1">
      <c r="A2807" s="154" t="s">
        <v>36</v>
      </c>
      <c r="B2807" s="155" t="s">
        <v>45</v>
      </c>
      <c r="C2807" s="155" t="s">
        <v>86</v>
      </c>
      <c r="D2807" s="155" t="s">
        <v>87</v>
      </c>
      <c r="E2807" s="155" t="s">
        <v>88</v>
      </c>
      <c r="F2807" s="155" t="s">
        <v>89</v>
      </c>
      <c r="G2807" s="153">
        <v>129.6</v>
      </c>
      <c r="H2807" s="153">
        <v>151.69999999999999</v>
      </c>
      <c r="I2807" s="156" t="s">
        <v>677</v>
      </c>
      <c r="J2807" s="184"/>
    </row>
    <row r="2808" spans="1:10" s="99" customFormat="1" ht="14.25" customHeight="1">
      <c r="A2808" s="154">
        <v>101</v>
      </c>
      <c r="B2808" s="155">
        <v>2700</v>
      </c>
      <c r="C2808" s="155" t="s">
        <v>162</v>
      </c>
      <c r="D2808" s="155" t="s">
        <v>94</v>
      </c>
      <c r="E2808" s="155">
        <v>250</v>
      </c>
      <c r="F2808" s="155" t="s">
        <v>682</v>
      </c>
      <c r="G2808" s="153">
        <v>8.1</v>
      </c>
      <c r="H2808" s="153" t="s">
        <v>92</v>
      </c>
      <c r="I2808" s="156" t="s">
        <v>66</v>
      </c>
      <c r="J2808" s="184"/>
    </row>
    <row r="2809" spans="1:10" s="99" customFormat="1" ht="14.25" customHeight="1">
      <c r="A2809" s="154">
        <v>101</v>
      </c>
      <c r="B2809" s="155">
        <v>2701</v>
      </c>
      <c r="C2809" s="155" t="s">
        <v>162</v>
      </c>
      <c r="D2809" s="155" t="s">
        <v>94</v>
      </c>
      <c r="E2809" s="155">
        <v>250</v>
      </c>
      <c r="F2809" s="155" t="s">
        <v>637</v>
      </c>
      <c r="G2809" s="153">
        <v>8.1</v>
      </c>
      <c r="H2809" s="153" t="s">
        <v>92</v>
      </c>
      <c r="I2809" s="156" t="s">
        <v>66</v>
      </c>
      <c r="J2809" s="184"/>
    </row>
    <row r="2810" spans="1:10" s="99" customFormat="1" ht="14.25" customHeight="1">
      <c r="A2810" s="154">
        <v>101</v>
      </c>
      <c r="B2810" s="155">
        <v>2702</v>
      </c>
      <c r="C2810" s="155" t="s">
        <v>162</v>
      </c>
      <c r="D2810" s="155" t="s">
        <v>94</v>
      </c>
      <c r="E2810" s="155">
        <v>250</v>
      </c>
      <c r="F2810" s="155" t="s">
        <v>683</v>
      </c>
      <c r="G2810" s="153">
        <v>8.1</v>
      </c>
      <c r="H2810" s="153" t="s">
        <v>92</v>
      </c>
      <c r="I2810" s="156" t="s">
        <v>66</v>
      </c>
      <c r="J2810" s="184"/>
    </row>
    <row r="2811" spans="1:10" s="99" customFormat="1" ht="14.25" customHeight="1">
      <c r="A2811" s="154">
        <v>101</v>
      </c>
      <c r="B2811" s="155">
        <v>2703</v>
      </c>
      <c r="C2811" s="155" t="s">
        <v>162</v>
      </c>
      <c r="D2811" s="155" t="s">
        <v>94</v>
      </c>
      <c r="E2811" s="155">
        <v>250</v>
      </c>
      <c r="F2811" s="155" t="s">
        <v>635</v>
      </c>
      <c r="G2811" s="153">
        <v>8.1</v>
      </c>
      <c r="H2811" s="153" t="s">
        <v>92</v>
      </c>
      <c r="I2811" s="156" t="s">
        <v>66</v>
      </c>
      <c r="J2811" s="184"/>
    </row>
    <row r="2812" spans="1:10" s="99" customFormat="1" ht="14.25" customHeight="1">
      <c r="A2812" s="154">
        <v>101</v>
      </c>
      <c r="B2812" s="155">
        <v>2704</v>
      </c>
      <c r="C2812" s="155" t="s">
        <v>162</v>
      </c>
      <c r="D2812" s="155" t="s">
        <v>94</v>
      </c>
      <c r="E2812" s="155">
        <v>250</v>
      </c>
      <c r="F2812" s="155" t="s">
        <v>684</v>
      </c>
      <c r="G2812" s="153">
        <v>8.1</v>
      </c>
      <c r="H2812" s="153" t="s">
        <v>92</v>
      </c>
      <c r="I2812" s="156" t="s">
        <v>66</v>
      </c>
      <c r="J2812" s="184"/>
    </row>
    <row r="2813" spans="1:10" s="99" customFormat="1" ht="14.25" customHeight="1">
      <c r="A2813" s="154">
        <v>101</v>
      </c>
      <c r="B2813" s="155">
        <v>2705</v>
      </c>
      <c r="C2813" s="155" t="s">
        <v>162</v>
      </c>
      <c r="D2813" s="155" t="s">
        <v>94</v>
      </c>
      <c r="E2813" s="155">
        <v>250</v>
      </c>
      <c r="F2813" s="155" t="s">
        <v>683</v>
      </c>
      <c r="G2813" s="153">
        <v>8.1</v>
      </c>
      <c r="H2813" s="153" t="s">
        <v>92</v>
      </c>
      <c r="I2813" s="156" t="s">
        <v>66</v>
      </c>
      <c r="J2813" s="184"/>
    </row>
    <row r="2814" spans="1:10" s="99" customFormat="1" ht="14.25" customHeight="1">
      <c r="A2814" s="154">
        <v>101</v>
      </c>
      <c r="B2814" s="155">
        <v>2706</v>
      </c>
      <c r="C2814" s="155" t="s">
        <v>162</v>
      </c>
      <c r="D2814" s="155" t="s">
        <v>94</v>
      </c>
      <c r="E2814" s="155">
        <v>250</v>
      </c>
      <c r="F2814" s="155" t="s">
        <v>637</v>
      </c>
      <c r="G2814" s="153">
        <v>8.1</v>
      </c>
      <c r="H2814" s="153" t="s">
        <v>92</v>
      </c>
      <c r="I2814" s="156" t="s">
        <v>66</v>
      </c>
      <c r="J2814" s="184"/>
    </row>
    <row r="2815" spans="1:10" s="99" customFormat="1" ht="14.25" customHeight="1">
      <c r="A2815" s="154">
        <v>101</v>
      </c>
      <c r="B2815" s="155">
        <v>2707</v>
      </c>
      <c r="C2815" s="155" t="s">
        <v>162</v>
      </c>
      <c r="D2815" s="155" t="s">
        <v>94</v>
      </c>
      <c r="E2815" s="155">
        <v>250</v>
      </c>
      <c r="F2815" s="155" t="s">
        <v>635</v>
      </c>
      <c r="G2815" s="153">
        <v>8.1</v>
      </c>
      <c r="H2815" s="153" t="s">
        <v>92</v>
      </c>
      <c r="I2815" s="156" t="s">
        <v>66</v>
      </c>
      <c r="J2815" s="184"/>
    </row>
    <row r="2816" spans="1:10" s="99" customFormat="1" ht="14.25" customHeight="1">
      <c r="A2816" s="154">
        <v>101</v>
      </c>
      <c r="B2816" s="155">
        <v>2708</v>
      </c>
      <c r="C2816" s="155" t="s">
        <v>162</v>
      </c>
      <c r="D2816" s="155" t="s">
        <v>94</v>
      </c>
      <c r="E2816" s="155">
        <v>250</v>
      </c>
      <c r="F2816" s="155" t="s">
        <v>683</v>
      </c>
      <c r="G2816" s="153">
        <v>8.1</v>
      </c>
      <c r="H2816" s="153" t="s">
        <v>92</v>
      </c>
      <c r="I2816" s="156" t="s">
        <v>66</v>
      </c>
      <c r="J2816" s="184"/>
    </row>
    <row r="2817" spans="1:10" s="99" customFormat="1" ht="14.25" customHeight="1">
      <c r="A2817" s="154">
        <v>101</v>
      </c>
      <c r="B2817" s="155">
        <v>2709</v>
      </c>
      <c r="C2817" s="155" t="s">
        <v>162</v>
      </c>
      <c r="D2817" s="155" t="s">
        <v>94</v>
      </c>
      <c r="E2817" s="155">
        <v>250</v>
      </c>
      <c r="F2817" s="155" t="s">
        <v>683</v>
      </c>
      <c r="G2817" s="153">
        <v>8.1</v>
      </c>
      <c r="H2817" s="153" t="s">
        <v>92</v>
      </c>
      <c r="I2817" s="156" t="s">
        <v>66</v>
      </c>
      <c r="J2817" s="184"/>
    </row>
    <row r="2818" spans="1:10" s="99" customFormat="1" ht="14.25" customHeight="1">
      <c r="A2818" s="154">
        <v>101</v>
      </c>
      <c r="B2818" s="155">
        <v>2710</v>
      </c>
      <c r="C2818" s="155" t="s">
        <v>162</v>
      </c>
      <c r="D2818" s="155" t="s">
        <v>94</v>
      </c>
      <c r="E2818" s="155">
        <v>250</v>
      </c>
      <c r="F2818" s="155" t="s">
        <v>683</v>
      </c>
      <c r="G2818" s="153">
        <v>8.1</v>
      </c>
      <c r="H2818" s="153" t="s">
        <v>92</v>
      </c>
      <c r="I2818" s="156" t="s">
        <v>66</v>
      </c>
      <c r="J2818" s="184"/>
    </row>
    <row r="2819" spans="1:10" s="99" customFormat="1" ht="14.25" customHeight="1">
      <c r="A2819" s="154">
        <v>101</v>
      </c>
      <c r="B2819" s="155">
        <v>2711</v>
      </c>
      <c r="C2819" s="155" t="s">
        <v>162</v>
      </c>
      <c r="D2819" s="155" t="s">
        <v>94</v>
      </c>
      <c r="E2819" s="155">
        <v>250</v>
      </c>
      <c r="F2819" s="155" t="s">
        <v>635</v>
      </c>
      <c r="G2819" s="153">
        <v>8.1</v>
      </c>
      <c r="H2819" s="153" t="s">
        <v>92</v>
      </c>
      <c r="I2819" s="156" t="s">
        <v>66</v>
      </c>
      <c r="J2819" s="184"/>
    </row>
    <row r="2820" spans="1:10" s="99" customFormat="1" ht="14.25" customHeight="1">
      <c r="A2820" s="154">
        <v>101</v>
      </c>
      <c r="B2820" s="155">
        <v>2712</v>
      </c>
      <c r="C2820" s="155" t="s">
        <v>162</v>
      </c>
      <c r="D2820" s="155" t="s">
        <v>94</v>
      </c>
      <c r="E2820" s="155">
        <v>250</v>
      </c>
      <c r="F2820" s="155" t="s">
        <v>683</v>
      </c>
      <c r="G2820" s="153">
        <v>8.1</v>
      </c>
      <c r="H2820" s="153" t="s">
        <v>92</v>
      </c>
      <c r="I2820" s="156" t="s">
        <v>66</v>
      </c>
      <c r="J2820" s="184"/>
    </row>
    <row r="2821" spans="1:10" s="99" customFormat="1" ht="14.25" customHeight="1">
      <c r="A2821" s="154">
        <v>101</v>
      </c>
      <c r="B2821" s="155">
        <v>2713</v>
      </c>
      <c r="C2821" s="155" t="s">
        <v>162</v>
      </c>
      <c r="D2821" s="155" t="s">
        <v>94</v>
      </c>
      <c r="E2821" s="155">
        <v>250</v>
      </c>
      <c r="F2821" s="155" t="s">
        <v>682</v>
      </c>
      <c r="G2821" s="153">
        <v>8.1</v>
      </c>
      <c r="H2821" s="153" t="s">
        <v>92</v>
      </c>
      <c r="I2821" s="156" t="s">
        <v>66</v>
      </c>
      <c r="J2821" s="184"/>
    </row>
    <row r="2822" spans="1:10" s="99" customFormat="1" ht="14.25" customHeight="1">
      <c r="A2822" s="154">
        <v>101</v>
      </c>
      <c r="B2822" s="155">
        <v>2714</v>
      </c>
      <c r="C2822" s="155" t="s">
        <v>162</v>
      </c>
      <c r="D2822" s="155" t="s">
        <v>94</v>
      </c>
      <c r="E2822" s="155">
        <v>250</v>
      </c>
      <c r="F2822" s="155" t="s">
        <v>682</v>
      </c>
      <c r="G2822" s="153">
        <v>8.1</v>
      </c>
      <c r="H2822" s="153" t="s">
        <v>92</v>
      </c>
      <c r="I2822" s="156" t="s">
        <v>66</v>
      </c>
      <c r="J2822" s="184"/>
    </row>
    <row r="2823" spans="1:10" s="99" customFormat="1" ht="14.25" customHeight="1">
      <c r="A2823" s="154">
        <v>101</v>
      </c>
      <c r="B2823" s="155">
        <v>2715</v>
      </c>
      <c r="C2823" s="155" t="s">
        <v>162</v>
      </c>
      <c r="D2823" s="155" t="s">
        <v>94</v>
      </c>
      <c r="E2823" s="155">
        <v>250</v>
      </c>
      <c r="F2823" s="155" t="s">
        <v>636</v>
      </c>
      <c r="G2823" s="153">
        <v>8.1</v>
      </c>
      <c r="H2823" s="153" t="s">
        <v>92</v>
      </c>
      <c r="I2823" s="156" t="s">
        <v>66</v>
      </c>
      <c r="J2823" s="184"/>
    </row>
    <row r="2824" spans="1:10" s="99" customFormat="1" ht="14.25" customHeight="1">
      <c r="A2824" s="154" t="s">
        <v>36</v>
      </c>
      <c r="B2824" s="155" t="s">
        <v>45</v>
      </c>
      <c r="C2824" s="155" t="s">
        <v>86</v>
      </c>
      <c r="D2824" s="155" t="s">
        <v>87</v>
      </c>
      <c r="E2824" s="155" t="s">
        <v>88</v>
      </c>
      <c r="F2824" s="155" t="s">
        <v>89</v>
      </c>
      <c r="G2824" s="153">
        <v>136.80000000000001</v>
      </c>
      <c r="H2824" s="153">
        <v>158.9</v>
      </c>
      <c r="I2824" s="156" t="s">
        <v>677</v>
      </c>
      <c r="J2824" s="184"/>
    </row>
    <row r="2825" spans="1:10" s="99" customFormat="1" ht="14.25" customHeight="1">
      <c r="A2825" s="154">
        <v>102</v>
      </c>
      <c r="B2825" s="155">
        <v>2716</v>
      </c>
      <c r="C2825" s="155" t="s">
        <v>672</v>
      </c>
      <c r="D2825" s="155" t="s">
        <v>91</v>
      </c>
      <c r="E2825" s="155">
        <v>120</v>
      </c>
      <c r="F2825" s="155" t="s">
        <v>625</v>
      </c>
      <c r="G2825" s="153">
        <v>11.4</v>
      </c>
      <c r="H2825" s="153" t="s">
        <v>92</v>
      </c>
      <c r="I2825" s="156" t="s">
        <v>66</v>
      </c>
      <c r="J2825" s="184"/>
    </row>
    <row r="2826" spans="1:10" s="99" customFormat="1" ht="14.25" customHeight="1">
      <c r="A2826" s="154">
        <v>102</v>
      </c>
      <c r="B2826" s="155">
        <v>2717</v>
      </c>
      <c r="C2826" s="155" t="s">
        <v>672</v>
      </c>
      <c r="D2826" s="155" t="s">
        <v>91</v>
      </c>
      <c r="E2826" s="155">
        <v>120</v>
      </c>
      <c r="F2826" s="155" t="s">
        <v>623</v>
      </c>
      <c r="G2826" s="153">
        <v>11.4</v>
      </c>
      <c r="H2826" s="153" t="s">
        <v>92</v>
      </c>
      <c r="I2826" s="156" t="s">
        <v>66</v>
      </c>
      <c r="J2826" s="184"/>
    </row>
    <row r="2827" spans="1:10" s="99" customFormat="1" ht="14.25" customHeight="1">
      <c r="A2827" s="154">
        <v>102</v>
      </c>
      <c r="B2827" s="155">
        <v>2718</v>
      </c>
      <c r="C2827" s="155" t="s">
        <v>672</v>
      </c>
      <c r="D2827" s="155" t="s">
        <v>91</v>
      </c>
      <c r="E2827" s="155">
        <v>120</v>
      </c>
      <c r="F2827" s="155" t="s">
        <v>625</v>
      </c>
      <c r="G2827" s="153">
        <v>11.4</v>
      </c>
      <c r="H2827" s="153" t="s">
        <v>92</v>
      </c>
      <c r="I2827" s="156" t="s">
        <v>66</v>
      </c>
      <c r="J2827" s="184"/>
    </row>
    <row r="2828" spans="1:10" s="99" customFormat="1" ht="14.25" customHeight="1">
      <c r="A2828" s="154">
        <v>102</v>
      </c>
      <c r="B2828" s="155">
        <v>2719</v>
      </c>
      <c r="C2828" s="155" t="s">
        <v>672</v>
      </c>
      <c r="D2828" s="155" t="s">
        <v>91</v>
      </c>
      <c r="E2828" s="155">
        <v>120</v>
      </c>
      <c r="F2828" s="155" t="s">
        <v>625</v>
      </c>
      <c r="G2828" s="153">
        <v>11.4</v>
      </c>
      <c r="H2828" s="153" t="s">
        <v>92</v>
      </c>
      <c r="I2828" s="156" t="s">
        <v>66</v>
      </c>
      <c r="J2828" s="184"/>
    </row>
    <row r="2829" spans="1:10" s="99" customFormat="1" ht="14.25" customHeight="1">
      <c r="A2829" s="154">
        <v>102</v>
      </c>
      <c r="B2829" s="155">
        <v>2720</v>
      </c>
      <c r="C2829" s="155" t="s">
        <v>672</v>
      </c>
      <c r="D2829" s="155" t="s">
        <v>91</v>
      </c>
      <c r="E2829" s="155">
        <v>120</v>
      </c>
      <c r="F2829" s="155" t="s">
        <v>625</v>
      </c>
      <c r="G2829" s="153">
        <v>11.4</v>
      </c>
      <c r="H2829" s="153" t="s">
        <v>92</v>
      </c>
      <c r="I2829" s="156" t="s">
        <v>66</v>
      </c>
      <c r="J2829" s="184"/>
    </row>
    <row r="2830" spans="1:10" s="99" customFormat="1" ht="14.25" customHeight="1">
      <c r="A2830" s="154">
        <v>102</v>
      </c>
      <c r="B2830" s="155">
        <v>2721</v>
      </c>
      <c r="C2830" s="155" t="s">
        <v>672</v>
      </c>
      <c r="D2830" s="155" t="s">
        <v>91</v>
      </c>
      <c r="E2830" s="155">
        <v>120</v>
      </c>
      <c r="F2830" s="155" t="s">
        <v>625</v>
      </c>
      <c r="G2830" s="153">
        <v>11.4</v>
      </c>
      <c r="H2830" s="153" t="s">
        <v>92</v>
      </c>
      <c r="I2830" s="156" t="s">
        <v>66</v>
      </c>
      <c r="J2830" s="184"/>
    </row>
    <row r="2831" spans="1:10" s="99" customFormat="1" ht="14.25" customHeight="1">
      <c r="A2831" s="154">
        <v>102</v>
      </c>
      <c r="B2831" s="155">
        <v>2722</v>
      </c>
      <c r="C2831" s="155" t="s">
        <v>672</v>
      </c>
      <c r="D2831" s="155" t="s">
        <v>91</v>
      </c>
      <c r="E2831" s="155">
        <v>120</v>
      </c>
      <c r="F2831" s="155" t="s">
        <v>623</v>
      </c>
      <c r="G2831" s="153">
        <v>11.4</v>
      </c>
      <c r="H2831" s="153" t="s">
        <v>92</v>
      </c>
      <c r="I2831" s="156" t="s">
        <v>66</v>
      </c>
      <c r="J2831" s="184"/>
    </row>
    <row r="2832" spans="1:10" s="99" customFormat="1" ht="14.25" customHeight="1">
      <c r="A2832" s="154">
        <v>102</v>
      </c>
      <c r="B2832" s="155">
        <v>2723</v>
      </c>
      <c r="C2832" s="155" t="s">
        <v>672</v>
      </c>
      <c r="D2832" s="155" t="s">
        <v>91</v>
      </c>
      <c r="E2832" s="155">
        <v>120</v>
      </c>
      <c r="F2832" s="155" t="s">
        <v>623</v>
      </c>
      <c r="G2832" s="153">
        <v>11.4</v>
      </c>
      <c r="H2832" s="153" t="s">
        <v>92</v>
      </c>
      <c r="I2832" s="156" t="s">
        <v>66</v>
      </c>
      <c r="J2832" s="184"/>
    </row>
    <row r="2833" spans="1:10" s="99" customFormat="1" ht="14.25" customHeight="1">
      <c r="A2833" s="154">
        <v>102</v>
      </c>
      <c r="B2833" s="155">
        <v>2724</v>
      </c>
      <c r="C2833" s="155" t="s">
        <v>672</v>
      </c>
      <c r="D2833" s="155" t="s">
        <v>91</v>
      </c>
      <c r="E2833" s="155">
        <v>120</v>
      </c>
      <c r="F2833" s="155" t="s">
        <v>623</v>
      </c>
      <c r="G2833" s="153">
        <v>11.4</v>
      </c>
      <c r="H2833" s="153" t="s">
        <v>92</v>
      </c>
      <c r="I2833" s="156" t="s">
        <v>66</v>
      </c>
      <c r="J2833" s="184"/>
    </row>
    <row r="2834" spans="1:10" s="99" customFormat="1" ht="14.25" customHeight="1">
      <c r="A2834" s="154">
        <v>102</v>
      </c>
      <c r="B2834" s="155">
        <v>2725</v>
      </c>
      <c r="C2834" s="155" t="s">
        <v>672</v>
      </c>
      <c r="D2834" s="155" t="s">
        <v>91</v>
      </c>
      <c r="E2834" s="155">
        <v>120</v>
      </c>
      <c r="F2834" s="155" t="s">
        <v>625</v>
      </c>
      <c r="G2834" s="153">
        <v>11.4</v>
      </c>
      <c r="H2834" s="153" t="s">
        <v>92</v>
      </c>
      <c r="I2834" s="156" t="s">
        <v>66</v>
      </c>
      <c r="J2834" s="184"/>
    </row>
    <row r="2835" spans="1:10" s="99" customFormat="1" ht="14.25" customHeight="1">
      <c r="A2835" s="154">
        <v>102</v>
      </c>
      <c r="B2835" s="155">
        <v>2726</v>
      </c>
      <c r="C2835" s="155" t="s">
        <v>672</v>
      </c>
      <c r="D2835" s="155" t="s">
        <v>91</v>
      </c>
      <c r="E2835" s="155">
        <v>120</v>
      </c>
      <c r="F2835" s="155" t="s">
        <v>625</v>
      </c>
      <c r="G2835" s="153">
        <v>11.4</v>
      </c>
      <c r="H2835" s="153" t="s">
        <v>92</v>
      </c>
      <c r="I2835" s="156" t="s">
        <v>66</v>
      </c>
      <c r="J2835" s="184"/>
    </row>
    <row r="2836" spans="1:10" s="99" customFormat="1" ht="14.25" customHeight="1">
      <c r="A2836" s="154">
        <v>102</v>
      </c>
      <c r="B2836" s="155">
        <v>2727</v>
      </c>
      <c r="C2836" s="155" t="s">
        <v>672</v>
      </c>
      <c r="D2836" s="155" t="s">
        <v>91</v>
      </c>
      <c r="E2836" s="155">
        <v>120</v>
      </c>
      <c r="F2836" s="155" t="s">
        <v>623</v>
      </c>
      <c r="G2836" s="153">
        <v>11.4</v>
      </c>
      <c r="H2836" s="153" t="s">
        <v>92</v>
      </c>
      <c r="I2836" s="156" t="s">
        <v>66</v>
      </c>
      <c r="J2836" s="184"/>
    </row>
    <row r="2837" spans="1:10" s="99" customFormat="1" ht="14.25" customHeight="1">
      <c r="A2837" s="154" t="s">
        <v>36</v>
      </c>
      <c r="B2837" s="155" t="s">
        <v>45</v>
      </c>
      <c r="C2837" s="155" t="s">
        <v>86</v>
      </c>
      <c r="D2837" s="155" t="s">
        <v>87</v>
      </c>
      <c r="E2837" s="155" t="s">
        <v>88</v>
      </c>
      <c r="F2837" s="155" t="s">
        <v>89</v>
      </c>
      <c r="G2837" s="153">
        <v>382.32</v>
      </c>
      <c r="H2837" s="153">
        <v>404.42</v>
      </c>
      <c r="I2837" s="156" t="s">
        <v>90</v>
      </c>
      <c r="J2837" s="184"/>
    </row>
    <row r="2838" spans="1:10" s="99" customFormat="1" ht="14.25" customHeight="1">
      <c r="A2838" s="154">
        <v>103</v>
      </c>
      <c r="B2838" s="155">
        <v>2728</v>
      </c>
      <c r="C2838" s="155" t="s">
        <v>150</v>
      </c>
      <c r="D2838" s="155" t="s">
        <v>91</v>
      </c>
      <c r="E2838" s="155">
        <v>240</v>
      </c>
      <c r="F2838" s="155" t="s">
        <v>685</v>
      </c>
      <c r="G2838" s="153">
        <v>15.93</v>
      </c>
      <c r="H2838" s="153" t="s">
        <v>92</v>
      </c>
      <c r="I2838" s="156" t="s">
        <v>66</v>
      </c>
      <c r="J2838" s="184"/>
    </row>
    <row r="2839" spans="1:10" s="99" customFormat="1" ht="14.25" customHeight="1">
      <c r="A2839" s="154">
        <v>103</v>
      </c>
      <c r="B2839" s="155">
        <v>2729</v>
      </c>
      <c r="C2839" s="155" t="s">
        <v>150</v>
      </c>
      <c r="D2839" s="155" t="s">
        <v>91</v>
      </c>
      <c r="E2839" s="155">
        <v>240</v>
      </c>
      <c r="F2839" s="155" t="s">
        <v>650</v>
      </c>
      <c r="G2839" s="153">
        <v>15.93</v>
      </c>
      <c r="H2839" s="153" t="s">
        <v>92</v>
      </c>
      <c r="I2839" s="156" t="s">
        <v>66</v>
      </c>
      <c r="J2839" s="184"/>
    </row>
    <row r="2840" spans="1:10" s="99" customFormat="1" ht="14.25" customHeight="1">
      <c r="A2840" s="154">
        <v>103</v>
      </c>
      <c r="B2840" s="155">
        <v>2730</v>
      </c>
      <c r="C2840" s="155" t="s">
        <v>150</v>
      </c>
      <c r="D2840" s="155" t="s">
        <v>91</v>
      </c>
      <c r="E2840" s="155">
        <v>240</v>
      </c>
      <c r="F2840" s="155" t="s">
        <v>650</v>
      </c>
      <c r="G2840" s="153">
        <v>15.93</v>
      </c>
      <c r="H2840" s="153" t="s">
        <v>92</v>
      </c>
      <c r="I2840" s="156" t="s">
        <v>66</v>
      </c>
      <c r="J2840" s="184"/>
    </row>
    <row r="2841" spans="1:10" s="99" customFormat="1" ht="14.25" customHeight="1">
      <c r="A2841" s="154">
        <v>103</v>
      </c>
      <c r="B2841" s="155">
        <v>2731</v>
      </c>
      <c r="C2841" s="155" t="s">
        <v>150</v>
      </c>
      <c r="D2841" s="155" t="s">
        <v>91</v>
      </c>
      <c r="E2841" s="155">
        <v>240</v>
      </c>
      <c r="F2841" s="155" t="s">
        <v>650</v>
      </c>
      <c r="G2841" s="153">
        <v>15.93</v>
      </c>
      <c r="H2841" s="153" t="s">
        <v>92</v>
      </c>
      <c r="I2841" s="156" t="s">
        <v>66</v>
      </c>
      <c r="J2841" s="184"/>
    </row>
    <row r="2842" spans="1:10" s="99" customFormat="1" ht="14.25" customHeight="1">
      <c r="A2842" s="154">
        <v>103</v>
      </c>
      <c r="B2842" s="155">
        <v>2732</v>
      </c>
      <c r="C2842" s="155" t="s">
        <v>150</v>
      </c>
      <c r="D2842" s="155" t="s">
        <v>91</v>
      </c>
      <c r="E2842" s="155">
        <v>240</v>
      </c>
      <c r="F2842" s="155" t="s">
        <v>650</v>
      </c>
      <c r="G2842" s="153">
        <v>15.93</v>
      </c>
      <c r="H2842" s="153" t="s">
        <v>92</v>
      </c>
      <c r="I2842" s="156" t="s">
        <v>66</v>
      </c>
      <c r="J2842" s="184"/>
    </row>
    <row r="2843" spans="1:10" s="99" customFormat="1" ht="14.25" customHeight="1">
      <c r="A2843" s="154">
        <v>103</v>
      </c>
      <c r="B2843" s="155">
        <v>2733</v>
      </c>
      <c r="C2843" s="46" t="s">
        <v>150</v>
      </c>
      <c r="D2843" s="155" t="s">
        <v>91</v>
      </c>
      <c r="E2843" s="155">
        <v>240</v>
      </c>
      <c r="F2843" s="155" t="s">
        <v>650</v>
      </c>
      <c r="G2843" s="153">
        <v>15.93</v>
      </c>
      <c r="H2843" s="153" t="s">
        <v>92</v>
      </c>
      <c r="I2843" s="156" t="s">
        <v>66</v>
      </c>
      <c r="J2843" s="184"/>
    </row>
    <row r="2844" spans="1:10" s="99" customFormat="1" ht="14.25" customHeight="1">
      <c r="A2844" s="154">
        <v>103</v>
      </c>
      <c r="B2844" s="155">
        <v>2734</v>
      </c>
      <c r="C2844" s="155" t="s">
        <v>150</v>
      </c>
      <c r="D2844" s="155" t="s">
        <v>91</v>
      </c>
      <c r="E2844" s="155">
        <v>240</v>
      </c>
      <c r="F2844" s="155" t="s">
        <v>686</v>
      </c>
      <c r="G2844" s="153">
        <v>15.93</v>
      </c>
      <c r="H2844" s="153" t="s">
        <v>92</v>
      </c>
      <c r="I2844" s="156" t="s">
        <v>66</v>
      </c>
      <c r="J2844" s="184"/>
    </row>
    <row r="2845" spans="1:10" s="99" customFormat="1" ht="14.25" customHeight="1">
      <c r="A2845" s="154">
        <v>103</v>
      </c>
      <c r="B2845" s="155">
        <v>2735</v>
      </c>
      <c r="C2845" s="155" t="s">
        <v>150</v>
      </c>
      <c r="D2845" s="155" t="s">
        <v>91</v>
      </c>
      <c r="E2845" s="155">
        <v>240</v>
      </c>
      <c r="F2845" s="155" t="s">
        <v>685</v>
      </c>
      <c r="G2845" s="153">
        <v>15.93</v>
      </c>
      <c r="H2845" s="153" t="s">
        <v>92</v>
      </c>
      <c r="I2845" s="156" t="s">
        <v>66</v>
      </c>
      <c r="J2845" s="184"/>
    </row>
    <row r="2846" spans="1:10" s="99" customFormat="1" ht="14.25" customHeight="1">
      <c r="A2846" s="154">
        <v>103</v>
      </c>
      <c r="B2846" s="155">
        <v>2736</v>
      </c>
      <c r="C2846" s="155" t="s">
        <v>150</v>
      </c>
      <c r="D2846" s="155" t="s">
        <v>91</v>
      </c>
      <c r="E2846" s="155">
        <v>240</v>
      </c>
      <c r="F2846" s="155" t="s">
        <v>650</v>
      </c>
      <c r="G2846" s="153">
        <v>15.93</v>
      </c>
      <c r="H2846" s="153" t="s">
        <v>92</v>
      </c>
      <c r="I2846" s="156" t="s">
        <v>66</v>
      </c>
      <c r="J2846" s="184"/>
    </row>
    <row r="2847" spans="1:10" s="99" customFormat="1" ht="14.25" customHeight="1">
      <c r="A2847" s="154">
        <v>103</v>
      </c>
      <c r="B2847" s="155">
        <v>2737</v>
      </c>
      <c r="C2847" s="155" t="s">
        <v>150</v>
      </c>
      <c r="D2847" s="155" t="s">
        <v>91</v>
      </c>
      <c r="E2847" s="155">
        <v>240</v>
      </c>
      <c r="F2847" s="155" t="s">
        <v>687</v>
      </c>
      <c r="G2847" s="153">
        <v>15.93</v>
      </c>
      <c r="H2847" s="153" t="s">
        <v>92</v>
      </c>
      <c r="I2847" s="156" t="s">
        <v>66</v>
      </c>
      <c r="J2847" s="184"/>
    </row>
    <row r="2848" spans="1:10" s="99" customFormat="1" ht="14.25" customHeight="1">
      <c r="A2848" s="154">
        <v>103</v>
      </c>
      <c r="B2848" s="155">
        <v>2738</v>
      </c>
      <c r="C2848" s="155" t="s">
        <v>150</v>
      </c>
      <c r="D2848" s="155" t="s">
        <v>91</v>
      </c>
      <c r="E2848" s="155">
        <v>240</v>
      </c>
      <c r="F2848" s="155" t="s">
        <v>687</v>
      </c>
      <c r="G2848" s="153">
        <v>15.93</v>
      </c>
      <c r="H2848" s="153" t="s">
        <v>92</v>
      </c>
      <c r="I2848" s="156" t="s">
        <v>66</v>
      </c>
      <c r="J2848" s="184"/>
    </row>
    <row r="2849" spans="1:10" s="99" customFormat="1" ht="14.25" customHeight="1">
      <c r="A2849" s="154">
        <v>103</v>
      </c>
      <c r="B2849" s="155">
        <v>2739</v>
      </c>
      <c r="C2849" s="155" t="s">
        <v>150</v>
      </c>
      <c r="D2849" s="155" t="s">
        <v>91</v>
      </c>
      <c r="E2849" s="155">
        <v>240</v>
      </c>
      <c r="F2849" s="155" t="s">
        <v>687</v>
      </c>
      <c r="G2849" s="153">
        <v>15.93</v>
      </c>
      <c r="H2849" s="153" t="s">
        <v>92</v>
      </c>
      <c r="I2849" s="156" t="s">
        <v>66</v>
      </c>
      <c r="J2849" s="184"/>
    </row>
    <row r="2850" spans="1:10" s="99" customFormat="1" ht="14.25" customHeight="1">
      <c r="A2850" s="154">
        <v>103</v>
      </c>
      <c r="B2850" s="155">
        <v>2740</v>
      </c>
      <c r="C2850" s="155" t="s">
        <v>150</v>
      </c>
      <c r="D2850" s="155" t="s">
        <v>91</v>
      </c>
      <c r="E2850" s="155">
        <v>240</v>
      </c>
      <c r="F2850" s="155" t="s">
        <v>685</v>
      </c>
      <c r="G2850" s="153">
        <v>15.93</v>
      </c>
      <c r="H2850" s="153" t="s">
        <v>92</v>
      </c>
      <c r="I2850" s="156" t="s">
        <v>66</v>
      </c>
      <c r="J2850" s="184"/>
    </row>
    <row r="2851" spans="1:10" s="99" customFormat="1" ht="14.25" customHeight="1">
      <c r="A2851" s="154">
        <v>103</v>
      </c>
      <c r="B2851" s="155">
        <v>2741</v>
      </c>
      <c r="C2851" s="155" t="s">
        <v>150</v>
      </c>
      <c r="D2851" s="155" t="s">
        <v>91</v>
      </c>
      <c r="E2851" s="155">
        <v>240</v>
      </c>
      <c r="F2851" s="155" t="s">
        <v>687</v>
      </c>
      <c r="G2851" s="153">
        <v>15.93</v>
      </c>
      <c r="H2851" s="153" t="s">
        <v>92</v>
      </c>
      <c r="I2851" s="156" t="s">
        <v>66</v>
      </c>
      <c r="J2851" s="184"/>
    </row>
    <row r="2852" spans="1:10" s="99" customFormat="1" ht="14.25" customHeight="1">
      <c r="A2852" s="154">
        <v>103</v>
      </c>
      <c r="B2852" s="155">
        <v>2742</v>
      </c>
      <c r="C2852" s="155" t="s">
        <v>150</v>
      </c>
      <c r="D2852" s="155" t="s">
        <v>91</v>
      </c>
      <c r="E2852" s="155">
        <v>240</v>
      </c>
      <c r="F2852" s="155" t="s">
        <v>687</v>
      </c>
      <c r="G2852" s="153">
        <v>15.93</v>
      </c>
      <c r="H2852" s="153" t="s">
        <v>92</v>
      </c>
      <c r="I2852" s="156" t="s">
        <v>66</v>
      </c>
      <c r="J2852" s="184"/>
    </row>
    <row r="2853" spans="1:10" s="99" customFormat="1" ht="14.25" customHeight="1">
      <c r="A2853" s="154">
        <v>103</v>
      </c>
      <c r="B2853" s="155">
        <v>2743</v>
      </c>
      <c r="C2853" s="155" t="s">
        <v>150</v>
      </c>
      <c r="D2853" s="155" t="s">
        <v>91</v>
      </c>
      <c r="E2853" s="155">
        <v>240</v>
      </c>
      <c r="F2853" s="155" t="s">
        <v>687</v>
      </c>
      <c r="G2853" s="153">
        <v>15.93</v>
      </c>
      <c r="H2853" s="153" t="s">
        <v>92</v>
      </c>
      <c r="I2853" s="156" t="s">
        <v>66</v>
      </c>
      <c r="J2853" s="184"/>
    </row>
    <row r="2854" spans="1:10" s="99" customFormat="1" ht="14.25" customHeight="1">
      <c r="A2854" s="154">
        <v>103</v>
      </c>
      <c r="B2854" s="155">
        <v>2744</v>
      </c>
      <c r="C2854" s="155" t="s">
        <v>150</v>
      </c>
      <c r="D2854" s="155" t="s">
        <v>91</v>
      </c>
      <c r="E2854" s="155">
        <v>240</v>
      </c>
      <c r="F2854" s="155" t="s">
        <v>687</v>
      </c>
      <c r="G2854" s="153">
        <v>15.93</v>
      </c>
      <c r="H2854" s="153" t="s">
        <v>92</v>
      </c>
      <c r="I2854" s="156" t="s">
        <v>66</v>
      </c>
      <c r="J2854" s="184"/>
    </row>
    <row r="2855" spans="1:10" s="99" customFormat="1" ht="14.25" customHeight="1">
      <c r="A2855" s="154">
        <v>103</v>
      </c>
      <c r="B2855" s="155">
        <v>2745</v>
      </c>
      <c r="C2855" s="155" t="s">
        <v>150</v>
      </c>
      <c r="D2855" s="155" t="s">
        <v>91</v>
      </c>
      <c r="E2855" s="155">
        <v>240</v>
      </c>
      <c r="F2855" s="155" t="s">
        <v>687</v>
      </c>
      <c r="G2855" s="153">
        <v>15.93</v>
      </c>
      <c r="H2855" s="153" t="s">
        <v>92</v>
      </c>
      <c r="I2855" s="156" t="s">
        <v>66</v>
      </c>
      <c r="J2855" s="184"/>
    </row>
    <row r="2856" spans="1:10" s="99" customFormat="1" ht="14.25" customHeight="1">
      <c r="A2856" s="154">
        <v>103</v>
      </c>
      <c r="B2856" s="155">
        <v>2746</v>
      </c>
      <c r="C2856" s="155" t="s">
        <v>150</v>
      </c>
      <c r="D2856" s="155" t="s">
        <v>91</v>
      </c>
      <c r="E2856" s="155">
        <v>240</v>
      </c>
      <c r="F2856" s="155" t="s">
        <v>650</v>
      </c>
      <c r="G2856" s="153">
        <v>15.93</v>
      </c>
      <c r="H2856" s="153" t="s">
        <v>92</v>
      </c>
      <c r="I2856" s="156" t="s">
        <v>66</v>
      </c>
      <c r="J2856" s="184"/>
    </row>
    <row r="2857" spans="1:10" s="99" customFormat="1" ht="14.25" customHeight="1">
      <c r="A2857" s="154">
        <v>103</v>
      </c>
      <c r="B2857" s="155">
        <v>2747</v>
      </c>
      <c r="C2857" s="155" t="s">
        <v>150</v>
      </c>
      <c r="D2857" s="155" t="s">
        <v>91</v>
      </c>
      <c r="E2857" s="155">
        <v>240</v>
      </c>
      <c r="F2857" s="155" t="s">
        <v>687</v>
      </c>
      <c r="G2857" s="153">
        <v>15.93</v>
      </c>
      <c r="H2857" s="153" t="s">
        <v>92</v>
      </c>
      <c r="I2857" s="156" t="s">
        <v>66</v>
      </c>
      <c r="J2857" s="184"/>
    </row>
    <row r="2858" spans="1:10" s="99" customFormat="1" ht="14.25" customHeight="1">
      <c r="A2858" s="154">
        <v>103</v>
      </c>
      <c r="B2858" s="155">
        <v>2748</v>
      </c>
      <c r="C2858" s="155" t="s">
        <v>150</v>
      </c>
      <c r="D2858" s="155" t="s">
        <v>91</v>
      </c>
      <c r="E2858" s="155">
        <v>240</v>
      </c>
      <c r="F2858" s="155" t="s">
        <v>650</v>
      </c>
      <c r="G2858" s="153">
        <v>15.93</v>
      </c>
      <c r="H2858" s="153" t="s">
        <v>92</v>
      </c>
      <c r="I2858" s="156" t="s">
        <v>66</v>
      </c>
      <c r="J2858" s="184"/>
    </row>
    <row r="2859" spans="1:10" s="99" customFormat="1" ht="14.25" customHeight="1">
      <c r="A2859" s="154">
        <v>103</v>
      </c>
      <c r="B2859" s="155">
        <v>2749</v>
      </c>
      <c r="C2859" s="155" t="s">
        <v>150</v>
      </c>
      <c r="D2859" s="155" t="s">
        <v>91</v>
      </c>
      <c r="E2859" s="155">
        <v>240</v>
      </c>
      <c r="F2859" s="155" t="s">
        <v>687</v>
      </c>
      <c r="G2859" s="153">
        <v>15.93</v>
      </c>
      <c r="H2859" s="153" t="s">
        <v>92</v>
      </c>
      <c r="I2859" s="156" t="s">
        <v>66</v>
      </c>
      <c r="J2859" s="184"/>
    </row>
    <row r="2860" spans="1:10" s="99" customFormat="1" ht="14.25" customHeight="1">
      <c r="A2860" s="154">
        <v>103</v>
      </c>
      <c r="B2860" s="155">
        <v>2750</v>
      </c>
      <c r="C2860" s="155" t="s">
        <v>150</v>
      </c>
      <c r="D2860" s="155" t="s">
        <v>91</v>
      </c>
      <c r="E2860" s="155">
        <v>240</v>
      </c>
      <c r="F2860" s="155" t="s">
        <v>687</v>
      </c>
      <c r="G2860" s="153">
        <v>15.93</v>
      </c>
      <c r="H2860" s="153" t="s">
        <v>92</v>
      </c>
      <c r="I2860" s="156" t="s">
        <v>66</v>
      </c>
      <c r="J2860" s="184"/>
    </row>
    <row r="2861" spans="1:10" s="99" customFormat="1" ht="14.25" customHeight="1">
      <c r="A2861" s="154">
        <v>103</v>
      </c>
      <c r="B2861" s="155">
        <v>2751</v>
      </c>
      <c r="C2861" s="155" t="s">
        <v>150</v>
      </c>
      <c r="D2861" s="155" t="s">
        <v>91</v>
      </c>
      <c r="E2861" s="155">
        <v>240</v>
      </c>
      <c r="F2861" s="155" t="s">
        <v>650</v>
      </c>
      <c r="G2861" s="153">
        <v>15.93</v>
      </c>
      <c r="H2861" s="153" t="s">
        <v>92</v>
      </c>
      <c r="I2861" s="156" t="s">
        <v>66</v>
      </c>
      <c r="J2861" s="184"/>
    </row>
    <row r="2862" spans="1:10" s="99" customFormat="1" ht="14.25" customHeight="1">
      <c r="A2862" s="154" t="s">
        <v>36</v>
      </c>
      <c r="B2862" s="155" t="s">
        <v>45</v>
      </c>
      <c r="C2862" s="155" t="s">
        <v>86</v>
      </c>
      <c r="D2862" s="155" t="s">
        <v>87</v>
      </c>
      <c r="E2862" s="155" t="s">
        <v>88</v>
      </c>
      <c r="F2862" s="155" t="s">
        <v>89</v>
      </c>
      <c r="G2862" s="153">
        <v>172.8</v>
      </c>
      <c r="H2862" s="153">
        <v>194.9</v>
      </c>
      <c r="I2862" s="156" t="s">
        <v>90</v>
      </c>
      <c r="J2862" s="184"/>
    </row>
    <row r="2863" spans="1:10" s="99" customFormat="1" ht="14.25" customHeight="1">
      <c r="A2863" s="154">
        <v>104</v>
      </c>
      <c r="B2863" s="155">
        <v>2752</v>
      </c>
      <c r="C2863" s="155" t="s">
        <v>278</v>
      </c>
      <c r="D2863" s="155" t="s">
        <v>93</v>
      </c>
      <c r="E2863" s="155">
        <v>40</v>
      </c>
      <c r="F2863" s="155" t="s">
        <v>688</v>
      </c>
      <c r="G2863" s="153">
        <v>7.2</v>
      </c>
      <c r="H2863" s="153" t="s">
        <v>92</v>
      </c>
      <c r="I2863" s="156" t="s">
        <v>66</v>
      </c>
      <c r="J2863" s="184"/>
    </row>
    <row r="2864" spans="1:10" s="99" customFormat="1" ht="14.25" customHeight="1">
      <c r="A2864" s="154">
        <v>104</v>
      </c>
      <c r="B2864" s="155">
        <v>2753</v>
      </c>
      <c r="C2864" s="155" t="s">
        <v>278</v>
      </c>
      <c r="D2864" s="155" t="s">
        <v>93</v>
      </c>
      <c r="E2864" s="155">
        <v>40</v>
      </c>
      <c r="F2864" s="155" t="s">
        <v>648</v>
      </c>
      <c r="G2864" s="153">
        <v>7.2</v>
      </c>
      <c r="H2864" s="153" t="s">
        <v>92</v>
      </c>
      <c r="I2864" s="156" t="s">
        <v>66</v>
      </c>
      <c r="J2864" s="184"/>
    </row>
    <row r="2865" spans="1:10" s="99" customFormat="1" ht="14.25" customHeight="1">
      <c r="A2865" s="154">
        <v>104</v>
      </c>
      <c r="B2865" s="155">
        <v>2754</v>
      </c>
      <c r="C2865" s="155" t="s">
        <v>278</v>
      </c>
      <c r="D2865" s="155" t="s">
        <v>93</v>
      </c>
      <c r="E2865" s="155">
        <v>40</v>
      </c>
      <c r="F2865" s="155" t="s">
        <v>647</v>
      </c>
      <c r="G2865" s="153">
        <v>7.2</v>
      </c>
      <c r="H2865" s="153" t="s">
        <v>92</v>
      </c>
      <c r="I2865" s="156" t="s">
        <v>66</v>
      </c>
      <c r="J2865" s="184"/>
    </row>
    <row r="2866" spans="1:10" s="99" customFormat="1" ht="14.25" customHeight="1">
      <c r="A2866" s="154">
        <v>104</v>
      </c>
      <c r="B2866" s="155">
        <v>2755</v>
      </c>
      <c r="C2866" s="155" t="s">
        <v>278</v>
      </c>
      <c r="D2866" s="155" t="s">
        <v>93</v>
      </c>
      <c r="E2866" s="155">
        <v>40</v>
      </c>
      <c r="F2866" s="155" t="s">
        <v>648</v>
      </c>
      <c r="G2866" s="153">
        <v>7.2</v>
      </c>
      <c r="H2866" s="153" t="s">
        <v>92</v>
      </c>
      <c r="I2866" s="156" t="s">
        <v>66</v>
      </c>
      <c r="J2866" s="184"/>
    </row>
    <row r="2867" spans="1:10" s="99" customFormat="1" ht="14.25" customHeight="1">
      <c r="A2867" s="154">
        <v>104</v>
      </c>
      <c r="B2867" s="155">
        <v>2756</v>
      </c>
      <c r="C2867" s="155" t="s">
        <v>278</v>
      </c>
      <c r="D2867" s="155" t="s">
        <v>93</v>
      </c>
      <c r="E2867" s="155">
        <v>40</v>
      </c>
      <c r="F2867" s="155" t="s">
        <v>648</v>
      </c>
      <c r="G2867" s="153">
        <v>7.2</v>
      </c>
      <c r="H2867" s="153" t="s">
        <v>92</v>
      </c>
      <c r="I2867" s="156" t="s">
        <v>66</v>
      </c>
      <c r="J2867" s="184"/>
    </row>
    <row r="2868" spans="1:10" s="99" customFormat="1" ht="14.25" customHeight="1">
      <c r="A2868" s="154">
        <v>104</v>
      </c>
      <c r="B2868" s="155">
        <v>2757</v>
      </c>
      <c r="C2868" s="46" t="s">
        <v>278</v>
      </c>
      <c r="D2868" s="155" t="s">
        <v>93</v>
      </c>
      <c r="E2868" s="155">
        <v>40</v>
      </c>
      <c r="F2868" s="155" t="s">
        <v>688</v>
      </c>
      <c r="G2868" s="153">
        <v>7.2</v>
      </c>
      <c r="H2868" s="153" t="s">
        <v>92</v>
      </c>
      <c r="I2868" s="156" t="s">
        <v>66</v>
      </c>
      <c r="J2868" s="184"/>
    </row>
    <row r="2869" spans="1:10" s="99" customFormat="1" ht="14.25" customHeight="1">
      <c r="A2869" s="154">
        <v>104</v>
      </c>
      <c r="B2869" s="155">
        <v>2758</v>
      </c>
      <c r="C2869" s="155" t="s">
        <v>278</v>
      </c>
      <c r="D2869" s="155" t="s">
        <v>93</v>
      </c>
      <c r="E2869" s="155">
        <v>40</v>
      </c>
      <c r="F2869" s="155" t="s">
        <v>647</v>
      </c>
      <c r="G2869" s="153">
        <v>7.2</v>
      </c>
      <c r="H2869" s="153" t="s">
        <v>92</v>
      </c>
      <c r="I2869" s="156" t="s">
        <v>66</v>
      </c>
      <c r="J2869" s="184"/>
    </row>
    <row r="2870" spans="1:10" s="99" customFormat="1" ht="14.25" customHeight="1">
      <c r="A2870" s="154">
        <v>104</v>
      </c>
      <c r="B2870" s="155">
        <v>2759</v>
      </c>
      <c r="C2870" s="155" t="s">
        <v>278</v>
      </c>
      <c r="D2870" s="155" t="s">
        <v>93</v>
      </c>
      <c r="E2870" s="155">
        <v>40</v>
      </c>
      <c r="F2870" s="155" t="s">
        <v>688</v>
      </c>
      <c r="G2870" s="153">
        <v>7.2</v>
      </c>
      <c r="H2870" s="153" t="s">
        <v>92</v>
      </c>
      <c r="I2870" s="156" t="s">
        <v>66</v>
      </c>
      <c r="J2870" s="184"/>
    </row>
    <row r="2871" spans="1:10" s="99" customFormat="1" ht="14.25" customHeight="1">
      <c r="A2871" s="154">
        <v>104</v>
      </c>
      <c r="B2871" s="155">
        <v>2760</v>
      </c>
      <c r="C2871" s="155" t="s">
        <v>278</v>
      </c>
      <c r="D2871" s="155" t="s">
        <v>93</v>
      </c>
      <c r="E2871" s="155">
        <v>40</v>
      </c>
      <c r="F2871" s="155" t="s">
        <v>688</v>
      </c>
      <c r="G2871" s="153">
        <v>7.2</v>
      </c>
      <c r="H2871" s="153" t="s">
        <v>92</v>
      </c>
      <c r="I2871" s="156" t="s">
        <v>66</v>
      </c>
      <c r="J2871" s="184"/>
    </row>
    <row r="2872" spans="1:10" s="99" customFormat="1" ht="14.25" customHeight="1">
      <c r="A2872" s="154">
        <v>104</v>
      </c>
      <c r="B2872" s="155">
        <v>2761</v>
      </c>
      <c r="C2872" s="155" t="s">
        <v>278</v>
      </c>
      <c r="D2872" s="155" t="s">
        <v>93</v>
      </c>
      <c r="E2872" s="155">
        <v>40</v>
      </c>
      <c r="F2872" s="155" t="s">
        <v>688</v>
      </c>
      <c r="G2872" s="153">
        <v>7.2</v>
      </c>
      <c r="H2872" s="153" t="s">
        <v>92</v>
      </c>
      <c r="I2872" s="156" t="s">
        <v>66</v>
      </c>
      <c r="J2872" s="184"/>
    </row>
    <row r="2873" spans="1:10" s="99" customFormat="1" ht="14.25" customHeight="1">
      <c r="A2873" s="154">
        <v>104</v>
      </c>
      <c r="B2873" s="155">
        <v>2762</v>
      </c>
      <c r="C2873" s="155" t="s">
        <v>278</v>
      </c>
      <c r="D2873" s="155" t="s">
        <v>93</v>
      </c>
      <c r="E2873" s="155">
        <v>40</v>
      </c>
      <c r="F2873" s="155" t="s">
        <v>648</v>
      </c>
      <c r="G2873" s="153">
        <v>7.2</v>
      </c>
      <c r="H2873" s="153" t="s">
        <v>92</v>
      </c>
      <c r="I2873" s="156" t="s">
        <v>66</v>
      </c>
      <c r="J2873" s="184"/>
    </row>
    <row r="2874" spans="1:10" s="99" customFormat="1" ht="14.25" customHeight="1">
      <c r="A2874" s="154">
        <v>104</v>
      </c>
      <c r="B2874" s="155">
        <v>2763</v>
      </c>
      <c r="C2874" s="155" t="s">
        <v>278</v>
      </c>
      <c r="D2874" s="155" t="s">
        <v>93</v>
      </c>
      <c r="E2874" s="155">
        <v>40</v>
      </c>
      <c r="F2874" s="155" t="s">
        <v>648</v>
      </c>
      <c r="G2874" s="153">
        <v>7.2</v>
      </c>
      <c r="H2874" s="153" t="s">
        <v>92</v>
      </c>
      <c r="I2874" s="156" t="s">
        <v>66</v>
      </c>
      <c r="J2874" s="184"/>
    </row>
    <row r="2875" spans="1:10" s="99" customFormat="1" ht="14.25" customHeight="1">
      <c r="A2875" s="154">
        <v>104</v>
      </c>
      <c r="B2875" s="155">
        <v>2764</v>
      </c>
      <c r="C2875" s="155" t="s">
        <v>278</v>
      </c>
      <c r="D2875" s="155" t="s">
        <v>93</v>
      </c>
      <c r="E2875" s="155">
        <v>40</v>
      </c>
      <c r="F2875" s="155" t="s">
        <v>648</v>
      </c>
      <c r="G2875" s="153">
        <v>7.2</v>
      </c>
      <c r="H2875" s="153" t="s">
        <v>92</v>
      </c>
      <c r="I2875" s="156" t="s">
        <v>66</v>
      </c>
      <c r="J2875" s="184"/>
    </row>
    <row r="2876" spans="1:10" s="99" customFormat="1" ht="14.25" customHeight="1">
      <c r="A2876" s="154">
        <v>104</v>
      </c>
      <c r="B2876" s="155">
        <v>2765</v>
      </c>
      <c r="C2876" s="155" t="s">
        <v>278</v>
      </c>
      <c r="D2876" s="155" t="s">
        <v>93</v>
      </c>
      <c r="E2876" s="155">
        <v>40</v>
      </c>
      <c r="F2876" s="155" t="s">
        <v>648</v>
      </c>
      <c r="G2876" s="153">
        <v>7.2</v>
      </c>
      <c r="H2876" s="153" t="s">
        <v>92</v>
      </c>
      <c r="I2876" s="156" t="s">
        <v>66</v>
      </c>
      <c r="J2876" s="184"/>
    </row>
    <row r="2877" spans="1:10" s="99" customFormat="1" ht="14.25" customHeight="1">
      <c r="A2877" s="154">
        <v>104</v>
      </c>
      <c r="B2877" s="155">
        <v>2766</v>
      </c>
      <c r="C2877" s="155" t="s">
        <v>278</v>
      </c>
      <c r="D2877" s="155" t="s">
        <v>93</v>
      </c>
      <c r="E2877" s="155">
        <v>40</v>
      </c>
      <c r="F2877" s="155" t="s">
        <v>688</v>
      </c>
      <c r="G2877" s="153">
        <v>7.2</v>
      </c>
      <c r="H2877" s="153" t="s">
        <v>92</v>
      </c>
      <c r="I2877" s="156" t="s">
        <v>66</v>
      </c>
      <c r="J2877" s="184"/>
    </row>
    <row r="2878" spans="1:10" s="99" customFormat="1" ht="14.25" customHeight="1">
      <c r="A2878" s="154">
        <v>104</v>
      </c>
      <c r="B2878" s="155">
        <v>2767</v>
      </c>
      <c r="C2878" s="155" t="s">
        <v>278</v>
      </c>
      <c r="D2878" s="155" t="s">
        <v>93</v>
      </c>
      <c r="E2878" s="155">
        <v>40</v>
      </c>
      <c r="F2878" s="155" t="s">
        <v>688</v>
      </c>
      <c r="G2878" s="153">
        <v>7.2</v>
      </c>
      <c r="H2878" s="153" t="s">
        <v>92</v>
      </c>
      <c r="I2878" s="156" t="s">
        <v>66</v>
      </c>
      <c r="J2878" s="184"/>
    </row>
    <row r="2879" spans="1:10" s="99" customFormat="1" ht="14.25" customHeight="1">
      <c r="A2879" s="154">
        <v>104</v>
      </c>
      <c r="B2879" s="155">
        <v>2768</v>
      </c>
      <c r="C2879" s="155" t="s">
        <v>278</v>
      </c>
      <c r="D2879" s="155" t="s">
        <v>93</v>
      </c>
      <c r="E2879" s="155">
        <v>40</v>
      </c>
      <c r="F2879" s="155" t="s">
        <v>688</v>
      </c>
      <c r="G2879" s="153">
        <v>7.2</v>
      </c>
      <c r="H2879" s="153" t="s">
        <v>92</v>
      </c>
      <c r="I2879" s="156" t="s">
        <v>66</v>
      </c>
      <c r="J2879" s="184"/>
    </row>
    <row r="2880" spans="1:10" s="99" customFormat="1" ht="14.25" customHeight="1">
      <c r="A2880" s="154">
        <v>104</v>
      </c>
      <c r="B2880" s="155">
        <v>2769</v>
      </c>
      <c r="C2880" s="155" t="s">
        <v>278</v>
      </c>
      <c r="D2880" s="155" t="s">
        <v>93</v>
      </c>
      <c r="E2880" s="155">
        <v>40</v>
      </c>
      <c r="F2880" s="155" t="s">
        <v>688</v>
      </c>
      <c r="G2880" s="153">
        <v>7.2</v>
      </c>
      <c r="H2880" s="153" t="s">
        <v>92</v>
      </c>
      <c r="I2880" s="156" t="s">
        <v>66</v>
      </c>
      <c r="J2880" s="184"/>
    </row>
    <row r="2881" spans="1:10" s="99" customFormat="1" ht="14.25" customHeight="1">
      <c r="A2881" s="154">
        <v>104</v>
      </c>
      <c r="B2881" s="155">
        <v>2770</v>
      </c>
      <c r="C2881" s="155" t="s">
        <v>278</v>
      </c>
      <c r="D2881" s="155" t="s">
        <v>93</v>
      </c>
      <c r="E2881" s="155">
        <v>40</v>
      </c>
      <c r="F2881" s="155" t="s">
        <v>688</v>
      </c>
      <c r="G2881" s="153">
        <v>7.2</v>
      </c>
      <c r="H2881" s="153" t="s">
        <v>92</v>
      </c>
      <c r="I2881" s="156" t="s">
        <v>66</v>
      </c>
      <c r="J2881" s="184"/>
    </row>
    <row r="2882" spans="1:10" s="99" customFormat="1" ht="14.25" customHeight="1">
      <c r="A2882" s="154">
        <v>104</v>
      </c>
      <c r="B2882" s="155">
        <v>2771</v>
      </c>
      <c r="C2882" s="155" t="s">
        <v>278</v>
      </c>
      <c r="D2882" s="155" t="s">
        <v>93</v>
      </c>
      <c r="E2882" s="155">
        <v>40</v>
      </c>
      <c r="F2882" s="155" t="s">
        <v>688</v>
      </c>
      <c r="G2882" s="153">
        <v>7.2</v>
      </c>
      <c r="H2882" s="153" t="s">
        <v>92</v>
      </c>
      <c r="I2882" s="156" t="s">
        <v>66</v>
      </c>
      <c r="J2882" s="184"/>
    </row>
    <row r="2883" spans="1:10" s="99" customFormat="1" ht="14.25" customHeight="1">
      <c r="A2883" s="154">
        <v>104</v>
      </c>
      <c r="B2883" s="155">
        <v>2772</v>
      </c>
      <c r="C2883" s="155" t="s">
        <v>278</v>
      </c>
      <c r="D2883" s="155" t="s">
        <v>93</v>
      </c>
      <c r="E2883" s="155">
        <v>40</v>
      </c>
      <c r="F2883" s="155" t="s">
        <v>688</v>
      </c>
      <c r="G2883" s="153">
        <v>7.2</v>
      </c>
      <c r="H2883" s="153" t="s">
        <v>92</v>
      </c>
      <c r="I2883" s="156" t="s">
        <v>66</v>
      </c>
      <c r="J2883" s="184"/>
    </row>
    <row r="2884" spans="1:10" s="99" customFormat="1" ht="14.25" customHeight="1">
      <c r="A2884" s="154">
        <v>104</v>
      </c>
      <c r="B2884" s="155">
        <v>2773</v>
      </c>
      <c r="C2884" s="155" t="s">
        <v>278</v>
      </c>
      <c r="D2884" s="155" t="s">
        <v>93</v>
      </c>
      <c r="E2884" s="155">
        <v>40</v>
      </c>
      <c r="F2884" s="155" t="s">
        <v>688</v>
      </c>
      <c r="G2884" s="153">
        <v>7.2</v>
      </c>
      <c r="H2884" s="153" t="s">
        <v>92</v>
      </c>
      <c r="I2884" s="156" t="s">
        <v>66</v>
      </c>
      <c r="J2884" s="184"/>
    </row>
    <row r="2885" spans="1:10" s="99" customFormat="1" ht="14.25" customHeight="1">
      <c r="A2885" s="154">
        <v>104</v>
      </c>
      <c r="B2885" s="155">
        <v>2774</v>
      </c>
      <c r="C2885" s="155" t="s">
        <v>278</v>
      </c>
      <c r="D2885" s="155" t="s">
        <v>93</v>
      </c>
      <c r="E2885" s="155">
        <v>40</v>
      </c>
      <c r="F2885" s="155" t="s">
        <v>688</v>
      </c>
      <c r="G2885" s="153">
        <v>7.2</v>
      </c>
      <c r="H2885" s="153" t="s">
        <v>92</v>
      </c>
      <c r="I2885" s="156" t="s">
        <v>66</v>
      </c>
      <c r="J2885" s="184"/>
    </row>
    <row r="2886" spans="1:10" s="99" customFormat="1" ht="14.25" customHeight="1">
      <c r="A2886" s="154">
        <v>104</v>
      </c>
      <c r="B2886" s="155">
        <v>2775</v>
      </c>
      <c r="C2886" s="155" t="s">
        <v>278</v>
      </c>
      <c r="D2886" s="155" t="s">
        <v>93</v>
      </c>
      <c r="E2886" s="155">
        <v>40</v>
      </c>
      <c r="F2886" s="155" t="s">
        <v>688</v>
      </c>
      <c r="G2886" s="153">
        <v>7.2</v>
      </c>
      <c r="H2886" s="153" t="s">
        <v>92</v>
      </c>
      <c r="I2886" s="156" t="s">
        <v>66</v>
      </c>
      <c r="J2886" s="184"/>
    </row>
    <row r="2887" spans="1:10" s="99" customFormat="1" ht="14.25" customHeight="1">
      <c r="A2887" s="154" t="s">
        <v>36</v>
      </c>
      <c r="B2887" s="155" t="s">
        <v>45</v>
      </c>
      <c r="C2887" s="155" t="s">
        <v>86</v>
      </c>
      <c r="D2887" s="155" t="s">
        <v>87</v>
      </c>
      <c r="E2887" s="155" t="s">
        <v>88</v>
      </c>
      <c r="F2887" s="155" t="s">
        <v>89</v>
      </c>
      <c r="G2887" s="153">
        <v>162</v>
      </c>
      <c r="H2887" s="153">
        <v>184.1</v>
      </c>
      <c r="I2887" s="156" t="s">
        <v>677</v>
      </c>
      <c r="J2887" s="184"/>
    </row>
    <row r="2888" spans="1:10" s="99" customFormat="1" ht="14.25" customHeight="1">
      <c r="A2888" s="154">
        <v>105</v>
      </c>
      <c r="B2888" s="155">
        <v>2776</v>
      </c>
      <c r="C2888" s="155" t="s">
        <v>299</v>
      </c>
      <c r="D2888" s="155" t="s">
        <v>91</v>
      </c>
      <c r="E2888" s="155">
        <v>140</v>
      </c>
      <c r="F2888" s="155" t="s">
        <v>572</v>
      </c>
      <c r="G2888" s="153">
        <v>13.5</v>
      </c>
      <c r="H2888" s="153" t="s">
        <v>92</v>
      </c>
      <c r="I2888" s="156" t="s">
        <v>66</v>
      </c>
      <c r="J2888" s="184"/>
    </row>
    <row r="2889" spans="1:10" s="99" customFormat="1" ht="14.25" customHeight="1">
      <c r="A2889" s="154">
        <v>105</v>
      </c>
      <c r="B2889" s="155">
        <v>2777</v>
      </c>
      <c r="C2889" s="155" t="s">
        <v>299</v>
      </c>
      <c r="D2889" s="155" t="s">
        <v>91</v>
      </c>
      <c r="E2889" s="155">
        <v>140</v>
      </c>
      <c r="F2889" s="155" t="s">
        <v>572</v>
      </c>
      <c r="G2889" s="153">
        <v>13.5</v>
      </c>
      <c r="H2889" s="153" t="s">
        <v>92</v>
      </c>
      <c r="I2889" s="156" t="s">
        <v>66</v>
      </c>
      <c r="J2889" s="184"/>
    </row>
    <row r="2890" spans="1:10" s="99" customFormat="1" ht="14.25" customHeight="1">
      <c r="A2890" s="154">
        <v>105</v>
      </c>
      <c r="B2890" s="155">
        <v>2778</v>
      </c>
      <c r="C2890" s="155" t="s">
        <v>299</v>
      </c>
      <c r="D2890" s="155" t="s">
        <v>91</v>
      </c>
      <c r="E2890" s="155">
        <v>140</v>
      </c>
      <c r="F2890" s="155" t="s">
        <v>572</v>
      </c>
      <c r="G2890" s="153">
        <v>13.5</v>
      </c>
      <c r="H2890" s="153" t="s">
        <v>92</v>
      </c>
      <c r="I2890" s="156" t="s">
        <v>66</v>
      </c>
      <c r="J2890" s="184"/>
    </row>
    <row r="2891" spans="1:10" s="99" customFormat="1" ht="14.25" customHeight="1">
      <c r="A2891" s="154">
        <v>105</v>
      </c>
      <c r="B2891" s="155">
        <v>2779</v>
      </c>
      <c r="C2891" s="155" t="s">
        <v>299</v>
      </c>
      <c r="D2891" s="155" t="s">
        <v>91</v>
      </c>
      <c r="E2891" s="155">
        <v>140</v>
      </c>
      <c r="F2891" s="155" t="s">
        <v>572</v>
      </c>
      <c r="G2891" s="153">
        <v>13.5</v>
      </c>
      <c r="H2891" s="153" t="s">
        <v>92</v>
      </c>
      <c r="I2891" s="156" t="s">
        <v>66</v>
      </c>
      <c r="J2891" s="184"/>
    </row>
    <row r="2892" spans="1:10" s="99" customFormat="1" ht="14.25" customHeight="1">
      <c r="A2892" s="154">
        <v>105</v>
      </c>
      <c r="B2892" s="155">
        <v>2780</v>
      </c>
      <c r="C2892" s="155" t="s">
        <v>299</v>
      </c>
      <c r="D2892" s="155" t="s">
        <v>91</v>
      </c>
      <c r="E2892" s="155">
        <v>140</v>
      </c>
      <c r="F2892" s="155" t="s">
        <v>572</v>
      </c>
      <c r="G2892" s="153">
        <v>13.5</v>
      </c>
      <c r="H2892" s="153" t="s">
        <v>92</v>
      </c>
      <c r="I2892" s="156" t="s">
        <v>66</v>
      </c>
      <c r="J2892" s="184"/>
    </row>
    <row r="2893" spans="1:10" s="99" customFormat="1" ht="14.25" customHeight="1">
      <c r="A2893" s="154">
        <v>105</v>
      </c>
      <c r="B2893" s="155">
        <v>2781</v>
      </c>
      <c r="C2893" s="155" t="s">
        <v>299</v>
      </c>
      <c r="D2893" s="155" t="s">
        <v>91</v>
      </c>
      <c r="E2893" s="155">
        <v>140</v>
      </c>
      <c r="F2893" s="155" t="s">
        <v>572</v>
      </c>
      <c r="G2893" s="153">
        <v>13.5</v>
      </c>
      <c r="H2893" s="153" t="s">
        <v>92</v>
      </c>
      <c r="I2893" s="156" t="s">
        <v>66</v>
      </c>
      <c r="J2893" s="184"/>
    </row>
    <row r="2894" spans="1:10" s="99" customFormat="1" ht="14.25" customHeight="1">
      <c r="A2894" s="154">
        <v>105</v>
      </c>
      <c r="B2894" s="155">
        <v>2782</v>
      </c>
      <c r="C2894" s="155" t="s">
        <v>299</v>
      </c>
      <c r="D2894" s="155" t="s">
        <v>91</v>
      </c>
      <c r="E2894" s="155">
        <v>140</v>
      </c>
      <c r="F2894" s="155" t="s">
        <v>572</v>
      </c>
      <c r="G2894" s="153">
        <v>13.5</v>
      </c>
      <c r="H2894" s="153" t="s">
        <v>92</v>
      </c>
      <c r="I2894" s="156" t="s">
        <v>66</v>
      </c>
      <c r="J2894" s="184"/>
    </row>
    <row r="2895" spans="1:10" s="99" customFormat="1" ht="14.25" customHeight="1">
      <c r="A2895" s="154">
        <v>105</v>
      </c>
      <c r="B2895" s="155">
        <v>2783</v>
      </c>
      <c r="C2895" s="155" t="s">
        <v>299</v>
      </c>
      <c r="D2895" s="155" t="s">
        <v>91</v>
      </c>
      <c r="E2895" s="155">
        <v>140</v>
      </c>
      <c r="F2895" s="155" t="s">
        <v>572</v>
      </c>
      <c r="G2895" s="153">
        <v>13.5</v>
      </c>
      <c r="H2895" s="153" t="s">
        <v>92</v>
      </c>
      <c r="I2895" s="156" t="s">
        <v>66</v>
      </c>
      <c r="J2895" s="184"/>
    </row>
    <row r="2896" spans="1:10" s="99" customFormat="1" ht="14.25" customHeight="1">
      <c r="A2896" s="154">
        <v>105</v>
      </c>
      <c r="B2896" s="155">
        <v>2784</v>
      </c>
      <c r="C2896" s="155" t="s">
        <v>299</v>
      </c>
      <c r="D2896" s="155" t="s">
        <v>91</v>
      </c>
      <c r="E2896" s="155">
        <v>140</v>
      </c>
      <c r="F2896" s="155" t="s">
        <v>567</v>
      </c>
      <c r="G2896" s="153">
        <v>13.5</v>
      </c>
      <c r="H2896" s="153" t="s">
        <v>92</v>
      </c>
      <c r="I2896" s="156" t="s">
        <v>66</v>
      </c>
      <c r="J2896" s="184"/>
    </row>
    <row r="2897" spans="1:10" s="99" customFormat="1" ht="14.25" customHeight="1">
      <c r="A2897" s="154">
        <v>105</v>
      </c>
      <c r="B2897" s="155">
        <v>2785</v>
      </c>
      <c r="C2897" s="155" t="s">
        <v>299</v>
      </c>
      <c r="D2897" s="155" t="s">
        <v>91</v>
      </c>
      <c r="E2897" s="155">
        <v>140</v>
      </c>
      <c r="F2897" s="155" t="s">
        <v>572</v>
      </c>
      <c r="G2897" s="153">
        <v>13.5</v>
      </c>
      <c r="H2897" s="153" t="s">
        <v>92</v>
      </c>
      <c r="I2897" s="156" t="s">
        <v>66</v>
      </c>
      <c r="J2897" s="184"/>
    </row>
    <row r="2898" spans="1:10" s="99" customFormat="1" ht="14.25" customHeight="1">
      <c r="A2898" s="154">
        <v>105</v>
      </c>
      <c r="B2898" s="155">
        <v>2786</v>
      </c>
      <c r="C2898" s="155" t="s">
        <v>299</v>
      </c>
      <c r="D2898" s="155" t="s">
        <v>91</v>
      </c>
      <c r="E2898" s="155">
        <v>140</v>
      </c>
      <c r="F2898" s="155" t="s">
        <v>572</v>
      </c>
      <c r="G2898" s="153">
        <v>13.5</v>
      </c>
      <c r="H2898" s="153" t="s">
        <v>92</v>
      </c>
      <c r="I2898" s="156" t="s">
        <v>66</v>
      </c>
      <c r="J2898" s="184"/>
    </row>
    <row r="2899" spans="1:10" s="99" customFormat="1" ht="14.25" customHeight="1">
      <c r="A2899" s="154">
        <v>105</v>
      </c>
      <c r="B2899" s="155">
        <v>2787</v>
      </c>
      <c r="C2899" s="155" t="s">
        <v>299</v>
      </c>
      <c r="D2899" s="155" t="s">
        <v>91</v>
      </c>
      <c r="E2899" s="155">
        <v>140</v>
      </c>
      <c r="F2899" s="155" t="s">
        <v>572</v>
      </c>
      <c r="G2899" s="153">
        <v>13.5</v>
      </c>
      <c r="H2899" s="153" t="s">
        <v>92</v>
      </c>
      <c r="I2899" s="156" t="s">
        <v>66</v>
      </c>
      <c r="J2899" s="184"/>
    </row>
    <row r="2900" spans="1:10" s="99" customFormat="1" ht="14.25" customHeight="1">
      <c r="A2900" s="154" t="s">
        <v>36</v>
      </c>
      <c r="B2900" s="155" t="s">
        <v>45</v>
      </c>
      <c r="C2900" s="155" t="s">
        <v>86</v>
      </c>
      <c r="D2900" s="155" t="s">
        <v>87</v>
      </c>
      <c r="E2900" s="155" t="s">
        <v>88</v>
      </c>
      <c r="F2900" s="155" t="s">
        <v>89</v>
      </c>
      <c r="G2900" s="153">
        <v>216.5</v>
      </c>
      <c r="H2900" s="153">
        <v>238.6</v>
      </c>
      <c r="I2900" s="156" t="s">
        <v>90</v>
      </c>
      <c r="J2900" s="184"/>
    </row>
    <row r="2901" spans="1:10" s="99" customFormat="1" ht="14.25" customHeight="1">
      <c r="A2901" s="154">
        <v>106</v>
      </c>
      <c r="B2901" s="155">
        <v>2788</v>
      </c>
      <c r="C2901" s="155" t="s">
        <v>556</v>
      </c>
      <c r="D2901" s="155" t="s">
        <v>151</v>
      </c>
      <c r="E2901" s="155">
        <v>90</v>
      </c>
      <c r="F2901" s="155" t="s">
        <v>625</v>
      </c>
      <c r="G2901" s="153">
        <v>7.1</v>
      </c>
      <c r="H2901" s="153" t="s">
        <v>92</v>
      </c>
      <c r="I2901" s="156" t="s">
        <v>66</v>
      </c>
      <c r="J2901" s="184"/>
    </row>
    <row r="2902" spans="1:10" s="99" customFormat="1" ht="14.25" customHeight="1">
      <c r="A2902" s="154">
        <v>106</v>
      </c>
      <c r="B2902" s="155">
        <v>2789</v>
      </c>
      <c r="C2902" s="155" t="s">
        <v>556</v>
      </c>
      <c r="D2902" s="155" t="s">
        <v>151</v>
      </c>
      <c r="E2902" s="155">
        <v>90</v>
      </c>
      <c r="F2902" s="155" t="s">
        <v>623</v>
      </c>
      <c r="G2902" s="153">
        <v>7.1</v>
      </c>
      <c r="H2902" s="153" t="s">
        <v>92</v>
      </c>
      <c r="I2902" s="156" t="s">
        <v>66</v>
      </c>
      <c r="J2902" s="184"/>
    </row>
    <row r="2903" spans="1:10" s="99" customFormat="1" ht="14.25" customHeight="1">
      <c r="A2903" s="154">
        <v>106</v>
      </c>
      <c r="B2903" s="155">
        <v>2790</v>
      </c>
      <c r="C2903" s="155" t="s">
        <v>556</v>
      </c>
      <c r="D2903" s="155" t="s">
        <v>151</v>
      </c>
      <c r="E2903" s="155">
        <v>90</v>
      </c>
      <c r="F2903" s="155" t="s">
        <v>623</v>
      </c>
      <c r="G2903" s="153">
        <v>7.1</v>
      </c>
      <c r="H2903" s="153" t="s">
        <v>92</v>
      </c>
      <c r="I2903" s="156" t="s">
        <v>66</v>
      </c>
      <c r="J2903" s="184"/>
    </row>
    <row r="2904" spans="1:10" s="99" customFormat="1" ht="14.25" customHeight="1">
      <c r="A2904" s="154">
        <v>106</v>
      </c>
      <c r="B2904" s="155">
        <v>2791</v>
      </c>
      <c r="C2904" s="155" t="s">
        <v>556</v>
      </c>
      <c r="D2904" s="155" t="s">
        <v>151</v>
      </c>
      <c r="E2904" s="155">
        <v>90</v>
      </c>
      <c r="F2904" s="155" t="s">
        <v>618</v>
      </c>
      <c r="G2904" s="153">
        <v>7.1</v>
      </c>
      <c r="H2904" s="153" t="s">
        <v>92</v>
      </c>
      <c r="I2904" s="156" t="s">
        <v>66</v>
      </c>
      <c r="J2904" s="184"/>
    </row>
    <row r="2905" spans="1:10" s="99" customFormat="1" ht="14.25" customHeight="1">
      <c r="A2905" s="154">
        <v>106</v>
      </c>
      <c r="B2905" s="155">
        <v>2792</v>
      </c>
      <c r="C2905" s="155" t="s">
        <v>556</v>
      </c>
      <c r="D2905" s="155" t="s">
        <v>151</v>
      </c>
      <c r="E2905" s="155">
        <v>90</v>
      </c>
      <c r="F2905" s="155" t="s">
        <v>623</v>
      </c>
      <c r="G2905" s="153">
        <v>7.1</v>
      </c>
      <c r="H2905" s="153" t="s">
        <v>92</v>
      </c>
      <c r="I2905" s="156" t="s">
        <v>66</v>
      </c>
      <c r="J2905" s="184"/>
    </row>
    <row r="2906" spans="1:10" s="99" customFormat="1" ht="14.25" customHeight="1">
      <c r="A2906" s="154">
        <v>106</v>
      </c>
      <c r="B2906" s="155">
        <v>2793</v>
      </c>
      <c r="C2906" s="155" t="s">
        <v>556</v>
      </c>
      <c r="D2906" s="155" t="s">
        <v>151</v>
      </c>
      <c r="E2906" s="155">
        <v>90</v>
      </c>
      <c r="F2906" s="155" t="s">
        <v>623</v>
      </c>
      <c r="G2906" s="153">
        <v>7.1</v>
      </c>
      <c r="H2906" s="153" t="s">
        <v>92</v>
      </c>
      <c r="I2906" s="156" t="s">
        <v>66</v>
      </c>
      <c r="J2906" s="184"/>
    </row>
    <row r="2907" spans="1:10" s="99" customFormat="1" ht="14.25" customHeight="1">
      <c r="A2907" s="154">
        <v>106</v>
      </c>
      <c r="B2907" s="155">
        <v>2794</v>
      </c>
      <c r="C2907" s="155" t="s">
        <v>556</v>
      </c>
      <c r="D2907" s="155" t="s">
        <v>151</v>
      </c>
      <c r="E2907" s="155">
        <v>90</v>
      </c>
      <c r="F2907" s="155" t="s">
        <v>623</v>
      </c>
      <c r="G2907" s="153">
        <v>7.1</v>
      </c>
      <c r="H2907" s="153" t="s">
        <v>92</v>
      </c>
      <c r="I2907" s="156" t="s">
        <v>66</v>
      </c>
      <c r="J2907" s="184"/>
    </row>
    <row r="2908" spans="1:10" s="99" customFormat="1" ht="14.25" customHeight="1">
      <c r="A2908" s="154">
        <v>106</v>
      </c>
      <c r="B2908" s="155">
        <v>2795</v>
      </c>
      <c r="C2908" s="155" t="s">
        <v>556</v>
      </c>
      <c r="D2908" s="155" t="s">
        <v>151</v>
      </c>
      <c r="E2908" s="155">
        <v>90</v>
      </c>
      <c r="F2908" s="155" t="s">
        <v>625</v>
      </c>
      <c r="G2908" s="153">
        <v>7.1</v>
      </c>
      <c r="H2908" s="153" t="s">
        <v>92</v>
      </c>
      <c r="I2908" s="156" t="s">
        <v>66</v>
      </c>
      <c r="J2908" s="184"/>
    </row>
    <row r="2909" spans="1:10" s="99" customFormat="1" ht="14.25" customHeight="1">
      <c r="A2909" s="154">
        <v>106</v>
      </c>
      <c r="B2909" s="155">
        <v>2796</v>
      </c>
      <c r="C2909" s="155" t="s">
        <v>556</v>
      </c>
      <c r="D2909" s="155" t="s">
        <v>151</v>
      </c>
      <c r="E2909" s="155">
        <v>90</v>
      </c>
      <c r="F2909" s="155" t="s">
        <v>623</v>
      </c>
      <c r="G2909" s="153">
        <v>7.1</v>
      </c>
      <c r="H2909" s="153" t="s">
        <v>92</v>
      </c>
      <c r="I2909" s="156" t="s">
        <v>66</v>
      </c>
      <c r="J2909" s="184"/>
    </row>
    <row r="2910" spans="1:10" s="99" customFormat="1" ht="14.25" customHeight="1">
      <c r="A2910" s="154">
        <v>106</v>
      </c>
      <c r="B2910" s="155">
        <v>2797</v>
      </c>
      <c r="C2910" s="155" t="s">
        <v>556</v>
      </c>
      <c r="D2910" s="155" t="s">
        <v>151</v>
      </c>
      <c r="E2910" s="155">
        <v>90</v>
      </c>
      <c r="F2910" s="155" t="s">
        <v>623</v>
      </c>
      <c r="G2910" s="153">
        <v>7.1</v>
      </c>
      <c r="H2910" s="153" t="s">
        <v>92</v>
      </c>
      <c r="I2910" s="156" t="s">
        <v>66</v>
      </c>
      <c r="J2910" s="184"/>
    </row>
    <row r="2911" spans="1:10" s="99" customFormat="1" ht="14.25" customHeight="1">
      <c r="A2911" s="154">
        <v>106</v>
      </c>
      <c r="B2911" s="155">
        <v>2798</v>
      </c>
      <c r="C2911" s="155" t="s">
        <v>556</v>
      </c>
      <c r="D2911" s="155" t="s">
        <v>151</v>
      </c>
      <c r="E2911" s="155">
        <v>90</v>
      </c>
      <c r="F2911" s="155" t="s">
        <v>623</v>
      </c>
      <c r="G2911" s="153">
        <v>7.1</v>
      </c>
      <c r="H2911" s="153" t="s">
        <v>92</v>
      </c>
      <c r="I2911" s="156" t="s">
        <v>66</v>
      </c>
      <c r="J2911" s="184"/>
    </row>
    <row r="2912" spans="1:10" s="99" customFormat="1" ht="14.25" customHeight="1">
      <c r="A2912" s="154">
        <v>106</v>
      </c>
      <c r="B2912" s="155">
        <v>2799</v>
      </c>
      <c r="C2912" s="155" t="s">
        <v>556</v>
      </c>
      <c r="D2912" s="155" t="s">
        <v>151</v>
      </c>
      <c r="E2912" s="155">
        <v>90</v>
      </c>
      <c r="F2912" s="155" t="s">
        <v>623</v>
      </c>
      <c r="G2912" s="153">
        <v>7.1</v>
      </c>
      <c r="H2912" s="153" t="s">
        <v>92</v>
      </c>
      <c r="I2912" s="156" t="s">
        <v>66</v>
      </c>
      <c r="J2912" s="184"/>
    </row>
    <row r="2913" spans="1:10" s="99" customFormat="1" ht="14.25" customHeight="1">
      <c r="A2913" s="154">
        <v>106</v>
      </c>
      <c r="B2913" s="155">
        <v>2800</v>
      </c>
      <c r="C2913" s="155" t="s">
        <v>556</v>
      </c>
      <c r="D2913" s="155" t="s">
        <v>151</v>
      </c>
      <c r="E2913" s="155">
        <v>90</v>
      </c>
      <c r="F2913" s="155" t="s">
        <v>625</v>
      </c>
      <c r="G2913" s="153">
        <v>7.1</v>
      </c>
      <c r="H2913" s="153" t="s">
        <v>92</v>
      </c>
      <c r="I2913" s="156" t="s">
        <v>66</v>
      </c>
      <c r="J2913" s="184"/>
    </row>
    <row r="2914" spans="1:10" s="99" customFormat="1" ht="14.25" customHeight="1">
      <c r="A2914" s="154">
        <v>106</v>
      </c>
      <c r="B2914" s="155">
        <v>2801</v>
      </c>
      <c r="C2914" s="155" t="s">
        <v>556</v>
      </c>
      <c r="D2914" s="155" t="s">
        <v>151</v>
      </c>
      <c r="E2914" s="155">
        <v>90</v>
      </c>
      <c r="F2914" s="155" t="s">
        <v>625</v>
      </c>
      <c r="G2914" s="153">
        <v>7.1</v>
      </c>
      <c r="H2914" s="153" t="s">
        <v>92</v>
      </c>
      <c r="I2914" s="156" t="s">
        <v>66</v>
      </c>
      <c r="J2914" s="184"/>
    </row>
    <row r="2915" spans="1:10" s="99" customFormat="1" ht="14.25" customHeight="1">
      <c r="A2915" s="154">
        <v>106</v>
      </c>
      <c r="B2915" s="155">
        <v>2802</v>
      </c>
      <c r="C2915" s="155" t="s">
        <v>556</v>
      </c>
      <c r="D2915" s="155" t="s">
        <v>151</v>
      </c>
      <c r="E2915" s="155">
        <v>90</v>
      </c>
      <c r="F2915" s="155" t="s">
        <v>625</v>
      </c>
      <c r="G2915" s="153">
        <v>7.1</v>
      </c>
      <c r="H2915" s="153" t="s">
        <v>92</v>
      </c>
      <c r="I2915" s="156" t="s">
        <v>66</v>
      </c>
      <c r="J2915" s="184"/>
    </row>
    <row r="2916" spans="1:10" s="99" customFormat="1" ht="14.25" customHeight="1">
      <c r="A2916" s="154">
        <v>106</v>
      </c>
      <c r="B2916" s="155">
        <v>2803</v>
      </c>
      <c r="C2916" s="155" t="s">
        <v>556</v>
      </c>
      <c r="D2916" s="155" t="s">
        <v>151</v>
      </c>
      <c r="E2916" s="155">
        <v>90</v>
      </c>
      <c r="F2916" s="155" t="s">
        <v>623</v>
      </c>
      <c r="G2916" s="153">
        <v>7.1</v>
      </c>
      <c r="H2916" s="153" t="s">
        <v>92</v>
      </c>
      <c r="I2916" s="156" t="s">
        <v>66</v>
      </c>
      <c r="J2916" s="184"/>
    </row>
    <row r="2917" spans="1:10" s="99" customFormat="1" ht="14.25" customHeight="1">
      <c r="A2917" s="154">
        <v>106</v>
      </c>
      <c r="B2917" s="155">
        <v>2804</v>
      </c>
      <c r="C2917" s="155" t="s">
        <v>556</v>
      </c>
      <c r="D2917" s="155" t="s">
        <v>151</v>
      </c>
      <c r="E2917" s="155">
        <v>90</v>
      </c>
      <c r="F2917" s="155" t="s">
        <v>618</v>
      </c>
      <c r="G2917" s="153">
        <v>7.1</v>
      </c>
      <c r="H2917" s="153" t="s">
        <v>92</v>
      </c>
      <c r="I2917" s="156" t="s">
        <v>66</v>
      </c>
      <c r="J2917" s="184"/>
    </row>
    <row r="2918" spans="1:10" s="99" customFormat="1" ht="14.25" customHeight="1">
      <c r="A2918" s="154">
        <v>106</v>
      </c>
      <c r="B2918" s="155">
        <v>2805</v>
      </c>
      <c r="C2918" s="155" t="s">
        <v>556</v>
      </c>
      <c r="D2918" s="155" t="s">
        <v>151</v>
      </c>
      <c r="E2918" s="155">
        <v>90</v>
      </c>
      <c r="F2918" s="155" t="s">
        <v>618</v>
      </c>
      <c r="G2918" s="153">
        <v>7.1</v>
      </c>
      <c r="H2918" s="153" t="s">
        <v>92</v>
      </c>
      <c r="I2918" s="156" t="s">
        <v>66</v>
      </c>
      <c r="J2918" s="184"/>
    </row>
    <row r="2919" spans="1:10" s="99" customFormat="1" ht="14.25" customHeight="1">
      <c r="A2919" s="154">
        <v>106</v>
      </c>
      <c r="B2919" s="155">
        <v>2806</v>
      </c>
      <c r="C2919" s="155" t="s">
        <v>556</v>
      </c>
      <c r="D2919" s="155" t="s">
        <v>151</v>
      </c>
      <c r="E2919" s="155">
        <v>90</v>
      </c>
      <c r="F2919" s="155" t="s">
        <v>618</v>
      </c>
      <c r="G2919" s="153">
        <v>7.1</v>
      </c>
      <c r="H2919" s="153" t="s">
        <v>92</v>
      </c>
      <c r="I2919" s="156" t="s">
        <v>66</v>
      </c>
      <c r="J2919" s="184"/>
    </row>
    <row r="2920" spans="1:10" s="99" customFormat="1" ht="14.25" customHeight="1">
      <c r="A2920" s="154">
        <v>106</v>
      </c>
      <c r="B2920" s="155">
        <v>2807</v>
      </c>
      <c r="C2920" s="155" t="s">
        <v>556</v>
      </c>
      <c r="D2920" s="155" t="s">
        <v>151</v>
      </c>
      <c r="E2920" s="155">
        <v>90</v>
      </c>
      <c r="F2920" s="155" t="s">
        <v>618</v>
      </c>
      <c r="G2920" s="153">
        <v>7.1</v>
      </c>
      <c r="H2920" s="153" t="s">
        <v>92</v>
      </c>
      <c r="I2920" s="156" t="s">
        <v>66</v>
      </c>
      <c r="J2920" s="184"/>
    </row>
    <row r="2921" spans="1:10" s="99" customFormat="1" ht="14.25" customHeight="1">
      <c r="A2921" s="154">
        <v>106</v>
      </c>
      <c r="B2921" s="155">
        <v>2808</v>
      </c>
      <c r="C2921" s="155" t="s">
        <v>556</v>
      </c>
      <c r="D2921" s="155" t="s">
        <v>151</v>
      </c>
      <c r="E2921" s="155">
        <v>90</v>
      </c>
      <c r="F2921" s="155" t="s">
        <v>625</v>
      </c>
      <c r="G2921" s="153">
        <v>7.1</v>
      </c>
      <c r="H2921" s="153" t="s">
        <v>92</v>
      </c>
      <c r="I2921" s="156" t="s">
        <v>66</v>
      </c>
      <c r="J2921" s="184"/>
    </row>
    <row r="2922" spans="1:10" s="99" customFormat="1" ht="14.25" customHeight="1">
      <c r="A2922" s="154">
        <v>106</v>
      </c>
      <c r="B2922" s="155">
        <v>2809</v>
      </c>
      <c r="C2922" s="155" t="s">
        <v>556</v>
      </c>
      <c r="D2922" s="155" t="s">
        <v>151</v>
      </c>
      <c r="E2922" s="155">
        <v>90</v>
      </c>
      <c r="F2922" s="155" t="s">
        <v>625</v>
      </c>
      <c r="G2922" s="153">
        <v>7.1</v>
      </c>
      <c r="H2922" s="153" t="s">
        <v>92</v>
      </c>
      <c r="I2922" s="156" t="s">
        <v>66</v>
      </c>
      <c r="J2922" s="184"/>
    </row>
    <row r="2923" spans="1:10" s="99" customFormat="1" ht="14.25" customHeight="1">
      <c r="A2923" s="154">
        <v>106</v>
      </c>
      <c r="B2923" s="155">
        <v>2810</v>
      </c>
      <c r="C2923" s="155" t="s">
        <v>556</v>
      </c>
      <c r="D2923" s="155" t="s">
        <v>151</v>
      </c>
      <c r="E2923" s="155">
        <v>90</v>
      </c>
      <c r="F2923" s="155" t="s">
        <v>625</v>
      </c>
      <c r="G2923" s="153">
        <v>7.1</v>
      </c>
      <c r="H2923" s="153" t="s">
        <v>92</v>
      </c>
      <c r="I2923" s="156" t="s">
        <v>66</v>
      </c>
      <c r="J2923" s="184"/>
    </row>
    <row r="2924" spans="1:10" s="99" customFormat="1" ht="14.25" customHeight="1">
      <c r="A2924" s="154">
        <v>106</v>
      </c>
      <c r="B2924" s="155">
        <v>2811</v>
      </c>
      <c r="C2924" s="155" t="s">
        <v>556</v>
      </c>
      <c r="D2924" s="155" t="s">
        <v>151</v>
      </c>
      <c r="E2924" s="155">
        <v>90</v>
      </c>
      <c r="F2924" s="155" t="s">
        <v>625</v>
      </c>
      <c r="G2924" s="153">
        <v>7.1</v>
      </c>
      <c r="H2924" s="153" t="s">
        <v>92</v>
      </c>
      <c r="I2924" s="156" t="s">
        <v>66</v>
      </c>
      <c r="J2924" s="184"/>
    </row>
    <row r="2925" spans="1:10" s="99" customFormat="1" ht="14.25" customHeight="1">
      <c r="A2925" s="154">
        <v>106</v>
      </c>
      <c r="B2925" s="155">
        <v>2812</v>
      </c>
      <c r="C2925" s="155" t="s">
        <v>556</v>
      </c>
      <c r="D2925" s="155" t="s">
        <v>151</v>
      </c>
      <c r="E2925" s="155">
        <v>90</v>
      </c>
      <c r="F2925" s="155" t="s">
        <v>625</v>
      </c>
      <c r="G2925" s="153">
        <v>7.1</v>
      </c>
      <c r="H2925" s="153" t="s">
        <v>92</v>
      </c>
      <c r="I2925" s="156" t="s">
        <v>66</v>
      </c>
      <c r="J2925" s="184"/>
    </row>
    <row r="2926" spans="1:10" s="99" customFormat="1" ht="14.25" customHeight="1">
      <c r="A2926" s="154">
        <v>106</v>
      </c>
      <c r="B2926" s="155">
        <v>2813</v>
      </c>
      <c r="C2926" s="155" t="s">
        <v>556</v>
      </c>
      <c r="D2926" s="155" t="s">
        <v>151</v>
      </c>
      <c r="E2926" s="155">
        <v>90</v>
      </c>
      <c r="F2926" s="155" t="s">
        <v>625</v>
      </c>
      <c r="G2926" s="153">
        <v>7.1</v>
      </c>
      <c r="H2926" s="153" t="s">
        <v>92</v>
      </c>
      <c r="I2926" s="156" t="s">
        <v>66</v>
      </c>
      <c r="J2926" s="184"/>
    </row>
    <row r="2927" spans="1:10" s="99" customFormat="1" ht="14.25" customHeight="1">
      <c r="A2927" s="154">
        <v>106</v>
      </c>
      <c r="B2927" s="155">
        <v>2814</v>
      </c>
      <c r="C2927" s="155" t="s">
        <v>556</v>
      </c>
      <c r="D2927" s="155" t="s">
        <v>151</v>
      </c>
      <c r="E2927" s="155">
        <v>90</v>
      </c>
      <c r="F2927" s="155" t="s">
        <v>623</v>
      </c>
      <c r="G2927" s="153">
        <v>7.1</v>
      </c>
      <c r="H2927" s="153" t="s">
        <v>92</v>
      </c>
      <c r="I2927" s="156" t="s">
        <v>66</v>
      </c>
      <c r="J2927" s="184"/>
    </row>
    <row r="2928" spans="1:10" s="99" customFormat="1" ht="14.25" customHeight="1">
      <c r="A2928" s="154">
        <v>106</v>
      </c>
      <c r="B2928" s="155">
        <v>2815</v>
      </c>
      <c r="C2928" s="155" t="s">
        <v>217</v>
      </c>
      <c r="D2928" s="155" t="s">
        <v>218</v>
      </c>
      <c r="E2928" s="155">
        <v>1500</v>
      </c>
      <c r="F2928" s="155" t="s">
        <v>618</v>
      </c>
      <c r="G2928" s="153">
        <v>6.2</v>
      </c>
      <c r="H2928" s="153" t="s">
        <v>92</v>
      </c>
      <c r="I2928" s="156" t="s">
        <v>66</v>
      </c>
      <c r="J2928" s="184"/>
    </row>
    <row r="2929" spans="1:10" s="99" customFormat="1" ht="14.25" customHeight="1">
      <c r="A2929" s="154">
        <v>106</v>
      </c>
      <c r="B2929" s="155">
        <v>2816</v>
      </c>
      <c r="C2929" s="155" t="s">
        <v>217</v>
      </c>
      <c r="D2929" s="155" t="s">
        <v>218</v>
      </c>
      <c r="E2929" s="155">
        <v>1500</v>
      </c>
      <c r="F2929" s="155" t="s">
        <v>625</v>
      </c>
      <c r="G2929" s="153">
        <v>6.2</v>
      </c>
      <c r="H2929" s="153" t="s">
        <v>92</v>
      </c>
      <c r="I2929" s="156" t="s">
        <v>66</v>
      </c>
      <c r="J2929" s="184"/>
    </row>
    <row r="2930" spans="1:10" s="99" customFormat="1" ht="14.25" customHeight="1">
      <c r="A2930" s="154">
        <v>106</v>
      </c>
      <c r="B2930" s="155">
        <v>2817</v>
      </c>
      <c r="C2930" s="155" t="s">
        <v>217</v>
      </c>
      <c r="D2930" s="155" t="s">
        <v>218</v>
      </c>
      <c r="E2930" s="155">
        <v>1500</v>
      </c>
      <c r="F2930" s="155" t="s">
        <v>625</v>
      </c>
      <c r="G2930" s="153">
        <v>6.2</v>
      </c>
      <c r="H2930" s="153" t="s">
        <v>92</v>
      </c>
      <c r="I2930" s="156" t="s">
        <v>66</v>
      </c>
      <c r="J2930" s="184"/>
    </row>
    <row r="2931" spans="1:10" s="99" customFormat="1" ht="14.25" customHeight="1">
      <c r="A2931" s="154">
        <v>106</v>
      </c>
      <c r="B2931" s="155">
        <v>2818</v>
      </c>
      <c r="C2931" s="155" t="s">
        <v>217</v>
      </c>
      <c r="D2931" s="155" t="s">
        <v>218</v>
      </c>
      <c r="E2931" s="155">
        <v>1500</v>
      </c>
      <c r="F2931" s="155" t="s">
        <v>623</v>
      </c>
      <c r="G2931" s="153">
        <v>6.2</v>
      </c>
      <c r="H2931" s="153" t="s">
        <v>92</v>
      </c>
      <c r="I2931" s="156" t="s">
        <v>66</v>
      </c>
      <c r="J2931" s="184"/>
    </row>
    <row r="2932" spans="1:10" s="99" customFormat="1" ht="14.25" customHeight="1">
      <c r="A2932" s="154" t="s">
        <v>36</v>
      </c>
      <c r="B2932" s="155" t="s">
        <v>45</v>
      </c>
      <c r="C2932" s="155" t="s">
        <v>86</v>
      </c>
      <c r="D2932" s="155" t="s">
        <v>87</v>
      </c>
      <c r="E2932" s="155" t="s">
        <v>88</v>
      </c>
      <c r="F2932" s="155" t="s">
        <v>89</v>
      </c>
      <c r="G2932" s="153">
        <v>89.25</v>
      </c>
      <c r="H2932" s="153">
        <v>111.35</v>
      </c>
      <c r="I2932" s="156" t="s">
        <v>90</v>
      </c>
      <c r="J2932" s="184"/>
    </row>
    <row r="2933" spans="1:10" s="99" customFormat="1" ht="14.25" customHeight="1">
      <c r="A2933" s="154">
        <v>107</v>
      </c>
      <c r="B2933" s="155">
        <v>2819</v>
      </c>
      <c r="C2933" s="155" t="s">
        <v>355</v>
      </c>
      <c r="D2933" s="155" t="s">
        <v>224</v>
      </c>
      <c r="E2933" s="155">
        <v>100</v>
      </c>
      <c r="F2933" s="155" t="s">
        <v>567</v>
      </c>
      <c r="G2933" s="153">
        <v>10.1</v>
      </c>
      <c r="H2933" s="153" t="s">
        <v>92</v>
      </c>
      <c r="I2933" s="156" t="s">
        <v>66</v>
      </c>
      <c r="J2933" s="184"/>
    </row>
    <row r="2934" spans="1:10" s="99" customFormat="1" ht="14.25" customHeight="1">
      <c r="A2934" s="154">
        <v>107</v>
      </c>
      <c r="B2934" s="155">
        <v>2820</v>
      </c>
      <c r="C2934" s="155" t="s">
        <v>355</v>
      </c>
      <c r="D2934" s="155" t="s">
        <v>224</v>
      </c>
      <c r="E2934" s="155">
        <v>100</v>
      </c>
      <c r="F2934" s="155" t="s">
        <v>623</v>
      </c>
      <c r="G2934" s="153">
        <v>10.1</v>
      </c>
      <c r="H2934" s="153" t="s">
        <v>92</v>
      </c>
      <c r="I2934" s="156" t="s">
        <v>66</v>
      </c>
      <c r="J2934" s="184"/>
    </row>
    <row r="2935" spans="1:10" s="99" customFormat="1" ht="14.25" customHeight="1">
      <c r="A2935" s="154">
        <v>107</v>
      </c>
      <c r="B2935" s="155">
        <v>2821</v>
      </c>
      <c r="C2935" s="155" t="s">
        <v>355</v>
      </c>
      <c r="D2935" s="155" t="s">
        <v>224</v>
      </c>
      <c r="E2935" s="155">
        <v>100</v>
      </c>
      <c r="F2935" s="155" t="s">
        <v>623</v>
      </c>
      <c r="G2935" s="153">
        <v>10.1</v>
      </c>
      <c r="H2935" s="153" t="s">
        <v>92</v>
      </c>
      <c r="I2935" s="156" t="s">
        <v>66</v>
      </c>
      <c r="J2935" s="184"/>
    </row>
    <row r="2936" spans="1:10" s="99" customFormat="1" ht="14.25" customHeight="1">
      <c r="A2936" s="154">
        <v>107</v>
      </c>
      <c r="B2936" s="155">
        <v>2822</v>
      </c>
      <c r="C2936" s="155" t="s">
        <v>355</v>
      </c>
      <c r="D2936" s="155" t="s">
        <v>224</v>
      </c>
      <c r="E2936" s="155">
        <v>100</v>
      </c>
      <c r="F2936" s="155" t="s">
        <v>623</v>
      </c>
      <c r="G2936" s="153">
        <v>10.1</v>
      </c>
      <c r="H2936" s="153" t="s">
        <v>92</v>
      </c>
      <c r="I2936" s="156" t="s">
        <v>66</v>
      </c>
      <c r="J2936" s="184"/>
    </row>
    <row r="2937" spans="1:10" s="99" customFormat="1" ht="14.25" customHeight="1">
      <c r="A2937" s="154">
        <v>107</v>
      </c>
      <c r="B2937" s="155">
        <v>2823</v>
      </c>
      <c r="C2937" s="155" t="s">
        <v>689</v>
      </c>
      <c r="D2937" s="155" t="s">
        <v>614</v>
      </c>
      <c r="E2937" s="155">
        <v>600</v>
      </c>
      <c r="F2937" s="155" t="s">
        <v>582</v>
      </c>
      <c r="G2937" s="153">
        <v>8.1999999999999993</v>
      </c>
      <c r="H2937" s="153" t="s">
        <v>92</v>
      </c>
      <c r="I2937" s="156" t="s">
        <v>66</v>
      </c>
      <c r="J2937" s="184"/>
    </row>
    <row r="2938" spans="1:10" s="99" customFormat="1" ht="14.25" customHeight="1">
      <c r="A2938" s="154">
        <v>107</v>
      </c>
      <c r="B2938" s="155">
        <v>2824</v>
      </c>
      <c r="C2938" s="155" t="s">
        <v>689</v>
      </c>
      <c r="D2938" s="155" t="s">
        <v>614</v>
      </c>
      <c r="E2938" s="155">
        <v>600</v>
      </c>
      <c r="F2938" s="155" t="s">
        <v>623</v>
      </c>
      <c r="G2938" s="153">
        <v>8.1999999999999993</v>
      </c>
      <c r="H2938" s="153" t="s">
        <v>92</v>
      </c>
      <c r="I2938" s="156" t="s">
        <v>66</v>
      </c>
      <c r="J2938" s="184"/>
    </row>
    <row r="2939" spans="1:10" s="99" customFormat="1" ht="14.25" customHeight="1">
      <c r="A2939" s="154">
        <v>107</v>
      </c>
      <c r="B2939" s="155">
        <v>2825</v>
      </c>
      <c r="C2939" s="155" t="s">
        <v>689</v>
      </c>
      <c r="D2939" s="155" t="s">
        <v>614</v>
      </c>
      <c r="E2939" s="155">
        <v>600</v>
      </c>
      <c r="F2939" s="155" t="s">
        <v>623</v>
      </c>
      <c r="G2939" s="153">
        <v>8.1999999999999993</v>
      </c>
      <c r="H2939" s="153" t="s">
        <v>92</v>
      </c>
      <c r="I2939" s="156" t="s">
        <v>66</v>
      </c>
      <c r="J2939" s="184"/>
    </row>
    <row r="2940" spans="1:10" s="99" customFormat="1" ht="14.25" customHeight="1">
      <c r="A2940" s="154">
        <v>107</v>
      </c>
      <c r="B2940" s="155">
        <v>2826</v>
      </c>
      <c r="C2940" s="155" t="s">
        <v>615</v>
      </c>
      <c r="D2940" s="155" t="s">
        <v>614</v>
      </c>
      <c r="E2940" s="155">
        <v>1000</v>
      </c>
      <c r="F2940" s="155" t="s">
        <v>582</v>
      </c>
      <c r="G2940" s="153">
        <v>16.7</v>
      </c>
      <c r="H2940" s="153" t="s">
        <v>92</v>
      </c>
      <c r="I2940" s="156" t="s">
        <v>66</v>
      </c>
      <c r="J2940" s="184"/>
    </row>
    <row r="2941" spans="1:10" s="99" customFormat="1" ht="14.25" customHeight="1">
      <c r="A2941" s="154">
        <v>107</v>
      </c>
      <c r="B2941" s="155">
        <v>2827</v>
      </c>
      <c r="C2941" s="155" t="s">
        <v>321</v>
      </c>
      <c r="D2941" s="155" t="s">
        <v>95</v>
      </c>
      <c r="E2941" s="155">
        <v>380</v>
      </c>
      <c r="F2941" s="155" t="s">
        <v>618</v>
      </c>
      <c r="G2941" s="153">
        <v>5.83</v>
      </c>
      <c r="H2941" s="153" t="s">
        <v>92</v>
      </c>
      <c r="I2941" s="156" t="s">
        <v>66</v>
      </c>
      <c r="J2941" s="184"/>
    </row>
    <row r="2942" spans="1:10" s="99" customFormat="1" ht="14.25" customHeight="1">
      <c r="A2942" s="154">
        <v>107</v>
      </c>
      <c r="B2942" s="155">
        <v>2828</v>
      </c>
      <c r="C2942" s="155" t="s">
        <v>312</v>
      </c>
      <c r="D2942" s="155" t="s">
        <v>95</v>
      </c>
      <c r="E2942" s="155">
        <v>148</v>
      </c>
      <c r="F2942" s="155" t="s">
        <v>567</v>
      </c>
      <c r="G2942" s="153">
        <v>1.72</v>
      </c>
      <c r="H2942" s="153" t="s">
        <v>92</v>
      </c>
      <c r="I2942" s="156" t="s">
        <v>66</v>
      </c>
      <c r="J2942" s="184"/>
    </row>
    <row r="2943" spans="1:10" s="99" customFormat="1" ht="14.25" customHeight="1">
      <c r="A2943" s="154" t="s">
        <v>36</v>
      </c>
      <c r="B2943" s="155" t="s">
        <v>45</v>
      </c>
      <c r="C2943" s="155" t="s">
        <v>86</v>
      </c>
      <c r="D2943" s="155" t="s">
        <v>87</v>
      </c>
      <c r="E2943" s="155" t="s">
        <v>88</v>
      </c>
      <c r="F2943" s="155" t="s">
        <v>89</v>
      </c>
      <c r="G2943" s="153">
        <v>252</v>
      </c>
      <c r="H2943" s="153">
        <v>274.10000000000002</v>
      </c>
      <c r="I2943" s="156" t="s">
        <v>677</v>
      </c>
      <c r="J2943" s="184"/>
    </row>
    <row r="2944" spans="1:10" s="99" customFormat="1" ht="14.25" customHeight="1">
      <c r="A2944" s="154">
        <v>108</v>
      </c>
      <c r="B2944" s="155">
        <v>2829</v>
      </c>
      <c r="C2944" s="155" t="s">
        <v>690</v>
      </c>
      <c r="D2944" s="155" t="s">
        <v>91</v>
      </c>
      <c r="E2944" s="155">
        <v>60</v>
      </c>
      <c r="F2944" s="155" t="s">
        <v>623</v>
      </c>
      <c r="G2944" s="153">
        <v>7</v>
      </c>
      <c r="H2944" s="153" t="s">
        <v>92</v>
      </c>
      <c r="I2944" s="156" t="s">
        <v>66</v>
      </c>
      <c r="J2944" s="184"/>
    </row>
    <row r="2945" spans="1:10" s="99" customFormat="1" ht="14.25" customHeight="1">
      <c r="A2945" s="154">
        <v>108</v>
      </c>
      <c r="B2945" s="155">
        <v>2830</v>
      </c>
      <c r="C2945" s="155" t="s">
        <v>690</v>
      </c>
      <c r="D2945" s="155" t="s">
        <v>91</v>
      </c>
      <c r="E2945" s="155">
        <v>60</v>
      </c>
      <c r="F2945" s="155" t="s">
        <v>623</v>
      </c>
      <c r="G2945" s="153">
        <v>7</v>
      </c>
      <c r="H2945" s="153" t="s">
        <v>92</v>
      </c>
      <c r="I2945" s="156" t="s">
        <v>66</v>
      </c>
      <c r="J2945" s="184"/>
    </row>
    <row r="2946" spans="1:10" s="99" customFormat="1" ht="14.25" customHeight="1">
      <c r="A2946" s="154">
        <v>108</v>
      </c>
      <c r="B2946" s="155">
        <v>2831</v>
      </c>
      <c r="C2946" s="155" t="s">
        <v>690</v>
      </c>
      <c r="D2946" s="155" t="s">
        <v>91</v>
      </c>
      <c r="E2946" s="155">
        <v>60</v>
      </c>
      <c r="F2946" s="155" t="s">
        <v>277</v>
      </c>
      <c r="G2946" s="153">
        <v>7</v>
      </c>
      <c r="H2946" s="153" t="s">
        <v>92</v>
      </c>
      <c r="I2946" s="156" t="s">
        <v>66</v>
      </c>
      <c r="J2946" s="184"/>
    </row>
    <row r="2947" spans="1:10" s="99" customFormat="1" ht="14.25" customHeight="1">
      <c r="A2947" s="154">
        <v>108</v>
      </c>
      <c r="B2947" s="155">
        <v>2832</v>
      </c>
      <c r="C2947" s="155" t="s">
        <v>690</v>
      </c>
      <c r="D2947" s="155" t="s">
        <v>91</v>
      </c>
      <c r="E2947" s="155">
        <v>60</v>
      </c>
      <c r="F2947" s="155" t="s">
        <v>623</v>
      </c>
      <c r="G2947" s="153">
        <v>7</v>
      </c>
      <c r="H2947" s="153" t="s">
        <v>92</v>
      </c>
      <c r="I2947" s="156" t="s">
        <v>66</v>
      </c>
      <c r="J2947" s="184"/>
    </row>
    <row r="2948" spans="1:10" s="99" customFormat="1" ht="14.25" customHeight="1">
      <c r="A2948" s="154">
        <v>108</v>
      </c>
      <c r="B2948" s="155">
        <v>2833</v>
      </c>
      <c r="C2948" s="155" t="s">
        <v>690</v>
      </c>
      <c r="D2948" s="155" t="s">
        <v>91</v>
      </c>
      <c r="E2948" s="155">
        <v>60</v>
      </c>
      <c r="F2948" s="155" t="s">
        <v>623</v>
      </c>
      <c r="G2948" s="153">
        <v>7</v>
      </c>
      <c r="H2948" s="153" t="s">
        <v>92</v>
      </c>
      <c r="I2948" s="156" t="s">
        <v>66</v>
      </c>
      <c r="J2948" s="184"/>
    </row>
    <row r="2949" spans="1:10" s="99" customFormat="1" ht="14.25" customHeight="1">
      <c r="A2949" s="154">
        <v>108</v>
      </c>
      <c r="B2949" s="155">
        <v>2834</v>
      </c>
      <c r="C2949" s="155" t="s">
        <v>690</v>
      </c>
      <c r="D2949" s="155" t="s">
        <v>91</v>
      </c>
      <c r="E2949" s="155">
        <v>60</v>
      </c>
      <c r="F2949" s="155" t="s">
        <v>623</v>
      </c>
      <c r="G2949" s="153">
        <v>7</v>
      </c>
      <c r="H2949" s="153" t="s">
        <v>92</v>
      </c>
      <c r="I2949" s="156" t="s">
        <v>66</v>
      </c>
      <c r="J2949" s="184"/>
    </row>
    <row r="2950" spans="1:10" s="99" customFormat="1" ht="14.25" customHeight="1">
      <c r="A2950" s="154">
        <v>108</v>
      </c>
      <c r="B2950" s="155">
        <v>2835</v>
      </c>
      <c r="C2950" s="155" t="s">
        <v>690</v>
      </c>
      <c r="D2950" s="155" t="s">
        <v>91</v>
      </c>
      <c r="E2950" s="155">
        <v>60</v>
      </c>
      <c r="F2950" s="155" t="s">
        <v>623</v>
      </c>
      <c r="G2950" s="153">
        <v>7</v>
      </c>
      <c r="H2950" s="153" t="s">
        <v>92</v>
      </c>
      <c r="I2950" s="156" t="s">
        <v>66</v>
      </c>
      <c r="J2950" s="184"/>
    </row>
    <row r="2951" spans="1:10" s="99" customFormat="1" ht="14.25" customHeight="1">
      <c r="A2951" s="154">
        <v>108</v>
      </c>
      <c r="B2951" s="155">
        <v>2836</v>
      </c>
      <c r="C2951" s="155" t="s">
        <v>690</v>
      </c>
      <c r="D2951" s="155" t="s">
        <v>91</v>
      </c>
      <c r="E2951" s="155">
        <v>60</v>
      </c>
      <c r="F2951" s="155" t="s">
        <v>623</v>
      </c>
      <c r="G2951" s="153">
        <v>7</v>
      </c>
      <c r="H2951" s="153" t="s">
        <v>92</v>
      </c>
      <c r="I2951" s="156" t="s">
        <v>66</v>
      </c>
      <c r="J2951" s="184"/>
    </row>
    <row r="2952" spans="1:10" s="99" customFormat="1" ht="14.25" customHeight="1">
      <c r="A2952" s="154">
        <v>108</v>
      </c>
      <c r="B2952" s="155">
        <v>2837</v>
      </c>
      <c r="C2952" s="155" t="s">
        <v>690</v>
      </c>
      <c r="D2952" s="155" t="s">
        <v>91</v>
      </c>
      <c r="E2952" s="155">
        <v>60</v>
      </c>
      <c r="F2952" s="155" t="s">
        <v>623</v>
      </c>
      <c r="G2952" s="153">
        <v>7</v>
      </c>
      <c r="H2952" s="153" t="s">
        <v>92</v>
      </c>
      <c r="I2952" s="156" t="s">
        <v>66</v>
      </c>
      <c r="J2952" s="184"/>
    </row>
    <row r="2953" spans="1:10" s="99" customFormat="1" ht="14.25" customHeight="1">
      <c r="A2953" s="154">
        <v>108</v>
      </c>
      <c r="B2953" s="155">
        <v>2838</v>
      </c>
      <c r="C2953" s="155" t="s">
        <v>690</v>
      </c>
      <c r="D2953" s="155" t="s">
        <v>91</v>
      </c>
      <c r="E2953" s="155">
        <v>60</v>
      </c>
      <c r="F2953" s="155" t="s">
        <v>623</v>
      </c>
      <c r="G2953" s="153">
        <v>7</v>
      </c>
      <c r="H2953" s="153" t="s">
        <v>92</v>
      </c>
      <c r="I2953" s="156" t="s">
        <v>66</v>
      </c>
      <c r="J2953" s="184"/>
    </row>
    <row r="2954" spans="1:10" s="99" customFormat="1" ht="14.25" customHeight="1">
      <c r="A2954" s="154">
        <v>108</v>
      </c>
      <c r="B2954" s="155">
        <v>2839</v>
      </c>
      <c r="C2954" s="155" t="s">
        <v>690</v>
      </c>
      <c r="D2954" s="155" t="s">
        <v>91</v>
      </c>
      <c r="E2954" s="155">
        <v>60</v>
      </c>
      <c r="F2954" s="155" t="s">
        <v>623</v>
      </c>
      <c r="G2954" s="153">
        <v>7</v>
      </c>
      <c r="H2954" s="153" t="s">
        <v>92</v>
      </c>
      <c r="I2954" s="156" t="s">
        <v>66</v>
      </c>
      <c r="J2954" s="184"/>
    </row>
    <row r="2955" spans="1:10" s="99" customFormat="1" ht="14.25" customHeight="1">
      <c r="A2955" s="154">
        <v>108</v>
      </c>
      <c r="B2955" s="155">
        <v>2840</v>
      </c>
      <c r="C2955" s="155" t="s">
        <v>690</v>
      </c>
      <c r="D2955" s="155" t="s">
        <v>91</v>
      </c>
      <c r="E2955" s="155">
        <v>60</v>
      </c>
      <c r="F2955" s="155" t="s">
        <v>623</v>
      </c>
      <c r="G2955" s="153">
        <v>7</v>
      </c>
      <c r="H2955" s="153" t="s">
        <v>92</v>
      </c>
      <c r="I2955" s="156" t="s">
        <v>66</v>
      </c>
      <c r="J2955" s="184"/>
    </row>
    <row r="2956" spans="1:10" s="99" customFormat="1" ht="14.25" customHeight="1">
      <c r="A2956" s="154">
        <v>108</v>
      </c>
      <c r="B2956" s="155">
        <v>2841</v>
      </c>
      <c r="C2956" s="155" t="s">
        <v>690</v>
      </c>
      <c r="D2956" s="155" t="s">
        <v>91</v>
      </c>
      <c r="E2956" s="155">
        <v>60</v>
      </c>
      <c r="F2956" s="155" t="s">
        <v>623</v>
      </c>
      <c r="G2956" s="153">
        <v>7</v>
      </c>
      <c r="H2956" s="153" t="s">
        <v>92</v>
      </c>
      <c r="I2956" s="156" t="s">
        <v>66</v>
      </c>
      <c r="J2956" s="184"/>
    </row>
    <row r="2957" spans="1:10" s="99" customFormat="1" ht="14.25" customHeight="1">
      <c r="A2957" s="154">
        <v>108</v>
      </c>
      <c r="B2957" s="155">
        <v>2842</v>
      </c>
      <c r="C2957" s="155" t="s">
        <v>690</v>
      </c>
      <c r="D2957" s="155" t="s">
        <v>91</v>
      </c>
      <c r="E2957" s="155">
        <v>60</v>
      </c>
      <c r="F2957" s="155" t="s">
        <v>623</v>
      </c>
      <c r="G2957" s="153">
        <v>7</v>
      </c>
      <c r="H2957" s="153" t="s">
        <v>92</v>
      </c>
      <c r="I2957" s="156" t="s">
        <v>66</v>
      </c>
      <c r="J2957" s="184"/>
    </row>
    <row r="2958" spans="1:10" s="99" customFormat="1" ht="14.25" customHeight="1">
      <c r="A2958" s="154">
        <v>108</v>
      </c>
      <c r="B2958" s="155">
        <v>2843</v>
      </c>
      <c r="C2958" s="155" t="s">
        <v>690</v>
      </c>
      <c r="D2958" s="155" t="s">
        <v>91</v>
      </c>
      <c r="E2958" s="155">
        <v>60</v>
      </c>
      <c r="F2958" s="155" t="s">
        <v>623</v>
      </c>
      <c r="G2958" s="153">
        <v>7</v>
      </c>
      <c r="H2958" s="153" t="s">
        <v>92</v>
      </c>
      <c r="I2958" s="156" t="s">
        <v>66</v>
      </c>
      <c r="J2958" s="184"/>
    </row>
    <row r="2959" spans="1:10" s="99" customFormat="1" ht="14.25" customHeight="1">
      <c r="A2959" s="154">
        <v>108</v>
      </c>
      <c r="B2959" s="155">
        <v>2844</v>
      </c>
      <c r="C2959" s="155" t="s">
        <v>690</v>
      </c>
      <c r="D2959" s="155" t="s">
        <v>91</v>
      </c>
      <c r="E2959" s="155">
        <v>60</v>
      </c>
      <c r="F2959" s="155" t="s">
        <v>623</v>
      </c>
      <c r="G2959" s="153">
        <v>7</v>
      </c>
      <c r="H2959" s="153" t="s">
        <v>92</v>
      </c>
      <c r="I2959" s="156" t="s">
        <v>66</v>
      </c>
      <c r="J2959" s="184"/>
    </row>
    <row r="2960" spans="1:10" s="99" customFormat="1" ht="14.25" customHeight="1">
      <c r="A2960" s="154">
        <v>108</v>
      </c>
      <c r="B2960" s="155">
        <v>2845</v>
      </c>
      <c r="C2960" s="155" t="s">
        <v>690</v>
      </c>
      <c r="D2960" s="155" t="s">
        <v>91</v>
      </c>
      <c r="E2960" s="155">
        <v>60</v>
      </c>
      <c r="F2960" s="155" t="s">
        <v>623</v>
      </c>
      <c r="G2960" s="153">
        <v>7</v>
      </c>
      <c r="H2960" s="153" t="s">
        <v>92</v>
      </c>
      <c r="I2960" s="156" t="s">
        <v>66</v>
      </c>
      <c r="J2960" s="184"/>
    </row>
    <row r="2961" spans="1:10" s="99" customFormat="1" ht="14.25" customHeight="1">
      <c r="A2961" s="154">
        <v>108</v>
      </c>
      <c r="B2961" s="155">
        <v>2846</v>
      </c>
      <c r="C2961" s="155" t="s">
        <v>690</v>
      </c>
      <c r="D2961" s="155" t="s">
        <v>91</v>
      </c>
      <c r="E2961" s="155">
        <v>60</v>
      </c>
      <c r="F2961" s="155" t="s">
        <v>623</v>
      </c>
      <c r="G2961" s="153">
        <v>7</v>
      </c>
      <c r="H2961" s="153" t="s">
        <v>92</v>
      </c>
      <c r="I2961" s="156" t="s">
        <v>66</v>
      </c>
      <c r="J2961" s="184"/>
    </row>
    <row r="2962" spans="1:10" s="99" customFormat="1" ht="14.25" customHeight="1">
      <c r="A2962" s="154">
        <v>108</v>
      </c>
      <c r="B2962" s="155">
        <v>2847</v>
      </c>
      <c r="C2962" s="155" t="s">
        <v>690</v>
      </c>
      <c r="D2962" s="155" t="s">
        <v>91</v>
      </c>
      <c r="E2962" s="155">
        <v>60</v>
      </c>
      <c r="F2962" s="155" t="s">
        <v>623</v>
      </c>
      <c r="G2962" s="153">
        <v>7</v>
      </c>
      <c r="H2962" s="153" t="s">
        <v>92</v>
      </c>
      <c r="I2962" s="156" t="s">
        <v>66</v>
      </c>
      <c r="J2962" s="184"/>
    </row>
    <row r="2963" spans="1:10" s="99" customFormat="1" ht="14.25" customHeight="1">
      <c r="A2963" s="154">
        <v>108</v>
      </c>
      <c r="B2963" s="155">
        <v>2848</v>
      </c>
      <c r="C2963" s="155" t="s">
        <v>690</v>
      </c>
      <c r="D2963" s="155" t="s">
        <v>91</v>
      </c>
      <c r="E2963" s="155">
        <v>60</v>
      </c>
      <c r="F2963" s="155" t="s">
        <v>623</v>
      </c>
      <c r="G2963" s="153">
        <v>7</v>
      </c>
      <c r="H2963" s="153" t="s">
        <v>92</v>
      </c>
      <c r="I2963" s="156" t="s">
        <v>66</v>
      </c>
      <c r="J2963" s="184"/>
    </row>
    <row r="2964" spans="1:10" s="99" customFormat="1" ht="14.25" customHeight="1">
      <c r="A2964" s="154">
        <v>108</v>
      </c>
      <c r="B2964" s="155">
        <v>2849</v>
      </c>
      <c r="C2964" s="155" t="s">
        <v>690</v>
      </c>
      <c r="D2964" s="155" t="s">
        <v>91</v>
      </c>
      <c r="E2964" s="155">
        <v>60</v>
      </c>
      <c r="F2964" s="155" t="s">
        <v>623</v>
      </c>
      <c r="G2964" s="153">
        <v>7</v>
      </c>
      <c r="H2964" s="153" t="s">
        <v>92</v>
      </c>
      <c r="I2964" s="156" t="s">
        <v>66</v>
      </c>
      <c r="J2964" s="184"/>
    </row>
    <row r="2965" spans="1:10" s="99" customFormat="1" ht="14.25" customHeight="1">
      <c r="A2965" s="154">
        <v>108</v>
      </c>
      <c r="B2965" s="155">
        <v>2850</v>
      </c>
      <c r="C2965" s="155" t="s">
        <v>690</v>
      </c>
      <c r="D2965" s="155" t="s">
        <v>91</v>
      </c>
      <c r="E2965" s="155">
        <v>60</v>
      </c>
      <c r="F2965" s="155" t="s">
        <v>623</v>
      </c>
      <c r="G2965" s="153">
        <v>7</v>
      </c>
      <c r="H2965" s="153" t="s">
        <v>92</v>
      </c>
      <c r="I2965" s="156" t="s">
        <v>66</v>
      </c>
      <c r="J2965" s="184"/>
    </row>
    <row r="2966" spans="1:10" s="99" customFormat="1" ht="14.25" customHeight="1">
      <c r="A2966" s="154">
        <v>108</v>
      </c>
      <c r="B2966" s="155">
        <v>2851</v>
      </c>
      <c r="C2966" s="155" t="s">
        <v>690</v>
      </c>
      <c r="D2966" s="155" t="s">
        <v>91</v>
      </c>
      <c r="E2966" s="155">
        <v>60</v>
      </c>
      <c r="F2966" s="155" t="s">
        <v>623</v>
      </c>
      <c r="G2966" s="153">
        <v>7</v>
      </c>
      <c r="H2966" s="153" t="s">
        <v>92</v>
      </c>
      <c r="I2966" s="156" t="s">
        <v>66</v>
      </c>
      <c r="J2966" s="184"/>
    </row>
    <row r="2967" spans="1:10" s="99" customFormat="1" ht="14.25" customHeight="1">
      <c r="A2967" s="154">
        <v>108</v>
      </c>
      <c r="B2967" s="155">
        <v>2852</v>
      </c>
      <c r="C2967" s="155" t="s">
        <v>690</v>
      </c>
      <c r="D2967" s="155" t="s">
        <v>91</v>
      </c>
      <c r="E2967" s="155">
        <v>60</v>
      </c>
      <c r="F2967" s="155" t="s">
        <v>623</v>
      </c>
      <c r="G2967" s="153">
        <v>7</v>
      </c>
      <c r="H2967" s="153" t="s">
        <v>92</v>
      </c>
      <c r="I2967" s="156" t="s">
        <v>66</v>
      </c>
      <c r="J2967" s="184"/>
    </row>
    <row r="2968" spans="1:10" s="99" customFormat="1" ht="14.25" customHeight="1">
      <c r="A2968" s="154">
        <v>108</v>
      </c>
      <c r="B2968" s="155">
        <v>2853</v>
      </c>
      <c r="C2968" s="155" t="s">
        <v>690</v>
      </c>
      <c r="D2968" s="155" t="s">
        <v>91</v>
      </c>
      <c r="E2968" s="155">
        <v>60</v>
      </c>
      <c r="F2968" s="155" t="s">
        <v>623</v>
      </c>
      <c r="G2968" s="153">
        <v>7</v>
      </c>
      <c r="H2968" s="153" t="s">
        <v>92</v>
      </c>
      <c r="I2968" s="156" t="s">
        <v>66</v>
      </c>
      <c r="J2968" s="184"/>
    </row>
    <row r="2969" spans="1:10" s="99" customFormat="1" ht="14.25" customHeight="1">
      <c r="A2969" s="154">
        <v>108</v>
      </c>
      <c r="B2969" s="155">
        <v>2854</v>
      </c>
      <c r="C2969" s="155" t="s">
        <v>690</v>
      </c>
      <c r="D2969" s="155" t="s">
        <v>91</v>
      </c>
      <c r="E2969" s="155">
        <v>60</v>
      </c>
      <c r="F2969" s="155" t="s">
        <v>623</v>
      </c>
      <c r="G2969" s="153">
        <v>7</v>
      </c>
      <c r="H2969" s="153" t="s">
        <v>92</v>
      </c>
      <c r="I2969" s="156" t="s">
        <v>66</v>
      </c>
      <c r="J2969" s="184"/>
    </row>
    <row r="2970" spans="1:10" s="99" customFormat="1" ht="14.25" customHeight="1">
      <c r="A2970" s="154">
        <v>108</v>
      </c>
      <c r="B2970" s="155">
        <v>2855</v>
      </c>
      <c r="C2970" s="155" t="s">
        <v>690</v>
      </c>
      <c r="D2970" s="155" t="s">
        <v>91</v>
      </c>
      <c r="E2970" s="155">
        <v>60</v>
      </c>
      <c r="F2970" s="155" t="s">
        <v>623</v>
      </c>
      <c r="G2970" s="153">
        <v>7</v>
      </c>
      <c r="H2970" s="153" t="s">
        <v>92</v>
      </c>
      <c r="I2970" s="156" t="s">
        <v>66</v>
      </c>
      <c r="J2970" s="184"/>
    </row>
    <row r="2971" spans="1:10" s="99" customFormat="1" ht="14.25" customHeight="1">
      <c r="A2971" s="154">
        <v>108</v>
      </c>
      <c r="B2971" s="155">
        <v>2856</v>
      </c>
      <c r="C2971" s="155" t="s">
        <v>690</v>
      </c>
      <c r="D2971" s="155" t="s">
        <v>91</v>
      </c>
      <c r="E2971" s="155">
        <v>60</v>
      </c>
      <c r="F2971" s="155" t="s">
        <v>623</v>
      </c>
      <c r="G2971" s="153">
        <v>7</v>
      </c>
      <c r="H2971" s="153" t="s">
        <v>92</v>
      </c>
      <c r="I2971" s="156" t="s">
        <v>66</v>
      </c>
      <c r="J2971" s="184"/>
    </row>
    <row r="2972" spans="1:10" s="99" customFormat="1" ht="14.25" customHeight="1">
      <c r="A2972" s="154">
        <v>108</v>
      </c>
      <c r="B2972" s="155">
        <v>2857</v>
      </c>
      <c r="C2972" s="155" t="s">
        <v>690</v>
      </c>
      <c r="D2972" s="155" t="s">
        <v>91</v>
      </c>
      <c r="E2972" s="155">
        <v>60</v>
      </c>
      <c r="F2972" s="155" t="s">
        <v>623</v>
      </c>
      <c r="G2972" s="153">
        <v>7</v>
      </c>
      <c r="H2972" s="153" t="s">
        <v>92</v>
      </c>
      <c r="I2972" s="156" t="s">
        <v>66</v>
      </c>
      <c r="J2972" s="184"/>
    </row>
    <row r="2973" spans="1:10" s="99" customFormat="1" ht="14.25" customHeight="1">
      <c r="A2973" s="154">
        <v>108</v>
      </c>
      <c r="B2973" s="155">
        <v>2858</v>
      </c>
      <c r="C2973" s="155" t="s">
        <v>690</v>
      </c>
      <c r="D2973" s="155" t="s">
        <v>91</v>
      </c>
      <c r="E2973" s="155">
        <v>60</v>
      </c>
      <c r="F2973" s="155" t="s">
        <v>623</v>
      </c>
      <c r="G2973" s="153">
        <v>7</v>
      </c>
      <c r="H2973" s="153" t="s">
        <v>92</v>
      </c>
      <c r="I2973" s="156" t="s">
        <v>66</v>
      </c>
      <c r="J2973" s="184"/>
    </row>
    <row r="2974" spans="1:10" s="99" customFormat="1" ht="14.25" customHeight="1">
      <c r="A2974" s="154">
        <v>108</v>
      </c>
      <c r="B2974" s="155">
        <v>2859</v>
      </c>
      <c r="C2974" s="155" t="s">
        <v>690</v>
      </c>
      <c r="D2974" s="155" t="s">
        <v>91</v>
      </c>
      <c r="E2974" s="155">
        <v>60</v>
      </c>
      <c r="F2974" s="155" t="s">
        <v>623</v>
      </c>
      <c r="G2974" s="153">
        <v>7</v>
      </c>
      <c r="H2974" s="153" t="s">
        <v>92</v>
      </c>
      <c r="I2974" s="156" t="s">
        <v>66</v>
      </c>
      <c r="J2974" s="184"/>
    </row>
    <row r="2975" spans="1:10" s="99" customFormat="1" ht="14.25" customHeight="1">
      <c r="A2975" s="154">
        <v>108</v>
      </c>
      <c r="B2975" s="155">
        <v>2860</v>
      </c>
      <c r="C2975" s="155" t="s">
        <v>690</v>
      </c>
      <c r="D2975" s="155" t="s">
        <v>91</v>
      </c>
      <c r="E2975" s="155">
        <v>60</v>
      </c>
      <c r="F2975" s="155" t="s">
        <v>623</v>
      </c>
      <c r="G2975" s="153">
        <v>7</v>
      </c>
      <c r="H2975" s="153" t="s">
        <v>92</v>
      </c>
      <c r="I2975" s="156" t="s">
        <v>66</v>
      </c>
      <c r="J2975" s="184"/>
    </row>
    <row r="2976" spans="1:10" s="99" customFormat="1" ht="14.25" customHeight="1">
      <c r="A2976" s="154">
        <v>108</v>
      </c>
      <c r="B2976" s="155">
        <v>2861</v>
      </c>
      <c r="C2976" s="155" t="s">
        <v>690</v>
      </c>
      <c r="D2976" s="155" t="s">
        <v>91</v>
      </c>
      <c r="E2976" s="155">
        <v>60</v>
      </c>
      <c r="F2976" s="155" t="s">
        <v>623</v>
      </c>
      <c r="G2976" s="153">
        <v>7</v>
      </c>
      <c r="H2976" s="153" t="s">
        <v>92</v>
      </c>
      <c r="I2976" s="156" t="s">
        <v>66</v>
      </c>
      <c r="J2976" s="184"/>
    </row>
    <row r="2977" spans="1:10" s="99" customFormat="1" ht="14.25" customHeight="1">
      <c r="A2977" s="154">
        <v>108</v>
      </c>
      <c r="B2977" s="155">
        <v>2862</v>
      </c>
      <c r="C2977" s="155" t="s">
        <v>690</v>
      </c>
      <c r="D2977" s="155" t="s">
        <v>91</v>
      </c>
      <c r="E2977" s="155">
        <v>60</v>
      </c>
      <c r="F2977" s="155" t="s">
        <v>623</v>
      </c>
      <c r="G2977" s="153">
        <v>7</v>
      </c>
      <c r="H2977" s="153" t="s">
        <v>92</v>
      </c>
      <c r="I2977" s="156" t="s">
        <v>66</v>
      </c>
      <c r="J2977" s="184"/>
    </row>
    <row r="2978" spans="1:10" s="99" customFormat="1" ht="14.25" customHeight="1">
      <c r="A2978" s="154">
        <v>108</v>
      </c>
      <c r="B2978" s="155">
        <v>2863</v>
      </c>
      <c r="C2978" s="155" t="s">
        <v>690</v>
      </c>
      <c r="D2978" s="155" t="s">
        <v>91</v>
      </c>
      <c r="E2978" s="155">
        <v>60</v>
      </c>
      <c r="F2978" s="155" t="s">
        <v>623</v>
      </c>
      <c r="G2978" s="153">
        <v>7</v>
      </c>
      <c r="H2978" s="153" t="s">
        <v>92</v>
      </c>
      <c r="I2978" s="156" t="s">
        <v>66</v>
      </c>
      <c r="J2978" s="184"/>
    </row>
    <row r="2979" spans="1:10" s="99" customFormat="1" ht="14.25" customHeight="1">
      <c r="A2979" s="154">
        <v>108</v>
      </c>
      <c r="B2979" s="155">
        <v>2864</v>
      </c>
      <c r="C2979" s="155" t="s">
        <v>690</v>
      </c>
      <c r="D2979" s="155" t="s">
        <v>91</v>
      </c>
      <c r="E2979" s="155">
        <v>60</v>
      </c>
      <c r="F2979" s="155" t="s">
        <v>623</v>
      </c>
      <c r="G2979" s="153">
        <v>7</v>
      </c>
      <c r="H2979" s="153" t="s">
        <v>92</v>
      </c>
      <c r="I2979" s="156" t="s">
        <v>66</v>
      </c>
      <c r="J2979" s="184"/>
    </row>
    <row r="2980" spans="1:10" s="99" customFormat="1" ht="14.25" customHeight="1">
      <c r="A2980" s="154" t="s">
        <v>36</v>
      </c>
      <c r="B2980" s="155" t="s">
        <v>45</v>
      </c>
      <c r="C2980" s="155" t="s">
        <v>86</v>
      </c>
      <c r="D2980" s="155" t="s">
        <v>87</v>
      </c>
      <c r="E2980" s="155" t="s">
        <v>88</v>
      </c>
      <c r="F2980" s="155" t="s">
        <v>89</v>
      </c>
      <c r="G2980" s="153">
        <v>41.8</v>
      </c>
      <c r="H2980" s="153">
        <v>63.9</v>
      </c>
      <c r="I2980" s="156" t="s">
        <v>146</v>
      </c>
      <c r="J2980" s="184"/>
    </row>
    <row r="2981" spans="1:10" s="99" customFormat="1" ht="14.25" customHeight="1">
      <c r="A2981" s="154">
        <v>109</v>
      </c>
      <c r="B2981" s="155">
        <v>2865</v>
      </c>
      <c r="C2981" s="155" t="s">
        <v>157</v>
      </c>
      <c r="D2981" s="155" t="s">
        <v>138</v>
      </c>
      <c r="E2981" s="155">
        <v>120</v>
      </c>
      <c r="F2981" s="155" t="s">
        <v>623</v>
      </c>
      <c r="G2981" s="153">
        <v>3.8</v>
      </c>
      <c r="H2981" s="153" t="s">
        <v>92</v>
      </c>
      <c r="I2981" s="156" t="s">
        <v>66</v>
      </c>
      <c r="J2981" s="184"/>
    </row>
    <row r="2982" spans="1:10" s="99" customFormat="1" ht="14.25" customHeight="1">
      <c r="A2982" s="154">
        <v>109</v>
      </c>
      <c r="B2982" s="155">
        <v>2866</v>
      </c>
      <c r="C2982" s="155" t="s">
        <v>157</v>
      </c>
      <c r="D2982" s="155" t="s">
        <v>138</v>
      </c>
      <c r="E2982" s="155">
        <v>120</v>
      </c>
      <c r="F2982" s="155" t="s">
        <v>625</v>
      </c>
      <c r="G2982" s="153">
        <v>3.8</v>
      </c>
      <c r="H2982" s="153" t="s">
        <v>92</v>
      </c>
      <c r="I2982" s="156" t="s">
        <v>66</v>
      </c>
      <c r="J2982" s="184"/>
    </row>
    <row r="2983" spans="1:10" s="99" customFormat="1" ht="14.25" customHeight="1">
      <c r="A2983" s="154">
        <v>109</v>
      </c>
      <c r="B2983" s="155">
        <v>2867</v>
      </c>
      <c r="C2983" s="155" t="s">
        <v>157</v>
      </c>
      <c r="D2983" s="155" t="s">
        <v>138</v>
      </c>
      <c r="E2983" s="155">
        <v>120</v>
      </c>
      <c r="F2983" s="155" t="s">
        <v>685</v>
      </c>
      <c r="G2983" s="153">
        <v>3.8</v>
      </c>
      <c r="H2983" s="153" t="s">
        <v>92</v>
      </c>
      <c r="I2983" s="156" t="s">
        <v>66</v>
      </c>
      <c r="J2983" s="184"/>
    </row>
    <row r="2984" spans="1:10" s="99" customFormat="1" ht="14.25" customHeight="1">
      <c r="A2984" s="154">
        <v>109</v>
      </c>
      <c r="B2984" s="155">
        <v>2868</v>
      </c>
      <c r="C2984" s="155" t="s">
        <v>157</v>
      </c>
      <c r="D2984" s="155" t="s">
        <v>138</v>
      </c>
      <c r="E2984" s="155">
        <v>120</v>
      </c>
      <c r="F2984" s="155" t="s">
        <v>625</v>
      </c>
      <c r="G2984" s="153">
        <v>3.8</v>
      </c>
      <c r="H2984" s="153" t="s">
        <v>92</v>
      </c>
      <c r="I2984" s="156" t="s">
        <v>66</v>
      </c>
      <c r="J2984" s="184"/>
    </row>
    <row r="2985" spans="1:10" s="99" customFormat="1" ht="14.25" customHeight="1">
      <c r="A2985" s="154">
        <v>109</v>
      </c>
      <c r="B2985" s="155">
        <v>2869</v>
      </c>
      <c r="C2985" s="155" t="s">
        <v>157</v>
      </c>
      <c r="D2985" s="155" t="s">
        <v>138</v>
      </c>
      <c r="E2985" s="155">
        <v>120</v>
      </c>
      <c r="F2985" s="155" t="s">
        <v>625</v>
      </c>
      <c r="G2985" s="153">
        <v>3.8</v>
      </c>
      <c r="H2985" s="153" t="s">
        <v>92</v>
      </c>
      <c r="I2985" s="156" t="s">
        <v>66</v>
      </c>
      <c r="J2985" s="184"/>
    </row>
    <row r="2986" spans="1:10" s="99" customFormat="1" ht="14.25" customHeight="1">
      <c r="A2986" s="154">
        <v>109</v>
      </c>
      <c r="B2986" s="155">
        <v>2870</v>
      </c>
      <c r="C2986" s="46" t="s">
        <v>157</v>
      </c>
      <c r="D2986" s="155" t="s">
        <v>138</v>
      </c>
      <c r="E2986" s="155">
        <v>120</v>
      </c>
      <c r="F2986" s="155" t="s">
        <v>625</v>
      </c>
      <c r="G2986" s="153">
        <v>3.8</v>
      </c>
      <c r="H2986" s="153" t="s">
        <v>92</v>
      </c>
      <c r="I2986" s="156" t="s">
        <v>66</v>
      </c>
      <c r="J2986" s="184"/>
    </row>
    <row r="2987" spans="1:10" s="99" customFormat="1" ht="14.25" customHeight="1">
      <c r="A2987" s="154">
        <v>109</v>
      </c>
      <c r="B2987" s="155">
        <v>2871</v>
      </c>
      <c r="C2987" s="155" t="s">
        <v>157</v>
      </c>
      <c r="D2987" s="155" t="s">
        <v>138</v>
      </c>
      <c r="E2987" s="155">
        <v>120</v>
      </c>
      <c r="F2987" s="155" t="s">
        <v>625</v>
      </c>
      <c r="G2987" s="153">
        <v>3.8</v>
      </c>
      <c r="H2987" s="153" t="s">
        <v>92</v>
      </c>
      <c r="I2987" s="156" t="s">
        <v>66</v>
      </c>
      <c r="J2987" s="184"/>
    </row>
    <row r="2988" spans="1:10" s="99" customFormat="1" ht="14.25" customHeight="1">
      <c r="A2988" s="154">
        <v>109</v>
      </c>
      <c r="B2988" s="155">
        <v>2872</v>
      </c>
      <c r="C2988" s="155" t="s">
        <v>157</v>
      </c>
      <c r="D2988" s="155" t="s">
        <v>138</v>
      </c>
      <c r="E2988" s="155">
        <v>120</v>
      </c>
      <c r="F2988" s="155" t="s">
        <v>623</v>
      </c>
      <c r="G2988" s="153">
        <v>3.8</v>
      </c>
      <c r="H2988" s="153" t="s">
        <v>92</v>
      </c>
      <c r="I2988" s="156" t="s">
        <v>66</v>
      </c>
      <c r="J2988" s="184"/>
    </row>
    <row r="2989" spans="1:10" s="99" customFormat="1" ht="14.25" customHeight="1">
      <c r="A2989" s="154">
        <v>109</v>
      </c>
      <c r="B2989" s="155">
        <v>2873</v>
      </c>
      <c r="C2989" s="155" t="s">
        <v>157</v>
      </c>
      <c r="D2989" s="155" t="s">
        <v>138</v>
      </c>
      <c r="E2989" s="155">
        <v>120</v>
      </c>
      <c r="F2989" s="155" t="s">
        <v>625</v>
      </c>
      <c r="G2989" s="153">
        <v>3.8</v>
      </c>
      <c r="H2989" s="153" t="s">
        <v>92</v>
      </c>
      <c r="I2989" s="156" t="s">
        <v>66</v>
      </c>
      <c r="J2989" s="184"/>
    </row>
    <row r="2990" spans="1:10" s="99" customFormat="1" ht="14.25" customHeight="1">
      <c r="A2990" s="154">
        <v>109</v>
      </c>
      <c r="B2990" s="155">
        <v>2874</v>
      </c>
      <c r="C2990" s="155" t="s">
        <v>157</v>
      </c>
      <c r="D2990" s="155" t="s">
        <v>138</v>
      </c>
      <c r="E2990" s="155">
        <v>120</v>
      </c>
      <c r="F2990" s="155" t="s">
        <v>685</v>
      </c>
      <c r="G2990" s="153">
        <v>3.8</v>
      </c>
      <c r="H2990" s="153" t="s">
        <v>92</v>
      </c>
      <c r="I2990" s="156" t="s">
        <v>66</v>
      </c>
      <c r="J2990" s="184"/>
    </row>
    <row r="2991" spans="1:10" s="99" customFormat="1" ht="14.25" customHeight="1">
      <c r="A2991" s="154">
        <v>109</v>
      </c>
      <c r="B2991" s="155">
        <v>2875</v>
      </c>
      <c r="C2991" s="155" t="s">
        <v>157</v>
      </c>
      <c r="D2991" s="155" t="s">
        <v>138</v>
      </c>
      <c r="E2991" s="155">
        <v>120</v>
      </c>
      <c r="F2991" s="155" t="s">
        <v>625</v>
      </c>
      <c r="G2991" s="153">
        <v>3.8</v>
      </c>
      <c r="H2991" s="153" t="s">
        <v>92</v>
      </c>
      <c r="I2991" s="156" t="s">
        <v>66</v>
      </c>
      <c r="J2991" s="184"/>
    </row>
    <row r="2992" spans="1:10" s="99" customFormat="1" ht="14.25" customHeight="1">
      <c r="A2992" s="154" t="s">
        <v>36</v>
      </c>
      <c r="B2992" s="155" t="s">
        <v>45</v>
      </c>
      <c r="C2992" s="155" t="s">
        <v>86</v>
      </c>
      <c r="D2992" s="155" t="s">
        <v>87</v>
      </c>
      <c r="E2992" s="155" t="s">
        <v>88</v>
      </c>
      <c r="F2992" s="155" t="s">
        <v>89</v>
      </c>
      <c r="G2992" s="153">
        <v>192</v>
      </c>
      <c r="H2992" s="153">
        <v>214.1</v>
      </c>
      <c r="I2992" s="156" t="s">
        <v>677</v>
      </c>
      <c r="J2992" s="184"/>
    </row>
    <row r="2993" spans="1:10" s="99" customFormat="1" ht="14.25" customHeight="1">
      <c r="A2993" s="154">
        <v>110</v>
      </c>
      <c r="B2993" s="155">
        <v>2876</v>
      </c>
      <c r="C2993" s="155" t="s">
        <v>659</v>
      </c>
      <c r="D2993" s="155" t="s">
        <v>93</v>
      </c>
      <c r="E2993" s="155">
        <v>120</v>
      </c>
      <c r="F2993" s="155" t="s">
        <v>625</v>
      </c>
      <c r="G2993" s="153">
        <v>9.6</v>
      </c>
      <c r="H2993" s="153" t="s">
        <v>92</v>
      </c>
      <c r="I2993" s="156" t="s">
        <v>66</v>
      </c>
      <c r="J2993" s="184"/>
    </row>
    <row r="2994" spans="1:10" s="99" customFormat="1" ht="14.25" customHeight="1">
      <c r="A2994" s="154">
        <v>110</v>
      </c>
      <c r="B2994" s="155">
        <v>2877</v>
      </c>
      <c r="C2994" s="155" t="s">
        <v>659</v>
      </c>
      <c r="D2994" s="155" t="s">
        <v>93</v>
      </c>
      <c r="E2994" s="155">
        <v>120</v>
      </c>
      <c r="F2994" s="155" t="s">
        <v>625</v>
      </c>
      <c r="G2994" s="153">
        <v>9.6</v>
      </c>
      <c r="H2994" s="153" t="s">
        <v>92</v>
      </c>
      <c r="I2994" s="156" t="s">
        <v>66</v>
      </c>
      <c r="J2994" s="184"/>
    </row>
    <row r="2995" spans="1:10" s="99" customFormat="1" ht="14.25" customHeight="1">
      <c r="A2995" s="154">
        <v>110</v>
      </c>
      <c r="B2995" s="155">
        <v>2878</v>
      </c>
      <c r="C2995" s="155" t="s">
        <v>659</v>
      </c>
      <c r="D2995" s="155" t="s">
        <v>93</v>
      </c>
      <c r="E2995" s="155">
        <v>120</v>
      </c>
      <c r="F2995" s="155" t="s">
        <v>685</v>
      </c>
      <c r="G2995" s="153">
        <v>9.6</v>
      </c>
      <c r="H2995" s="153" t="s">
        <v>92</v>
      </c>
      <c r="I2995" s="156" t="s">
        <v>66</v>
      </c>
      <c r="J2995" s="184"/>
    </row>
    <row r="2996" spans="1:10" s="99" customFormat="1" ht="14.25" customHeight="1">
      <c r="A2996" s="154">
        <v>110</v>
      </c>
      <c r="B2996" s="155">
        <v>2879</v>
      </c>
      <c r="C2996" s="155" t="s">
        <v>659</v>
      </c>
      <c r="D2996" s="155" t="s">
        <v>93</v>
      </c>
      <c r="E2996" s="155">
        <v>120</v>
      </c>
      <c r="F2996" s="155" t="s">
        <v>685</v>
      </c>
      <c r="G2996" s="153">
        <v>9.6</v>
      </c>
      <c r="H2996" s="153" t="s">
        <v>92</v>
      </c>
      <c r="I2996" s="156" t="s">
        <v>66</v>
      </c>
      <c r="J2996" s="184"/>
    </row>
    <row r="2997" spans="1:10" s="99" customFormat="1" ht="14.25" customHeight="1">
      <c r="A2997" s="154">
        <v>110</v>
      </c>
      <c r="B2997" s="155">
        <v>2880</v>
      </c>
      <c r="C2997" s="155" t="s">
        <v>659</v>
      </c>
      <c r="D2997" s="155" t="s">
        <v>93</v>
      </c>
      <c r="E2997" s="155">
        <v>120</v>
      </c>
      <c r="F2997" s="155" t="s">
        <v>685</v>
      </c>
      <c r="G2997" s="153">
        <v>9.6</v>
      </c>
      <c r="H2997" s="153" t="s">
        <v>92</v>
      </c>
      <c r="I2997" s="156" t="s">
        <v>66</v>
      </c>
      <c r="J2997" s="184"/>
    </row>
    <row r="2998" spans="1:10" s="99" customFormat="1" ht="14.25" customHeight="1">
      <c r="A2998" s="154">
        <v>110</v>
      </c>
      <c r="B2998" s="155">
        <v>2881</v>
      </c>
      <c r="C2998" s="155" t="s">
        <v>659</v>
      </c>
      <c r="D2998" s="155" t="s">
        <v>93</v>
      </c>
      <c r="E2998" s="155">
        <v>120</v>
      </c>
      <c r="F2998" s="155" t="s">
        <v>625</v>
      </c>
      <c r="G2998" s="153">
        <v>9.6</v>
      </c>
      <c r="H2998" s="153" t="s">
        <v>92</v>
      </c>
      <c r="I2998" s="156" t="s">
        <v>66</v>
      </c>
      <c r="J2998" s="184"/>
    </row>
    <row r="2999" spans="1:10" s="99" customFormat="1" ht="14.25" customHeight="1">
      <c r="A2999" s="154">
        <v>110</v>
      </c>
      <c r="B2999" s="155">
        <v>2882</v>
      </c>
      <c r="C2999" s="155" t="s">
        <v>659</v>
      </c>
      <c r="D2999" s="155" t="s">
        <v>93</v>
      </c>
      <c r="E2999" s="155">
        <v>120</v>
      </c>
      <c r="F2999" s="155" t="s">
        <v>625</v>
      </c>
      <c r="G2999" s="153">
        <v>9.6</v>
      </c>
      <c r="H2999" s="153" t="s">
        <v>92</v>
      </c>
      <c r="I2999" s="156" t="s">
        <v>66</v>
      </c>
      <c r="J2999" s="184"/>
    </row>
    <row r="3000" spans="1:10" s="99" customFormat="1" ht="14.25" customHeight="1">
      <c r="A3000" s="154">
        <v>110</v>
      </c>
      <c r="B3000" s="155">
        <v>2883</v>
      </c>
      <c r="C3000" s="155" t="s">
        <v>659</v>
      </c>
      <c r="D3000" s="155" t="s">
        <v>93</v>
      </c>
      <c r="E3000" s="155">
        <v>120</v>
      </c>
      <c r="F3000" s="155" t="s">
        <v>625</v>
      </c>
      <c r="G3000" s="153">
        <v>9.6</v>
      </c>
      <c r="H3000" s="153" t="s">
        <v>92</v>
      </c>
      <c r="I3000" s="156" t="s">
        <v>66</v>
      </c>
      <c r="J3000" s="184"/>
    </row>
    <row r="3001" spans="1:10" s="99" customFormat="1" ht="14.25" customHeight="1">
      <c r="A3001" s="154">
        <v>110</v>
      </c>
      <c r="B3001" s="155">
        <v>2884</v>
      </c>
      <c r="C3001" s="155" t="s">
        <v>659</v>
      </c>
      <c r="D3001" s="155" t="s">
        <v>93</v>
      </c>
      <c r="E3001" s="155">
        <v>120</v>
      </c>
      <c r="F3001" s="155" t="s">
        <v>625</v>
      </c>
      <c r="G3001" s="153">
        <v>9.6</v>
      </c>
      <c r="H3001" s="153" t="s">
        <v>92</v>
      </c>
      <c r="I3001" s="156" t="s">
        <v>66</v>
      </c>
      <c r="J3001" s="184"/>
    </row>
    <row r="3002" spans="1:10" s="99" customFormat="1" ht="14.25" customHeight="1">
      <c r="A3002" s="154">
        <v>110</v>
      </c>
      <c r="B3002" s="155">
        <v>2885</v>
      </c>
      <c r="C3002" s="155" t="s">
        <v>659</v>
      </c>
      <c r="D3002" s="155" t="s">
        <v>93</v>
      </c>
      <c r="E3002" s="155">
        <v>120</v>
      </c>
      <c r="F3002" s="155" t="s">
        <v>625</v>
      </c>
      <c r="G3002" s="153">
        <v>9.6</v>
      </c>
      <c r="H3002" s="153" t="s">
        <v>92</v>
      </c>
      <c r="I3002" s="156" t="s">
        <v>66</v>
      </c>
      <c r="J3002" s="184"/>
    </row>
    <row r="3003" spans="1:10" s="99" customFormat="1" ht="14.25" customHeight="1">
      <c r="A3003" s="154">
        <v>110</v>
      </c>
      <c r="B3003" s="155">
        <v>2886</v>
      </c>
      <c r="C3003" s="155" t="s">
        <v>659</v>
      </c>
      <c r="D3003" s="155" t="s">
        <v>93</v>
      </c>
      <c r="E3003" s="155">
        <v>120</v>
      </c>
      <c r="F3003" s="155" t="s">
        <v>685</v>
      </c>
      <c r="G3003" s="153">
        <v>9.6</v>
      </c>
      <c r="H3003" s="153" t="s">
        <v>92</v>
      </c>
      <c r="I3003" s="156" t="s">
        <v>66</v>
      </c>
      <c r="J3003" s="184"/>
    </row>
    <row r="3004" spans="1:10" s="99" customFormat="1" ht="14.25" customHeight="1">
      <c r="A3004" s="154">
        <v>110</v>
      </c>
      <c r="B3004" s="155">
        <v>2887</v>
      </c>
      <c r="C3004" s="155" t="s">
        <v>659</v>
      </c>
      <c r="D3004" s="155" t="s">
        <v>93</v>
      </c>
      <c r="E3004" s="155">
        <v>120</v>
      </c>
      <c r="F3004" s="155" t="s">
        <v>625</v>
      </c>
      <c r="G3004" s="153">
        <v>9.6</v>
      </c>
      <c r="H3004" s="153" t="s">
        <v>92</v>
      </c>
      <c r="I3004" s="156" t="s">
        <v>66</v>
      </c>
      <c r="J3004" s="184"/>
    </row>
    <row r="3005" spans="1:10" s="99" customFormat="1" ht="14.25" customHeight="1">
      <c r="A3005" s="154">
        <v>110</v>
      </c>
      <c r="B3005" s="155">
        <v>2888</v>
      </c>
      <c r="C3005" s="155" t="s">
        <v>659</v>
      </c>
      <c r="D3005" s="155" t="s">
        <v>93</v>
      </c>
      <c r="E3005" s="155">
        <v>120</v>
      </c>
      <c r="F3005" s="155" t="s">
        <v>625</v>
      </c>
      <c r="G3005" s="153">
        <v>9.6</v>
      </c>
      <c r="H3005" s="153" t="s">
        <v>92</v>
      </c>
      <c r="I3005" s="156" t="s">
        <v>66</v>
      </c>
      <c r="J3005" s="184"/>
    </row>
    <row r="3006" spans="1:10" s="99" customFormat="1" ht="14.25" customHeight="1">
      <c r="A3006" s="154">
        <v>110</v>
      </c>
      <c r="B3006" s="155">
        <v>2889</v>
      </c>
      <c r="C3006" s="155" t="s">
        <v>659</v>
      </c>
      <c r="D3006" s="155" t="s">
        <v>93</v>
      </c>
      <c r="E3006" s="155">
        <v>120</v>
      </c>
      <c r="F3006" s="155" t="s">
        <v>685</v>
      </c>
      <c r="G3006" s="153">
        <v>9.6</v>
      </c>
      <c r="H3006" s="153" t="s">
        <v>92</v>
      </c>
      <c r="I3006" s="156" t="s">
        <v>66</v>
      </c>
      <c r="J3006" s="184"/>
    </row>
    <row r="3007" spans="1:10" s="99" customFormat="1" ht="14.25" customHeight="1">
      <c r="A3007" s="154">
        <v>110</v>
      </c>
      <c r="B3007" s="155">
        <v>2890</v>
      </c>
      <c r="C3007" s="155" t="s">
        <v>659</v>
      </c>
      <c r="D3007" s="155" t="s">
        <v>93</v>
      </c>
      <c r="E3007" s="155">
        <v>120</v>
      </c>
      <c r="F3007" s="155" t="s">
        <v>685</v>
      </c>
      <c r="G3007" s="153">
        <v>9.6</v>
      </c>
      <c r="H3007" s="153" t="s">
        <v>92</v>
      </c>
      <c r="I3007" s="156" t="s">
        <v>66</v>
      </c>
      <c r="J3007" s="184"/>
    </row>
    <row r="3008" spans="1:10" s="99" customFormat="1" ht="14.25" customHeight="1">
      <c r="A3008" s="154">
        <v>110</v>
      </c>
      <c r="B3008" s="155">
        <v>2891</v>
      </c>
      <c r="C3008" s="155" t="s">
        <v>659</v>
      </c>
      <c r="D3008" s="155" t="s">
        <v>93</v>
      </c>
      <c r="E3008" s="155">
        <v>120</v>
      </c>
      <c r="F3008" s="155" t="s">
        <v>625</v>
      </c>
      <c r="G3008" s="153">
        <v>9.6</v>
      </c>
      <c r="H3008" s="153" t="s">
        <v>92</v>
      </c>
      <c r="I3008" s="156" t="s">
        <v>66</v>
      </c>
      <c r="J3008" s="184"/>
    </row>
    <row r="3009" spans="1:10" s="99" customFormat="1" ht="14.25" customHeight="1">
      <c r="A3009" s="154">
        <v>110</v>
      </c>
      <c r="B3009" s="155">
        <v>2892</v>
      </c>
      <c r="C3009" s="155" t="s">
        <v>659</v>
      </c>
      <c r="D3009" s="155" t="s">
        <v>93</v>
      </c>
      <c r="E3009" s="155">
        <v>120</v>
      </c>
      <c r="F3009" s="155" t="s">
        <v>625</v>
      </c>
      <c r="G3009" s="153">
        <v>9.6</v>
      </c>
      <c r="H3009" s="153" t="s">
        <v>92</v>
      </c>
      <c r="I3009" s="156" t="s">
        <v>66</v>
      </c>
      <c r="J3009" s="184"/>
    </row>
    <row r="3010" spans="1:10" s="99" customFormat="1" ht="14.25" customHeight="1">
      <c r="A3010" s="154">
        <v>110</v>
      </c>
      <c r="B3010" s="155">
        <v>2893</v>
      </c>
      <c r="C3010" s="155" t="s">
        <v>659</v>
      </c>
      <c r="D3010" s="155" t="s">
        <v>93</v>
      </c>
      <c r="E3010" s="155">
        <v>120</v>
      </c>
      <c r="F3010" s="155" t="s">
        <v>685</v>
      </c>
      <c r="G3010" s="153">
        <v>9.6</v>
      </c>
      <c r="H3010" s="153" t="s">
        <v>92</v>
      </c>
      <c r="I3010" s="156" t="s">
        <v>66</v>
      </c>
      <c r="J3010" s="184"/>
    </row>
    <row r="3011" spans="1:10" s="99" customFormat="1" ht="14.25" customHeight="1">
      <c r="A3011" s="154">
        <v>110</v>
      </c>
      <c r="B3011" s="155">
        <v>2894</v>
      </c>
      <c r="C3011" s="46" t="s">
        <v>659</v>
      </c>
      <c r="D3011" s="155" t="s">
        <v>93</v>
      </c>
      <c r="E3011" s="155">
        <v>120</v>
      </c>
      <c r="F3011" s="155" t="s">
        <v>685</v>
      </c>
      <c r="G3011" s="153">
        <v>9.6</v>
      </c>
      <c r="H3011" s="153" t="s">
        <v>92</v>
      </c>
      <c r="I3011" s="156" t="s">
        <v>66</v>
      </c>
      <c r="J3011" s="184"/>
    </row>
    <row r="3012" spans="1:10" s="99" customFormat="1" ht="14.25" customHeight="1">
      <c r="A3012" s="154">
        <v>110</v>
      </c>
      <c r="B3012" s="155">
        <v>2895</v>
      </c>
      <c r="C3012" s="155" t="s">
        <v>659</v>
      </c>
      <c r="D3012" s="155" t="s">
        <v>93</v>
      </c>
      <c r="E3012" s="155">
        <v>120</v>
      </c>
      <c r="F3012" s="155" t="s">
        <v>685</v>
      </c>
      <c r="G3012" s="153">
        <v>9.6</v>
      </c>
      <c r="H3012" s="153" t="s">
        <v>92</v>
      </c>
      <c r="I3012" s="156" t="s">
        <v>66</v>
      </c>
      <c r="J3012" s="184"/>
    </row>
    <row r="3013" spans="1:10" s="99" customFormat="1" ht="14.25" customHeight="1">
      <c r="A3013" s="154" t="s">
        <v>36</v>
      </c>
      <c r="B3013" s="155" t="s">
        <v>45</v>
      </c>
      <c r="C3013" s="155" t="s">
        <v>86</v>
      </c>
      <c r="D3013" s="155" t="s">
        <v>87</v>
      </c>
      <c r="E3013" s="155" t="s">
        <v>88</v>
      </c>
      <c r="F3013" s="155" t="s">
        <v>89</v>
      </c>
      <c r="G3013" s="153">
        <v>172.8</v>
      </c>
      <c r="H3013" s="153">
        <v>194.9</v>
      </c>
      <c r="I3013" s="156" t="s">
        <v>90</v>
      </c>
      <c r="J3013" s="184"/>
    </row>
    <row r="3014" spans="1:10" s="99" customFormat="1" ht="14.25" customHeight="1">
      <c r="A3014" s="154">
        <v>111</v>
      </c>
      <c r="B3014" s="155">
        <v>2896</v>
      </c>
      <c r="C3014" s="155" t="s">
        <v>278</v>
      </c>
      <c r="D3014" s="155" t="s">
        <v>93</v>
      </c>
      <c r="E3014" s="155">
        <v>40</v>
      </c>
      <c r="F3014" s="155" t="s">
        <v>688</v>
      </c>
      <c r="G3014" s="153">
        <v>7.2</v>
      </c>
      <c r="H3014" s="153" t="s">
        <v>92</v>
      </c>
      <c r="I3014" s="156" t="s">
        <v>66</v>
      </c>
      <c r="J3014" s="184"/>
    </row>
    <row r="3015" spans="1:10" s="99" customFormat="1" ht="14.25" customHeight="1">
      <c r="A3015" s="154">
        <v>111</v>
      </c>
      <c r="B3015" s="155">
        <v>2897</v>
      </c>
      <c r="C3015" s="155" t="s">
        <v>278</v>
      </c>
      <c r="D3015" s="155" t="s">
        <v>93</v>
      </c>
      <c r="E3015" s="155">
        <v>40</v>
      </c>
      <c r="F3015" s="155" t="s">
        <v>688</v>
      </c>
      <c r="G3015" s="153">
        <v>7.2</v>
      </c>
      <c r="H3015" s="153" t="s">
        <v>92</v>
      </c>
      <c r="I3015" s="156" t="s">
        <v>66</v>
      </c>
      <c r="J3015" s="184"/>
    </row>
    <row r="3016" spans="1:10" s="99" customFormat="1" ht="14.25" customHeight="1">
      <c r="A3016" s="154">
        <v>111</v>
      </c>
      <c r="B3016" s="155">
        <v>2898</v>
      </c>
      <c r="C3016" s="155" t="s">
        <v>278</v>
      </c>
      <c r="D3016" s="155" t="s">
        <v>93</v>
      </c>
      <c r="E3016" s="155">
        <v>40</v>
      </c>
      <c r="F3016" s="155" t="s">
        <v>688</v>
      </c>
      <c r="G3016" s="153">
        <v>7.2</v>
      </c>
      <c r="H3016" s="153" t="s">
        <v>92</v>
      </c>
      <c r="I3016" s="156" t="s">
        <v>66</v>
      </c>
      <c r="J3016" s="184"/>
    </row>
    <row r="3017" spans="1:10" s="99" customFormat="1" ht="14.25" customHeight="1">
      <c r="A3017" s="154">
        <v>111</v>
      </c>
      <c r="B3017" s="155">
        <v>2899</v>
      </c>
      <c r="C3017" s="155" t="s">
        <v>278</v>
      </c>
      <c r="D3017" s="155" t="s">
        <v>93</v>
      </c>
      <c r="E3017" s="155">
        <v>40</v>
      </c>
      <c r="F3017" s="155" t="s">
        <v>688</v>
      </c>
      <c r="G3017" s="153">
        <v>7.2</v>
      </c>
      <c r="H3017" s="153" t="s">
        <v>92</v>
      </c>
      <c r="I3017" s="156" t="s">
        <v>66</v>
      </c>
      <c r="J3017" s="184"/>
    </row>
    <row r="3018" spans="1:10" s="99" customFormat="1" ht="14.25" customHeight="1">
      <c r="A3018" s="154">
        <v>111</v>
      </c>
      <c r="B3018" s="155">
        <v>2900</v>
      </c>
      <c r="C3018" s="155" t="s">
        <v>278</v>
      </c>
      <c r="D3018" s="155" t="s">
        <v>93</v>
      </c>
      <c r="E3018" s="155">
        <v>40</v>
      </c>
      <c r="F3018" s="155" t="s">
        <v>688</v>
      </c>
      <c r="G3018" s="153">
        <v>7.2</v>
      </c>
      <c r="H3018" s="153" t="s">
        <v>92</v>
      </c>
      <c r="I3018" s="156" t="s">
        <v>66</v>
      </c>
      <c r="J3018" s="184"/>
    </row>
    <row r="3019" spans="1:10" s="99" customFormat="1" ht="14.25" customHeight="1">
      <c r="A3019" s="154">
        <v>111</v>
      </c>
      <c r="B3019" s="155">
        <v>2901</v>
      </c>
      <c r="C3019" s="155" t="s">
        <v>278</v>
      </c>
      <c r="D3019" s="155" t="s">
        <v>93</v>
      </c>
      <c r="E3019" s="155">
        <v>40</v>
      </c>
      <c r="F3019" s="155" t="s">
        <v>688</v>
      </c>
      <c r="G3019" s="153">
        <v>7.2</v>
      </c>
      <c r="H3019" s="153" t="s">
        <v>92</v>
      </c>
      <c r="I3019" s="156" t="s">
        <v>66</v>
      </c>
      <c r="J3019" s="184"/>
    </row>
    <row r="3020" spans="1:10" s="99" customFormat="1" ht="14.25" customHeight="1">
      <c r="A3020" s="154">
        <v>111</v>
      </c>
      <c r="B3020" s="155">
        <v>2902</v>
      </c>
      <c r="C3020" s="155" t="s">
        <v>278</v>
      </c>
      <c r="D3020" s="155" t="s">
        <v>93</v>
      </c>
      <c r="E3020" s="155">
        <v>40</v>
      </c>
      <c r="F3020" s="155" t="s">
        <v>688</v>
      </c>
      <c r="G3020" s="153">
        <v>7.2</v>
      </c>
      <c r="H3020" s="153" t="s">
        <v>92</v>
      </c>
      <c r="I3020" s="156" t="s">
        <v>66</v>
      </c>
      <c r="J3020" s="184"/>
    </row>
    <row r="3021" spans="1:10" s="99" customFormat="1" ht="14.25" customHeight="1">
      <c r="A3021" s="154">
        <v>111</v>
      </c>
      <c r="B3021" s="155">
        <v>2903</v>
      </c>
      <c r="C3021" s="155" t="s">
        <v>278</v>
      </c>
      <c r="D3021" s="155" t="s">
        <v>93</v>
      </c>
      <c r="E3021" s="155">
        <v>40</v>
      </c>
      <c r="F3021" s="155" t="s">
        <v>688</v>
      </c>
      <c r="G3021" s="153">
        <v>7.2</v>
      </c>
      <c r="H3021" s="153" t="s">
        <v>92</v>
      </c>
      <c r="I3021" s="156" t="s">
        <v>66</v>
      </c>
      <c r="J3021" s="184"/>
    </row>
    <row r="3022" spans="1:10" s="99" customFormat="1" ht="14.25" customHeight="1">
      <c r="A3022" s="154">
        <v>111</v>
      </c>
      <c r="B3022" s="155">
        <v>2904</v>
      </c>
      <c r="C3022" s="155" t="s">
        <v>278</v>
      </c>
      <c r="D3022" s="155" t="s">
        <v>93</v>
      </c>
      <c r="E3022" s="155">
        <v>40</v>
      </c>
      <c r="F3022" s="155" t="s">
        <v>688</v>
      </c>
      <c r="G3022" s="153">
        <v>7.2</v>
      </c>
      <c r="H3022" s="153" t="s">
        <v>92</v>
      </c>
      <c r="I3022" s="156" t="s">
        <v>66</v>
      </c>
      <c r="J3022" s="184"/>
    </row>
    <row r="3023" spans="1:10" s="99" customFormat="1" ht="14.25" customHeight="1">
      <c r="A3023" s="154">
        <v>111</v>
      </c>
      <c r="B3023" s="155">
        <v>2905</v>
      </c>
      <c r="C3023" s="155" t="s">
        <v>278</v>
      </c>
      <c r="D3023" s="155" t="s">
        <v>93</v>
      </c>
      <c r="E3023" s="155">
        <v>40</v>
      </c>
      <c r="F3023" s="155" t="s">
        <v>688</v>
      </c>
      <c r="G3023" s="153">
        <v>7.2</v>
      </c>
      <c r="H3023" s="153" t="s">
        <v>92</v>
      </c>
      <c r="I3023" s="156" t="s">
        <v>66</v>
      </c>
      <c r="J3023" s="184"/>
    </row>
    <row r="3024" spans="1:10" s="99" customFormat="1" ht="14.25" customHeight="1">
      <c r="A3024" s="154">
        <v>111</v>
      </c>
      <c r="B3024" s="155">
        <v>2906</v>
      </c>
      <c r="C3024" s="155" t="s">
        <v>278</v>
      </c>
      <c r="D3024" s="155" t="s">
        <v>93</v>
      </c>
      <c r="E3024" s="155">
        <v>40</v>
      </c>
      <c r="F3024" s="155" t="s">
        <v>688</v>
      </c>
      <c r="G3024" s="153">
        <v>7.2</v>
      </c>
      <c r="H3024" s="153" t="s">
        <v>92</v>
      </c>
      <c r="I3024" s="156" t="s">
        <v>66</v>
      </c>
      <c r="J3024" s="184"/>
    </row>
    <row r="3025" spans="1:10" s="99" customFormat="1" ht="14.25" customHeight="1">
      <c r="A3025" s="154">
        <v>111</v>
      </c>
      <c r="B3025" s="155">
        <v>2907</v>
      </c>
      <c r="C3025" s="155" t="s">
        <v>278</v>
      </c>
      <c r="D3025" s="155" t="s">
        <v>93</v>
      </c>
      <c r="E3025" s="155">
        <v>40</v>
      </c>
      <c r="F3025" s="155" t="s">
        <v>688</v>
      </c>
      <c r="G3025" s="153">
        <v>7.2</v>
      </c>
      <c r="H3025" s="153" t="s">
        <v>92</v>
      </c>
      <c r="I3025" s="156" t="s">
        <v>66</v>
      </c>
      <c r="J3025" s="184"/>
    </row>
    <row r="3026" spans="1:10" s="99" customFormat="1" ht="14.25" customHeight="1">
      <c r="A3026" s="154">
        <v>111</v>
      </c>
      <c r="B3026" s="155">
        <v>2908</v>
      </c>
      <c r="C3026" s="155" t="s">
        <v>278</v>
      </c>
      <c r="D3026" s="155" t="s">
        <v>93</v>
      </c>
      <c r="E3026" s="155">
        <v>40</v>
      </c>
      <c r="F3026" s="155" t="s">
        <v>688</v>
      </c>
      <c r="G3026" s="153">
        <v>7.2</v>
      </c>
      <c r="H3026" s="153" t="s">
        <v>92</v>
      </c>
      <c r="I3026" s="156" t="s">
        <v>66</v>
      </c>
      <c r="J3026" s="184"/>
    </row>
    <row r="3027" spans="1:10" s="99" customFormat="1" ht="14.25" customHeight="1">
      <c r="A3027" s="154">
        <v>111</v>
      </c>
      <c r="B3027" s="155">
        <v>2909</v>
      </c>
      <c r="C3027" s="155" t="s">
        <v>278</v>
      </c>
      <c r="D3027" s="155" t="s">
        <v>93</v>
      </c>
      <c r="E3027" s="155">
        <v>40</v>
      </c>
      <c r="F3027" s="155" t="s">
        <v>688</v>
      </c>
      <c r="G3027" s="153">
        <v>7.2</v>
      </c>
      <c r="H3027" s="153" t="s">
        <v>92</v>
      </c>
      <c r="I3027" s="156" t="s">
        <v>66</v>
      </c>
      <c r="J3027" s="184"/>
    </row>
    <row r="3028" spans="1:10" s="99" customFormat="1" ht="14.25" customHeight="1">
      <c r="A3028" s="154">
        <v>111</v>
      </c>
      <c r="B3028" s="155">
        <v>2910</v>
      </c>
      <c r="C3028" s="155" t="s">
        <v>278</v>
      </c>
      <c r="D3028" s="155" t="s">
        <v>93</v>
      </c>
      <c r="E3028" s="155">
        <v>40</v>
      </c>
      <c r="F3028" s="155" t="s">
        <v>688</v>
      </c>
      <c r="G3028" s="153">
        <v>7.2</v>
      </c>
      <c r="H3028" s="153" t="s">
        <v>92</v>
      </c>
      <c r="I3028" s="156" t="s">
        <v>66</v>
      </c>
      <c r="J3028" s="184"/>
    </row>
    <row r="3029" spans="1:10" s="99" customFormat="1" ht="14.25" customHeight="1">
      <c r="A3029" s="154">
        <v>111</v>
      </c>
      <c r="B3029" s="155">
        <v>2911</v>
      </c>
      <c r="C3029" s="155" t="s">
        <v>278</v>
      </c>
      <c r="D3029" s="155" t="s">
        <v>93</v>
      </c>
      <c r="E3029" s="155">
        <v>40</v>
      </c>
      <c r="F3029" s="155" t="s">
        <v>688</v>
      </c>
      <c r="G3029" s="153">
        <v>7.2</v>
      </c>
      <c r="H3029" s="153" t="s">
        <v>92</v>
      </c>
      <c r="I3029" s="156" t="s">
        <v>66</v>
      </c>
      <c r="J3029" s="184"/>
    </row>
    <row r="3030" spans="1:10" s="99" customFormat="1" ht="14.25" customHeight="1">
      <c r="A3030" s="154">
        <v>111</v>
      </c>
      <c r="B3030" s="155">
        <v>2912</v>
      </c>
      <c r="C3030" s="155" t="s">
        <v>278</v>
      </c>
      <c r="D3030" s="155" t="s">
        <v>93</v>
      </c>
      <c r="E3030" s="155">
        <v>40</v>
      </c>
      <c r="F3030" s="155" t="s">
        <v>688</v>
      </c>
      <c r="G3030" s="153">
        <v>7.2</v>
      </c>
      <c r="H3030" s="153" t="s">
        <v>92</v>
      </c>
      <c r="I3030" s="156" t="s">
        <v>66</v>
      </c>
      <c r="J3030" s="184"/>
    </row>
    <row r="3031" spans="1:10" s="99" customFormat="1" ht="14.25" customHeight="1">
      <c r="A3031" s="154">
        <v>111</v>
      </c>
      <c r="B3031" s="155">
        <v>2913</v>
      </c>
      <c r="C3031" s="155" t="s">
        <v>278</v>
      </c>
      <c r="D3031" s="155" t="s">
        <v>93</v>
      </c>
      <c r="E3031" s="155">
        <v>40</v>
      </c>
      <c r="F3031" s="155" t="s">
        <v>688</v>
      </c>
      <c r="G3031" s="153">
        <v>7.2</v>
      </c>
      <c r="H3031" s="153" t="s">
        <v>92</v>
      </c>
      <c r="I3031" s="156" t="s">
        <v>66</v>
      </c>
      <c r="J3031" s="184"/>
    </row>
    <row r="3032" spans="1:10" s="99" customFormat="1" ht="14.25" customHeight="1">
      <c r="A3032" s="154">
        <v>111</v>
      </c>
      <c r="B3032" s="155">
        <v>2914</v>
      </c>
      <c r="C3032" s="155" t="s">
        <v>278</v>
      </c>
      <c r="D3032" s="155" t="s">
        <v>93</v>
      </c>
      <c r="E3032" s="155">
        <v>40</v>
      </c>
      <c r="F3032" s="155" t="s">
        <v>688</v>
      </c>
      <c r="G3032" s="153">
        <v>7.2</v>
      </c>
      <c r="H3032" s="153" t="s">
        <v>92</v>
      </c>
      <c r="I3032" s="156" t="s">
        <v>66</v>
      </c>
      <c r="J3032" s="184"/>
    </row>
    <row r="3033" spans="1:10" s="99" customFormat="1" ht="14.25" customHeight="1">
      <c r="A3033" s="154">
        <v>111</v>
      </c>
      <c r="B3033" s="155">
        <v>2915</v>
      </c>
      <c r="C3033" s="155" t="s">
        <v>278</v>
      </c>
      <c r="D3033" s="155" t="s">
        <v>93</v>
      </c>
      <c r="E3033" s="155">
        <v>40</v>
      </c>
      <c r="F3033" s="155" t="s">
        <v>688</v>
      </c>
      <c r="G3033" s="153">
        <v>7.2</v>
      </c>
      <c r="H3033" s="153" t="s">
        <v>92</v>
      </c>
      <c r="I3033" s="156" t="s">
        <v>66</v>
      </c>
      <c r="J3033" s="184"/>
    </row>
    <row r="3034" spans="1:10" s="99" customFormat="1" ht="14.25" customHeight="1">
      <c r="A3034" s="154">
        <v>111</v>
      </c>
      <c r="B3034" s="155">
        <v>2916</v>
      </c>
      <c r="C3034" s="155" t="s">
        <v>278</v>
      </c>
      <c r="D3034" s="155" t="s">
        <v>93</v>
      </c>
      <c r="E3034" s="155">
        <v>40</v>
      </c>
      <c r="F3034" s="155" t="s">
        <v>688</v>
      </c>
      <c r="G3034" s="153">
        <v>7.2</v>
      </c>
      <c r="H3034" s="153" t="s">
        <v>92</v>
      </c>
      <c r="I3034" s="156" t="s">
        <v>66</v>
      </c>
      <c r="J3034" s="184"/>
    </row>
    <row r="3035" spans="1:10" s="99" customFormat="1" ht="14.25" customHeight="1">
      <c r="A3035" s="154">
        <v>111</v>
      </c>
      <c r="B3035" s="155">
        <v>2917</v>
      </c>
      <c r="C3035" s="155" t="s">
        <v>278</v>
      </c>
      <c r="D3035" s="155" t="s">
        <v>93</v>
      </c>
      <c r="E3035" s="155">
        <v>40</v>
      </c>
      <c r="F3035" s="155" t="s">
        <v>688</v>
      </c>
      <c r="G3035" s="153">
        <v>7.2</v>
      </c>
      <c r="H3035" s="153" t="s">
        <v>92</v>
      </c>
      <c r="I3035" s="156" t="s">
        <v>66</v>
      </c>
      <c r="J3035" s="184"/>
    </row>
    <row r="3036" spans="1:10" s="99" customFormat="1" ht="14.25" customHeight="1">
      <c r="A3036" s="154">
        <v>111</v>
      </c>
      <c r="B3036" s="155">
        <v>2918</v>
      </c>
      <c r="C3036" s="155" t="s">
        <v>278</v>
      </c>
      <c r="D3036" s="155" t="s">
        <v>93</v>
      </c>
      <c r="E3036" s="155">
        <v>40</v>
      </c>
      <c r="F3036" s="155" t="s">
        <v>688</v>
      </c>
      <c r="G3036" s="153">
        <v>7.2</v>
      </c>
      <c r="H3036" s="153" t="s">
        <v>92</v>
      </c>
      <c r="I3036" s="156" t="s">
        <v>66</v>
      </c>
      <c r="J3036" s="184"/>
    </row>
    <row r="3037" spans="1:10" s="99" customFormat="1" ht="14.25" customHeight="1">
      <c r="A3037" s="154">
        <v>111</v>
      </c>
      <c r="B3037" s="155">
        <v>2919</v>
      </c>
      <c r="C3037" s="155" t="s">
        <v>278</v>
      </c>
      <c r="D3037" s="155" t="s">
        <v>93</v>
      </c>
      <c r="E3037" s="155">
        <v>40</v>
      </c>
      <c r="F3037" s="155" t="s">
        <v>688</v>
      </c>
      <c r="G3037" s="153">
        <v>7.2</v>
      </c>
      <c r="H3037" s="153" t="s">
        <v>92</v>
      </c>
      <c r="I3037" s="156" t="s">
        <v>66</v>
      </c>
      <c r="J3037" s="184"/>
    </row>
    <row r="3038" spans="1:10" s="99" customFormat="1" ht="14.25" customHeight="1">
      <c r="A3038" s="154" t="s">
        <v>36</v>
      </c>
      <c r="B3038" s="155" t="s">
        <v>45</v>
      </c>
      <c r="C3038" s="155" t="s">
        <v>86</v>
      </c>
      <c r="D3038" s="155" t="s">
        <v>87</v>
      </c>
      <c r="E3038" s="155" t="s">
        <v>88</v>
      </c>
      <c r="F3038" s="155" t="s">
        <v>89</v>
      </c>
      <c r="G3038" s="153">
        <v>251.16</v>
      </c>
      <c r="H3038" s="153">
        <v>273.26</v>
      </c>
      <c r="I3038" s="156" t="s">
        <v>145</v>
      </c>
      <c r="J3038" s="184"/>
    </row>
    <row r="3039" spans="1:10" s="99" customFormat="1" ht="14.25" customHeight="1">
      <c r="A3039" s="154">
        <v>112</v>
      </c>
      <c r="B3039" s="155">
        <v>2920</v>
      </c>
      <c r="C3039" s="155" t="s">
        <v>258</v>
      </c>
      <c r="D3039" s="155" t="s">
        <v>96</v>
      </c>
      <c r="E3039" s="155">
        <v>300</v>
      </c>
      <c r="F3039" s="155" t="s">
        <v>685</v>
      </c>
      <c r="G3039" s="153">
        <v>7.7</v>
      </c>
      <c r="H3039" s="153" t="s">
        <v>92</v>
      </c>
      <c r="I3039" s="156" t="s">
        <v>66</v>
      </c>
      <c r="J3039" s="184"/>
    </row>
    <row r="3040" spans="1:10" s="99" customFormat="1" ht="14.25" customHeight="1">
      <c r="A3040" s="154">
        <v>112</v>
      </c>
      <c r="B3040" s="155">
        <v>2921</v>
      </c>
      <c r="C3040" s="155" t="s">
        <v>258</v>
      </c>
      <c r="D3040" s="155" t="s">
        <v>96</v>
      </c>
      <c r="E3040" s="155">
        <v>300</v>
      </c>
      <c r="F3040" s="155" t="s">
        <v>625</v>
      </c>
      <c r="G3040" s="153">
        <v>7.7</v>
      </c>
      <c r="H3040" s="153" t="s">
        <v>92</v>
      </c>
      <c r="I3040" s="156" t="s">
        <v>66</v>
      </c>
      <c r="J3040" s="184"/>
    </row>
    <row r="3041" spans="1:10" s="99" customFormat="1" ht="14.25" customHeight="1">
      <c r="A3041" s="154">
        <v>112</v>
      </c>
      <c r="B3041" s="155">
        <v>2922</v>
      </c>
      <c r="C3041" s="155" t="s">
        <v>258</v>
      </c>
      <c r="D3041" s="155" t="s">
        <v>96</v>
      </c>
      <c r="E3041" s="155">
        <v>300</v>
      </c>
      <c r="F3041" s="155" t="s">
        <v>685</v>
      </c>
      <c r="G3041" s="153">
        <v>7.7</v>
      </c>
      <c r="H3041" s="153" t="s">
        <v>92</v>
      </c>
      <c r="I3041" s="156" t="s">
        <v>66</v>
      </c>
      <c r="J3041" s="184"/>
    </row>
    <row r="3042" spans="1:10" s="99" customFormat="1" ht="14.25" customHeight="1">
      <c r="A3042" s="154">
        <v>112</v>
      </c>
      <c r="B3042" s="155">
        <v>2923</v>
      </c>
      <c r="C3042" s="155" t="s">
        <v>258</v>
      </c>
      <c r="D3042" s="155" t="s">
        <v>96</v>
      </c>
      <c r="E3042" s="155">
        <v>300</v>
      </c>
      <c r="F3042" s="155" t="s">
        <v>625</v>
      </c>
      <c r="G3042" s="153">
        <v>7.7</v>
      </c>
      <c r="H3042" s="153" t="s">
        <v>92</v>
      </c>
      <c r="I3042" s="156" t="s">
        <v>66</v>
      </c>
      <c r="J3042" s="184"/>
    </row>
    <row r="3043" spans="1:10" s="99" customFormat="1" ht="14.25" customHeight="1">
      <c r="A3043" s="154">
        <v>112</v>
      </c>
      <c r="B3043" s="155">
        <v>2924</v>
      </c>
      <c r="C3043" s="155" t="s">
        <v>258</v>
      </c>
      <c r="D3043" s="155" t="s">
        <v>96</v>
      </c>
      <c r="E3043" s="155">
        <v>300</v>
      </c>
      <c r="F3043" s="155" t="s">
        <v>625</v>
      </c>
      <c r="G3043" s="153">
        <v>7.7</v>
      </c>
      <c r="H3043" s="153" t="s">
        <v>92</v>
      </c>
      <c r="I3043" s="156" t="s">
        <v>66</v>
      </c>
      <c r="J3043" s="184"/>
    </row>
    <row r="3044" spans="1:10" s="99" customFormat="1" ht="14.25" customHeight="1">
      <c r="A3044" s="154">
        <v>112</v>
      </c>
      <c r="B3044" s="155">
        <v>2925</v>
      </c>
      <c r="C3044" s="155" t="s">
        <v>258</v>
      </c>
      <c r="D3044" s="155" t="s">
        <v>96</v>
      </c>
      <c r="E3044" s="155">
        <v>300</v>
      </c>
      <c r="F3044" s="155" t="s">
        <v>625</v>
      </c>
      <c r="G3044" s="153">
        <v>7.7</v>
      </c>
      <c r="H3044" s="153" t="s">
        <v>92</v>
      </c>
      <c r="I3044" s="156" t="s">
        <v>66</v>
      </c>
      <c r="J3044" s="184"/>
    </row>
    <row r="3045" spans="1:10" s="99" customFormat="1" ht="14.25" customHeight="1">
      <c r="A3045" s="154">
        <v>112</v>
      </c>
      <c r="B3045" s="155">
        <v>2926</v>
      </c>
      <c r="C3045" s="155" t="s">
        <v>258</v>
      </c>
      <c r="D3045" s="155" t="s">
        <v>96</v>
      </c>
      <c r="E3045" s="155">
        <v>300</v>
      </c>
      <c r="F3045" s="155" t="s">
        <v>625</v>
      </c>
      <c r="G3045" s="153">
        <v>7.7</v>
      </c>
      <c r="H3045" s="153" t="s">
        <v>92</v>
      </c>
      <c r="I3045" s="156" t="s">
        <v>66</v>
      </c>
      <c r="J3045" s="184"/>
    </row>
    <row r="3046" spans="1:10" s="99" customFormat="1" ht="14.25" customHeight="1">
      <c r="A3046" s="154">
        <v>112</v>
      </c>
      <c r="B3046" s="155">
        <v>2927</v>
      </c>
      <c r="C3046" s="155" t="s">
        <v>268</v>
      </c>
      <c r="D3046" s="155" t="s">
        <v>96</v>
      </c>
      <c r="E3046" s="155">
        <v>200</v>
      </c>
      <c r="F3046" s="155" t="s">
        <v>685</v>
      </c>
      <c r="G3046" s="153">
        <v>9.1</v>
      </c>
      <c r="H3046" s="153" t="s">
        <v>92</v>
      </c>
      <c r="I3046" s="156" t="s">
        <v>66</v>
      </c>
      <c r="J3046" s="184"/>
    </row>
    <row r="3047" spans="1:10" s="99" customFormat="1" ht="14.25" customHeight="1">
      <c r="A3047" s="154">
        <v>112</v>
      </c>
      <c r="B3047" s="155">
        <v>2928</v>
      </c>
      <c r="C3047" s="155" t="s">
        <v>268</v>
      </c>
      <c r="D3047" s="155" t="s">
        <v>96</v>
      </c>
      <c r="E3047" s="155">
        <v>200</v>
      </c>
      <c r="F3047" s="155" t="s">
        <v>685</v>
      </c>
      <c r="G3047" s="153">
        <v>9.1</v>
      </c>
      <c r="H3047" s="153" t="s">
        <v>92</v>
      </c>
      <c r="I3047" s="156" t="s">
        <v>66</v>
      </c>
      <c r="J3047" s="184"/>
    </row>
    <row r="3048" spans="1:10" s="99" customFormat="1" ht="14.25" customHeight="1">
      <c r="A3048" s="154">
        <v>112</v>
      </c>
      <c r="B3048" s="155">
        <v>2929</v>
      </c>
      <c r="C3048" s="155" t="s">
        <v>268</v>
      </c>
      <c r="D3048" s="155" t="s">
        <v>96</v>
      </c>
      <c r="E3048" s="155">
        <v>200</v>
      </c>
      <c r="F3048" s="155" t="s">
        <v>685</v>
      </c>
      <c r="G3048" s="153">
        <v>9.1</v>
      </c>
      <c r="H3048" s="153" t="s">
        <v>92</v>
      </c>
      <c r="I3048" s="156" t="s">
        <v>66</v>
      </c>
      <c r="J3048" s="184"/>
    </row>
    <row r="3049" spans="1:10" s="99" customFormat="1" ht="14.25" customHeight="1">
      <c r="A3049" s="154">
        <v>112</v>
      </c>
      <c r="B3049" s="155">
        <v>2930</v>
      </c>
      <c r="C3049" s="155" t="s">
        <v>268</v>
      </c>
      <c r="D3049" s="155" t="s">
        <v>96</v>
      </c>
      <c r="E3049" s="155">
        <v>200</v>
      </c>
      <c r="F3049" s="155" t="s">
        <v>685</v>
      </c>
      <c r="G3049" s="153">
        <v>9.1</v>
      </c>
      <c r="H3049" s="153" t="s">
        <v>92</v>
      </c>
      <c r="I3049" s="156" t="s">
        <v>66</v>
      </c>
      <c r="J3049" s="184"/>
    </row>
    <row r="3050" spans="1:10" s="99" customFormat="1" ht="14.25" customHeight="1">
      <c r="A3050" s="154">
        <v>112</v>
      </c>
      <c r="B3050" s="155">
        <v>2931</v>
      </c>
      <c r="C3050" s="155" t="s">
        <v>691</v>
      </c>
      <c r="D3050" s="155" t="s">
        <v>692</v>
      </c>
      <c r="E3050" s="155">
        <v>1400</v>
      </c>
      <c r="F3050" s="155" t="s">
        <v>623</v>
      </c>
      <c r="G3050" s="153">
        <v>2.52</v>
      </c>
      <c r="H3050" s="153" t="s">
        <v>92</v>
      </c>
      <c r="I3050" s="156" t="s">
        <v>66</v>
      </c>
      <c r="J3050" s="184"/>
    </row>
    <row r="3051" spans="1:10" s="99" customFormat="1" ht="14.25" customHeight="1">
      <c r="A3051" s="154">
        <v>112</v>
      </c>
      <c r="B3051" s="155">
        <v>2932</v>
      </c>
      <c r="C3051" s="155" t="s">
        <v>691</v>
      </c>
      <c r="D3051" s="155" t="s">
        <v>692</v>
      </c>
      <c r="E3051" s="155">
        <v>200</v>
      </c>
      <c r="F3051" s="155" t="s">
        <v>623</v>
      </c>
      <c r="G3051" s="153">
        <v>0.36</v>
      </c>
      <c r="H3051" s="153" t="s">
        <v>92</v>
      </c>
      <c r="I3051" s="156" t="s">
        <v>66</v>
      </c>
      <c r="J3051" s="184"/>
    </row>
    <row r="3052" spans="1:10" s="99" customFormat="1" ht="14.25" customHeight="1">
      <c r="A3052" s="154">
        <v>112</v>
      </c>
      <c r="B3052" s="155">
        <v>2933</v>
      </c>
      <c r="C3052" s="155" t="s">
        <v>691</v>
      </c>
      <c r="D3052" s="155" t="s">
        <v>692</v>
      </c>
      <c r="E3052" s="155">
        <v>500</v>
      </c>
      <c r="F3052" s="155" t="s">
        <v>623</v>
      </c>
      <c r="G3052" s="153">
        <v>0.9</v>
      </c>
      <c r="H3052" s="153" t="s">
        <v>92</v>
      </c>
      <c r="I3052" s="156" t="s">
        <v>66</v>
      </c>
      <c r="J3052" s="184"/>
    </row>
    <row r="3053" spans="1:10" s="99" customFormat="1" ht="14.25" customHeight="1">
      <c r="A3053" s="154">
        <v>112</v>
      </c>
      <c r="B3053" s="155">
        <v>2934</v>
      </c>
      <c r="C3053" s="155" t="s">
        <v>691</v>
      </c>
      <c r="D3053" s="155" t="s">
        <v>692</v>
      </c>
      <c r="E3053" s="155">
        <v>900</v>
      </c>
      <c r="F3053" s="155" t="s">
        <v>623</v>
      </c>
      <c r="G3053" s="153">
        <v>1.62</v>
      </c>
      <c r="H3053" s="153" t="s">
        <v>92</v>
      </c>
      <c r="I3053" s="156" t="s">
        <v>66</v>
      </c>
      <c r="J3053" s="184"/>
    </row>
    <row r="3054" spans="1:10" s="99" customFormat="1" ht="14.25" customHeight="1">
      <c r="A3054" s="154">
        <v>112</v>
      </c>
      <c r="B3054" s="155">
        <v>2935</v>
      </c>
      <c r="C3054" s="155" t="s">
        <v>638</v>
      </c>
      <c r="D3054" s="155" t="s">
        <v>138</v>
      </c>
      <c r="E3054" s="155">
        <v>120</v>
      </c>
      <c r="F3054" s="155" t="s">
        <v>623</v>
      </c>
      <c r="G3054" s="153">
        <v>6.48</v>
      </c>
      <c r="H3054" s="153" t="s">
        <v>92</v>
      </c>
      <c r="I3054" s="156" t="s">
        <v>66</v>
      </c>
      <c r="J3054" s="184"/>
    </row>
    <row r="3055" spans="1:10" s="99" customFormat="1" ht="14.25" customHeight="1">
      <c r="A3055" s="154">
        <v>112</v>
      </c>
      <c r="B3055" s="155">
        <v>2936</v>
      </c>
      <c r="C3055" s="155" t="s">
        <v>638</v>
      </c>
      <c r="D3055" s="155" t="s">
        <v>138</v>
      </c>
      <c r="E3055" s="155">
        <v>120</v>
      </c>
      <c r="F3055" s="155" t="s">
        <v>623</v>
      </c>
      <c r="G3055" s="153">
        <v>6.48</v>
      </c>
      <c r="H3055" s="153" t="s">
        <v>92</v>
      </c>
      <c r="I3055" s="156" t="s">
        <v>66</v>
      </c>
      <c r="J3055" s="184"/>
    </row>
    <row r="3056" spans="1:10" s="99" customFormat="1" ht="14.25" customHeight="1">
      <c r="A3056" s="154">
        <v>112</v>
      </c>
      <c r="B3056" s="155">
        <v>2937</v>
      </c>
      <c r="C3056" s="155" t="s">
        <v>638</v>
      </c>
      <c r="D3056" s="155" t="s">
        <v>138</v>
      </c>
      <c r="E3056" s="155">
        <v>120</v>
      </c>
      <c r="F3056" s="155" t="s">
        <v>623</v>
      </c>
      <c r="G3056" s="153">
        <v>6.48</v>
      </c>
      <c r="H3056" s="153" t="s">
        <v>92</v>
      </c>
      <c r="I3056" s="156" t="s">
        <v>66</v>
      </c>
      <c r="J3056" s="184"/>
    </row>
    <row r="3057" spans="1:10" s="99" customFormat="1" ht="14.25" customHeight="1">
      <c r="A3057" s="154">
        <v>112</v>
      </c>
      <c r="B3057" s="155">
        <v>2938</v>
      </c>
      <c r="C3057" s="155" t="s">
        <v>258</v>
      </c>
      <c r="D3057" s="155" t="s">
        <v>96</v>
      </c>
      <c r="E3057" s="155">
        <v>300</v>
      </c>
      <c r="F3057" s="155" t="s">
        <v>685</v>
      </c>
      <c r="G3057" s="153">
        <v>7.7</v>
      </c>
      <c r="H3057" s="153" t="s">
        <v>92</v>
      </c>
      <c r="I3057" s="156" t="s">
        <v>66</v>
      </c>
      <c r="J3057" s="184"/>
    </row>
    <row r="3058" spans="1:10" s="99" customFormat="1" ht="14.25" customHeight="1">
      <c r="A3058" s="154">
        <v>112</v>
      </c>
      <c r="B3058" s="155">
        <v>2939</v>
      </c>
      <c r="C3058" s="155" t="s">
        <v>258</v>
      </c>
      <c r="D3058" s="155" t="s">
        <v>96</v>
      </c>
      <c r="E3058" s="155">
        <v>300</v>
      </c>
      <c r="F3058" s="155" t="s">
        <v>685</v>
      </c>
      <c r="G3058" s="153">
        <v>7.7</v>
      </c>
      <c r="H3058" s="153" t="s">
        <v>92</v>
      </c>
      <c r="I3058" s="156" t="s">
        <v>66</v>
      </c>
      <c r="J3058" s="184"/>
    </row>
    <row r="3059" spans="1:10" s="99" customFormat="1" ht="14.25" customHeight="1">
      <c r="A3059" s="154">
        <v>112</v>
      </c>
      <c r="B3059" s="155">
        <v>2940</v>
      </c>
      <c r="C3059" s="155" t="s">
        <v>258</v>
      </c>
      <c r="D3059" s="155" t="s">
        <v>96</v>
      </c>
      <c r="E3059" s="155">
        <v>300</v>
      </c>
      <c r="F3059" s="155" t="s">
        <v>685</v>
      </c>
      <c r="G3059" s="153">
        <v>7.7</v>
      </c>
      <c r="H3059" s="153" t="s">
        <v>92</v>
      </c>
      <c r="I3059" s="156" t="s">
        <v>66</v>
      </c>
      <c r="J3059" s="184"/>
    </row>
    <row r="3060" spans="1:10" s="99" customFormat="1" ht="14.25" customHeight="1">
      <c r="A3060" s="154">
        <v>112</v>
      </c>
      <c r="B3060" s="155">
        <v>2941</v>
      </c>
      <c r="C3060" s="155" t="s">
        <v>528</v>
      </c>
      <c r="D3060" s="155" t="s">
        <v>96</v>
      </c>
      <c r="E3060" s="155">
        <v>800</v>
      </c>
      <c r="F3060" s="155" t="s">
        <v>685</v>
      </c>
      <c r="G3060" s="153">
        <v>8</v>
      </c>
      <c r="H3060" s="153" t="s">
        <v>92</v>
      </c>
      <c r="I3060" s="156" t="s">
        <v>66</v>
      </c>
      <c r="J3060" s="184"/>
    </row>
    <row r="3061" spans="1:10" s="99" customFormat="1" ht="14.25" customHeight="1">
      <c r="A3061" s="154">
        <v>112</v>
      </c>
      <c r="B3061" s="155">
        <v>2942</v>
      </c>
      <c r="C3061" s="155" t="s">
        <v>528</v>
      </c>
      <c r="D3061" s="155" t="s">
        <v>96</v>
      </c>
      <c r="E3061" s="155">
        <v>800</v>
      </c>
      <c r="F3061" s="155" t="s">
        <v>625</v>
      </c>
      <c r="G3061" s="153">
        <v>8</v>
      </c>
      <c r="H3061" s="153" t="s">
        <v>92</v>
      </c>
      <c r="I3061" s="156" t="s">
        <v>66</v>
      </c>
      <c r="J3061" s="184"/>
    </row>
    <row r="3062" spans="1:10" s="99" customFormat="1" ht="14.25" customHeight="1">
      <c r="A3062" s="154">
        <v>112</v>
      </c>
      <c r="B3062" s="155">
        <v>2943</v>
      </c>
      <c r="C3062" s="155" t="s">
        <v>483</v>
      </c>
      <c r="D3062" s="155" t="s">
        <v>96</v>
      </c>
      <c r="E3062" s="155">
        <v>150</v>
      </c>
      <c r="F3062" s="155" t="s">
        <v>623</v>
      </c>
      <c r="G3062" s="153">
        <v>11.4</v>
      </c>
      <c r="H3062" s="153" t="s">
        <v>92</v>
      </c>
      <c r="I3062" s="156" t="s">
        <v>66</v>
      </c>
      <c r="J3062" s="184"/>
    </row>
    <row r="3063" spans="1:10" s="99" customFormat="1" ht="14.25" customHeight="1">
      <c r="A3063" s="154">
        <v>112</v>
      </c>
      <c r="B3063" s="155">
        <v>2944</v>
      </c>
      <c r="C3063" s="155" t="s">
        <v>483</v>
      </c>
      <c r="D3063" s="155" t="s">
        <v>96</v>
      </c>
      <c r="E3063" s="155">
        <v>150</v>
      </c>
      <c r="F3063" s="155" t="s">
        <v>623</v>
      </c>
      <c r="G3063" s="153">
        <v>11.4</v>
      </c>
      <c r="H3063" s="153" t="s">
        <v>92</v>
      </c>
      <c r="I3063" s="156" t="s">
        <v>66</v>
      </c>
      <c r="J3063" s="184"/>
    </row>
    <row r="3064" spans="1:10" s="99" customFormat="1" ht="14.25" customHeight="1">
      <c r="A3064" s="154">
        <v>112</v>
      </c>
      <c r="B3064" s="155">
        <v>2945</v>
      </c>
      <c r="C3064" s="155" t="s">
        <v>483</v>
      </c>
      <c r="D3064" s="155" t="s">
        <v>96</v>
      </c>
      <c r="E3064" s="155">
        <v>150</v>
      </c>
      <c r="F3064" s="155" t="s">
        <v>623</v>
      </c>
      <c r="G3064" s="153">
        <v>11.4</v>
      </c>
      <c r="H3064" s="153" t="s">
        <v>92</v>
      </c>
      <c r="I3064" s="156" t="s">
        <v>66</v>
      </c>
      <c r="J3064" s="184"/>
    </row>
    <row r="3065" spans="1:10" s="99" customFormat="1" ht="14.25" customHeight="1">
      <c r="A3065" s="154">
        <v>112</v>
      </c>
      <c r="B3065" s="155">
        <v>2946</v>
      </c>
      <c r="C3065" s="155" t="s">
        <v>483</v>
      </c>
      <c r="D3065" s="155" t="s">
        <v>96</v>
      </c>
      <c r="E3065" s="155">
        <v>150</v>
      </c>
      <c r="F3065" s="155" t="s">
        <v>623</v>
      </c>
      <c r="G3065" s="153">
        <v>11.4</v>
      </c>
      <c r="H3065" s="153" t="s">
        <v>92</v>
      </c>
      <c r="I3065" s="156" t="s">
        <v>66</v>
      </c>
      <c r="J3065" s="184"/>
    </row>
    <row r="3066" spans="1:10" s="99" customFormat="1" ht="14.25" customHeight="1">
      <c r="A3066" s="154">
        <v>112</v>
      </c>
      <c r="B3066" s="155">
        <v>2947</v>
      </c>
      <c r="C3066" s="155" t="s">
        <v>483</v>
      </c>
      <c r="D3066" s="155" t="s">
        <v>96</v>
      </c>
      <c r="E3066" s="155">
        <v>150</v>
      </c>
      <c r="F3066" s="155" t="s">
        <v>623</v>
      </c>
      <c r="G3066" s="153">
        <v>11.4</v>
      </c>
      <c r="H3066" s="153" t="s">
        <v>92</v>
      </c>
      <c r="I3066" s="156" t="s">
        <v>66</v>
      </c>
      <c r="J3066" s="184"/>
    </row>
    <row r="3067" spans="1:10" s="99" customFormat="1" ht="14.25" customHeight="1">
      <c r="A3067" s="154">
        <v>112</v>
      </c>
      <c r="B3067" s="155">
        <v>2948</v>
      </c>
      <c r="C3067" s="155" t="s">
        <v>483</v>
      </c>
      <c r="D3067" s="155" t="s">
        <v>96</v>
      </c>
      <c r="E3067" s="155">
        <v>150</v>
      </c>
      <c r="F3067" s="155" t="s">
        <v>623</v>
      </c>
      <c r="G3067" s="153">
        <v>11.4</v>
      </c>
      <c r="H3067" s="153" t="s">
        <v>92</v>
      </c>
      <c r="I3067" s="156" t="s">
        <v>66</v>
      </c>
      <c r="J3067" s="184"/>
    </row>
    <row r="3068" spans="1:10" s="99" customFormat="1" ht="14.25" customHeight="1">
      <c r="A3068" s="154">
        <v>112</v>
      </c>
      <c r="B3068" s="155">
        <v>2949</v>
      </c>
      <c r="C3068" s="155" t="s">
        <v>483</v>
      </c>
      <c r="D3068" s="155" t="s">
        <v>96</v>
      </c>
      <c r="E3068" s="155">
        <v>150</v>
      </c>
      <c r="F3068" s="155" t="s">
        <v>623</v>
      </c>
      <c r="G3068" s="153">
        <v>11.4</v>
      </c>
      <c r="H3068" s="153" t="s">
        <v>92</v>
      </c>
      <c r="I3068" s="156" t="s">
        <v>66</v>
      </c>
      <c r="J3068" s="184"/>
    </row>
    <row r="3069" spans="1:10" s="99" customFormat="1" ht="14.25" customHeight="1">
      <c r="A3069" s="154">
        <v>112</v>
      </c>
      <c r="B3069" s="155">
        <v>2950</v>
      </c>
      <c r="C3069" s="155" t="s">
        <v>693</v>
      </c>
      <c r="D3069" s="155" t="s">
        <v>95</v>
      </c>
      <c r="E3069" s="155">
        <v>1000</v>
      </c>
      <c r="F3069" s="155" t="s">
        <v>623</v>
      </c>
      <c r="G3069" s="153">
        <v>7.3</v>
      </c>
      <c r="H3069" s="153" t="s">
        <v>92</v>
      </c>
      <c r="I3069" s="156" t="s">
        <v>66</v>
      </c>
      <c r="J3069" s="184"/>
    </row>
    <row r="3070" spans="1:10" s="99" customFormat="1" ht="14.25" customHeight="1">
      <c r="A3070" s="154">
        <v>112</v>
      </c>
      <c r="B3070" s="155">
        <v>2951</v>
      </c>
      <c r="C3070" s="155" t="s">
        <v>553</v>
      </c>
      <c r="D3070" s="155" t="s">
        <v>95</v>
      </c>
      <c r="E3070" s="155">
        <v>500</v>
      </c>
      <c r="F3070" s="155" t="s">
        <v>623</v>
      </c>
      <c r="G3070" s="153">
        <v>1</v>
      </c>
      <c r="H3070" s="153" t="s">
        <v>92</v>
      </c>
      <c r="I3070" s="156" t="s">
        <v>66</v>
      </c>
      <c r="J3070" s="184"/>
    </row>
    <row r="3071" spans="1:10" s="99" customFormat="1" ht="14.25" customHeight="1">
      <c r="A3071" s="154">
        <v>112</v>
      </c>
      <c r="B3071" s="155">
        <v>2952</v>
      </c>
      <c r="C3071" s="155" t="s">
        <v>553</v>
      </c>
      <c r="D3071" s="155" t="s">
        <v>95</v>
      </c>
      <c r="E3071" s="155">
        <v>500</v>
      </c>
      <c r="F3071" s="155" t="s">
        <v>623</v>
      </c>
      <c r="G3071" s="153">
        <v>1</v>
      </c>
      <c r="H3071" s="153" t="s">
        <v>92</v>
      </c>
      <c r="I3071" s="156" t="s">
        <v>66</v>
      </c>
      <c r="J3071" s="184"/>
    </row>
    <row r="3072" spans="1:10" s="99" customFormat="1" ht="14.25" customHeight="1">
      <c r="A3072" s="154">
        <v>112</v>
      </c>
      <c r="B3072" s="155">
        <v>2953</v>
      </c>
      <c r="C3072" s="155" t="s">
        <v>553</v>
      </c>
      <c r="D3072" s="155" t="s">
        <v>95</v>
      </c>
      <c r="E3072" s="155">
        <v>500</v>
      </c>
      <c r="F3072" s="155" t="s">
        <v>623</v>
      </c>
      <c r="G3072" s="153">
        <v>1</v>
      </c>
      <c r="H3072" s="153" t="s">
        <v>92</v>
      </c>
      <c r="I3072" s="156" t="s">
        <v>66</v>
      </c>
      <c r="J3072" s="184"/>
    </row>
    <row r="3073" spans="1:10" s="99" customFormat="1" ht="14.25" customHeight="1">
      <c r="A3073" s="154">
        <v>112</v>
      </c>
      <c r="B3073" s="155">
        <v>2954</v>
      </c>
      <c r="C3073" s="155" t="s">
        <v>553</v>
      </c>
      <c r="D3073" s="155" t="s">
        <v>95</v>
      </c>
      <c r="E3073" s="155">
        <v>500</v>
      </c>
      <c r="F3073" s="155" t="s">
        <v>582</v>
      </c>
      <c r="G3073" s="153">
        <v>1</v>
      </c>
      <c r="H3073" s="153" t="s">
        <v>92</v>
      </c>
      <c r="I3073" s="156" t="s">
        <v>66</v>
      </c>
      <c r="J3073" s="184"/>
    </row>
    <row r="3074" spans="1:10" s="99" customFormat="1" ht="14.25" customHeight="1">
      <c r="A3074" s="154">
        <v>112</v>
      </c>
      <c r="B3074" s="155">
        <v>2955</v>
      </c>
      <c r="C3074" s="155" t="s">
        <v>694</v>
      </c>
      <c r="D3074" s="155" t="s">
        <v>695</v>
      </c>
      <c r="E3074" s="155">
        <v>40760</v>
      </c>
      <c r="F3074" s="155" t="s">
        <v>696</v>
      </c>
      <c r="G3074" s="153">
        <v>0.82</v>
      </c>
      <c r="H3074" s="153" t="s">
        <v>92</v>
      </c>
      <c r="I3074" s="156" t="s">
        <v>66</v>
      </c>
      <c r="J3074" s="184"/>
    </row>
    <row r="3075" spans="1:10" s="99" customFormat="1" ht="14.25" customHeight="1">
      <c r="A3075" s="154">
        <v>112</v>
      </c>
      <c r="B3075" s="155">
        <v>2956</v>
      </c>
      <c r="C3075" s="155" t="s">
        <v>694</v>
      </c>
      <c r="D3075" s="155" t="s">
        <v>695</v>
      </c>
      <c r="E3075" s="155">
        <v>50000</v>
      </c>
      <c r="F3075" s="155" t="s">
        <v>697</v>
      </c>
      <c r="G3075" s="153">
        <v>1</v>
      </c>
      <c r="H3075" s="153" t="s">
        <v>92</v>
      </c>
      <c r="I3075" s="156" t="s">
        <v>66</v>
      </c>
      <c r="J3075" s="184"/>
    </row>
    <row r="3076" spans="1:10" s="99" customFormat="1" ht="14.25" customHeight="1">
      <c r="A3076" s="154">
        <v>112</v>
      </c>
      <c r="B3076" s="155">
        <v>2957</v>
      </c>
      <c r="C3076" s="155" t="s">
        <v>694</v>
      </c>
      <c r="D3076" s="155" t="s">
        <v>695</v>
      </c>
      <c r="E3076" s="155">
        <v>50000</v>
      </c>
      <c r="F3076" s="155" t="s">
        <v>698</v>
      </c>
      <c r="G3076" s="153">
        <v>1</v>
      </c>
      <c r="H3076" s="153" t="s">
        <v>92</v>
      </c>
      <c r="I3076" s="156" t="s">
        <v>66</v>
      </c>
      <c r="J3076" s="184"/>
    </row>
    <row r="3077" spans="1:10" s="99" customFormat="1" ht="14.25" customHeight="1">
      <c r="A3077" s="154">
        <v>112</v>
      </c>
      <c r="B3077" s="155">
        <v>2958</v>
      </c>
      <c r="C3077" s="155" t="s">
        <v>694</v>
      </c>
      <c r="D3077" s="155" t="s">
        <v>695</v>
      </c>
      <c r="E3077" s="155">
        <v>49868</v>
      </c>
      <c r="F3077" s="155" t="s">
        <v>699</v>
      </c>
      <c r="G3077" s="153">
        <v>1</v>
      </c>
      <c r="H3077" s="153" t="s">
        <v>92</v>
      </c>
      <c r="I3077" s="156" t="s">
        <v>66</v>
      </c>
      <c r="J3077" s="184"/>
    </row>
    <row r="3078" spans="1:10" s="99" customFormat="1" ht="14.25" customHeight="1">
      <c r="A3078" s="154">
        <v>112</v>
      </c>
      <c r="B3078" s="155">
        <v>2959</v>
      </c>
      <c r="C3078" s="155" t="s">
        <v>694</v>
      </c>
      <c r="D3078" s="155" t="s">
        <v>695</v>
      </c>
      <c r="E3078" s="155">
        <v>50000</v>
      </c>
      <c r="F3078" s="155" t="s">
        <v>700</v>
      </c>
      <c r="G3078" s="153">
        <v>1</v>
      </c>
      <c r="H3078" s="153" t="s">
        <v>92</v>
      </c>
      <c r="I3078" s="156" t="s">
        <v>66</v>
      </c>
      <c r="J3078" s="184"/>
    </row>
    <row r="3079" spans="1:10" s="99" customFormat="1" ht="14.25" customHeight="1">
      <c r="A3079" s="154">
        <v>112</v>
      </c>
      <c r="B3079" s="155">
        <v>2960</v>
      </c>
      <c r="C3079" s="155" t="s">
        <v>694</v>
      </c>
      <c r="D3079" s="155" t="s">
        <v>695</v>
      </c>
      <c r="E3079" s="155">
        <v>50000</v>
      </c>
      <c r="F3079" s="155" t="s">
        <v>701</v>
      </c>
      <c r="G3079" s="153">
        <v>1</v>
      </c>
      <c r="H3079" s="153" t="s">
        <v>92</v>
      </c>
      <c r="I3079" s="156" t="s">
        <v>66</v>
      </c>
      <c r="J3079" s="184"/>
    </row>
    <row r="3080" spans="1:10" s="99" customFormat="1" ht="14.25" customHeight="1">
      <c r="A3080" s="154" t="s">
        <v>36</v>
      </c>
      <c r="B3080" s="155" t="s">
        <v>45</v>
      </c>
      <c r="C3080" s="155" t="s">
        <v>86</v>
      </c>
      <c r="D3080" s="155" t="s">
        <v>87</v>
      </c>
      <c r="E3080" s="155" t="s">
        <v>88</v>
      </c>
      <c r="F3080" s="155" t="s">
        <v>89</v>
      </c>
      <c r="G3080" s="153">
        <v>130.4</v>
      </c>
      <c r="H3080" s="153">
        <v>152.5</v>
      </c>
      <c r="I3080" s="156" t="s">
        <v>677</v>
      </c>
      <c r="J3080" s="184"/>
    </row>
    <row r="3081" spans="1:10" s="99" customFormat="1" ht="14.25" customHeight="1">
      <c r="A3081" s="154">
        <v>113</v>
      </c>
      <c r="B3081" s="155">
        <v>2961</v>
      </c>
      <c r="C3081" s="155" t="s">
        <v>163</v>
      </c>
      <c r="D3081" s="155" t="s">
        <v>93</v>
      </c>
      <c r="E3081" s="155">
        <v>90</v>
      </c>
      <c r="F3081" s="155" t="s">
        <v>702</v>
      </c>
      <c r="G3081" s="153">
        <v>10.1</v>
      </c>
      <c r="H3081" s="153" t="s">
        <v>92</v>
      </c>
      <c r="I3081" s="156" t="s">
        <v>66</v>
      </c>
      <c r="J3081" s="184"/>
    </row>
    <row r="3082" spans="1:10" s="99" customFormat="1" ht="14.25" customHeight="1">
      <c r="A3082" s="154">
        <v>113</v>
      </c>
      <c r="B3082" s="155">
        <v>2962</v>
      </c>
      <c r="C3082" s="155" t="s">
        <v>163</v>
      </c>
      <c r="D3082" s="155" t="s">
        <v>93</v>
      </c>
      <c r="E3082" s="155">
        <v>90</v>
      </c>
      <c r="F3082" s="155" t="s">
        <v>702</v>
      </c>
      <c r="G3082" s="153">
        <v>10.1</v>
      </c>
      <c r="H3082" s="153" t="s">
        <v>92</v>
      </c>
      <c r="I3082" s="156" t="s">
        <v>66</v>
      </c>
      <c r="J3082" s="184"/>
    </row>
    <row r="3083" spans="1:10" s="99" customFormat="1" ht="14.25" customHeight="1">
      <c r="A3083" s="154">
        <v>113</v>
      </c>
      <c r="B3083" s="155">
        <v>2963</v>
      </c>
      <c r="C3083" s="155" t="s">
        <v>163</v>
      </c>
      <c r="D3083" s="155" t="s">
        <v>93</v>
      </c>
      <c r="E3083" s="155">
        <v>90</v>
      </c>
      <c r="F3083" s="155" t="s">
        <v>702</v>
      </c>
      <c r="G3083" s="153">
        <v>10.1</v>
      </c>
      <c r="H3083" s="153" t="s">
        <v>92</v>
      </c>
      <c r="I3083" s="156" t="s">
        <v>66</v>
      </c>
      <c r="J3083" s="184"/>
    </row>
    <row r="3084" spans="1:10" s="99" customFormat="1" ht="14.25" customHeight="1">
      <c r="A3084" s="154">
        <v>113</v>
      </c>
      <c r="B3084" s="155">
        <v>2964</v>
      </c>
      <c r="C3084" s="155" t="s">
        <v>163</v>
      </c>
      <c r="D3084" s="155" t="s">
        <v>93</v>
      </c>
      <c r="E3084" s="155">
        <v>90</v>
      </c>
      <c r="F3084" s="155" t="s">
        <v>702</v>
      </c>
      <c r="G3084" s="153">
        <v>10.1</v>
      </c>
      <c r="H3084" s="153" t="s">
        <v>92</v>
      </c>
      <c r="I3084" s="156" t="s">
        <v>66</v>
      </c>
      <c r="J3084" s="184"/>
    </row>
    <row r="3085" spans="1:10" s="99" customFormat="1" ht="14.25" customHeight="1">
      <c r="A3085" s="154">
        <v>113</v>
      </c>
      <c r="B3085" s="155">
        <v>2965</v>
      </c>
      <c r="C3085" s="155" t="s">
        <v>163</v>
      </c>
      <c r="D3085" s="155" t="s">
        <v>93</v>
      </c>
      <c r="E3085" s="155">
        <v>90</v>
      </c>
      <c r="F3085" s="155" t="s">
        <v>702</v>
      </c>
      <c r="G3085" s="153">
        <v>10.1</v>
      </c>
      <c r="H3085" s="153" t="s">
        <v>92</v>
      </c>
      <c r="I3085" s="156" t="s">
        <v>66</v>
      </c>
      <c r="J3085" s="184"/>
    </row>
    <row r="3086" spans="1:10" s="99" customFormat="1" ht="14.25" customHeight="1">
      <c r="A3086" s="154">
        <v>113</v>
      </c>
      <c r="B3086" s="155">
        <v>2966</v>
      </c>
      <c r="C3086" s="155" t="s">
        <v>163</v>
      </c>
      <c r="D3086" s="155" t="s">
        <v>93</v>
      </c>
      <c r="E3086" s="155">
        <v>90</v>
      </c>
      <c r="F3086" s="155" t="s">
        <v>702</v>
      </c>
      <c r="G3086" s="153">
        <v>10.1</v>
      </c>
      <c r="H3086" s="153" t="s">
        <v>92</v>
      </c>
      <c r="I3086" s="156" t="s">
        <v>66</v>
      </c>
      <c r="J3086" s="184"/>
    </row>
    <row r="3087" spans="1:10" s="99" customFormat="1" ht="14.25" customHeight="1">
      <c r="A3087" s="154">
        <v>113</v>
      </c>
      <c r="B3087" s="155">
        <v>2967</v>
      </c>
      <c r="C3087" s="155" t="s">
        <v>163</v>
      </c>
      <c r="D3087" s="155" t="s">
        <v>93</v>
      </c>
      <c r="E3087" s="155">
        <v>90</v>
      </c>
      <c r="F3087" s="155" t="s">
        <v>702</v>
      </c>
      <c r="G3087" s="153">
        <v>10.1</v>
      </c>
      <c r="H3087" s="153" t="s">
        <v>92</v>
      </c>
      <c r="I3087" s="156" t="s">
        <v>66</v>
      </c>
      <c r="J3087" s="184"/>
    </row>
    <row r="3088" spans="1:10" s="99" customFormat="1" ht="14.25" customHeight="1">
      <c r="A3088" s="154">
        <v>113</v>
      </c>
      <c r="B3088" s="155">
        <v>2968</v>
      </c>
      <c r="C3088" s="155" t="s">
        <v>163</v>
      </c>
      <c r="D3088" s="155" t="s">
        <v>93</v>
      </c>
      <c r="E3088" s="155">
        <v>90</v>
      </c>
      <c r="F3088" s="155" t="s">
        <v>702</v>
      </c>
      <c r="G3088" s="153">
        <v>10.1</v>
      </c>
      <c r="H3088" s="153" t="s">
        <v>92</v>
      </c>
      <c r="I3088" s="156" t="s">
        <v>66</v>
      </c>
      <c r="J3088" s="184"/>
    </row>
    <row r="3089" spans="1:10" s="99" customFormat="1" ht="14.25" customHeight="1">
      <c r="A3089" s="154">
        <v>113</v>
      </c>
      <c r="B3089" s="155">
        <v>2969</v>
      </c>
      <c r="C3089" s="155" t="s">
        <v>703</v>
      </c>
      <c r="D3089" s="155" t="s">
        <v>91</v>
      </c>
      <c r="E3089" s="155">
        <v>168</v>
      </c>
      <c r="F3089" s="155" t="s">
        <v>623</v>
      </c>
      <c r="G3089" s="153">
        <v>12.4</v>
      </c>
      <c r="H3089" s="153" t="s">
        <v>92</v>
      </c>
      <c r="I3089" s="156" t="s">
        <v>66</v>
      </c>
      <c r="J3089" s="184"/>
    </row>
    <row r="3090" spans="1:10" s="99" customFormat="1" ht="14.25" customHeight="1">
      <c r="A3090" s="154">
        <v>113</v>
      </c>
      <c r="B3090" s="155">
        <v>2970</v>
      </c>
      <c r="C3090" s="155" t="s">
        <v>703</v>
      </c>
      <c r="D3090" s="155" t="s">
        <v>91</v>
      </c>
      <c r="E3090" s="155">
        <v>168</v>
      </c>
      <c r="F3090" s="155" t="s">
        <v>623</v>
      </c>
      <c r="G3090" s="153">
        <v>12.4</v>
      </c>
      <c r="H3090" s="153" t="s">
        <v>92</v>
      </c>
      <c r="I3090" s="156" t="s">
        <v>66</v>
      </c>
      <c r="J3090" s="184"/>
    </row>
    <row r="3091" spans="1:10" s="99" customFormat="1" ht="14.25" customHeight="1">
      <c r="A3091" s="154">
        <v>113</v>
      </c>
      <c r="B3091" s="155">
        <v>2971</v>
      </c>
      <c r="C3091" s="155" t="s">
        <v>703</v>
      </c>
      <c r="D3091" s="155" t="s">
        <v>91</v>
      </c>
      <c r="E3091" s="155">
        <v>168</v>
      </c>
      <c r="F3091" s="155" t="s">
        <v>623</v>
      </c>
      <c r="G3091" s="153">
        <v>12.4</v>
      </c>
      <c r="H3091" s="153" t="s">
        <v>92</v>
      </c>
      <c r="I3091" s="156" t="s">
        <v>66</v>
      </c>
      <c r="J3091" s="184"/>
    </row>
    <row r="3092" spans="1:10" s="99" customFormat="1" ht="14.25" customHeight="1">
      <c r="A3092" s="154">
        <v>113</v>
      </c>
      <c r="B3092" s="155">
        <v>2972</v>
      </c>
      <c r="C3092" s="155" t="s">
        <v>703</v>
      </c>
      <c r="D3092" s="155" t="s">
        <v>91</v>
      </c>
      <c r="E3092" s="155">
        <v>168</v>
      </c>
      <c r="F3092" s="155" t="s">
        <v>623</v>
      </c>
      <c r="G3092" s="153">
        <v>12.4</v>
      </c>
      <c r="H3092" s="153" t="s">
        <v>92</v>
      </c>
      <c r="I3092" s="156" t="s">
        <v>66</v>
      </c>
      <c r="J3092" s="184"/>
    </row>
    <row r="3093" spans="1:10" s="99" customFormat="1" ht="14.25" customHeight="1">
      <c r="A3093" s="154" t="s">
        <v>36</v>
      </c>
      <c r="B3093" s="155" t="s">
        <v>45</v>
      </c>
      <c r="C3093" s="155" t="s">
        <v>86</v>
      </c>
      <c r="D3093" s="155" t="s">
        <v>87</v>
      </c>
      <c r="E3093" s="155" t="s">
        <v>88</v>
      </c>
      <c r="F3093" s="155" t="s">
        <v>89</v>
      </c>
      <c r="G3093" s="153">
        <v>77.819999999999993</v>
      </c>
      <c r="H3093" s="153">
        <v>99.92</v>
      </c>
      <c r="I3093" s="156" t="s">
        <v>677</v>
      </c>
      <c r="J3093" s="184"/>
    </row>
    <row r="3094" spans="1:10" s="99" customFormat="1" ht="14.25" customHeight="1">
      <c r="A3094" s="154">
        <v>114</v>
      </c>
      <c r="B3094" s="155">
        <v>2973</v>
      </c>
      <c r="C3094" s="155" t="s">
        <v>236</v>
      </c>
      <c r="D3094" s="155" t="s">
        <v>95</v>
      </c>
      <c r="E3094" s="155">
        <v>700</v>
      </c>
      <c r="F3094" s="155" t="s">
        <v>623</v>
      </c>
      <c r="G3094" s="153">
        <v>9.6999999999999993</v>
      </c>
      <c r="H3094" s="153" t="s">
        <v>92</v>
      </c>
      <c r="I3094" s="156" t="s">
        <v>66</v>
      </c>
      <c r="J3094" s="184"/>
    </row>
    <row r="3095" spans="1:10" s="99" customFormat="1" ht="14.25" customHeight="1">
      <c r="A3095" s="154">
        <v>114</v>
      </c>
      <c r="B3095" s="155">
        <v>2974</v>
      </c>
      <c r="C3095" s="155" t="s">
        <v>624</v>
      </c>
      <c r="D3095" s="155" t="s">
        <v>95</v>
      </c>
      <c r="E3095" s="155">
        <v>150</v>
      </c>
      <c r="F3095" s="155" t="s">
        <v>625</v>
      </c>
      <c r="G3095" s="153">
        <v>9.1</v>
      </c>
      <c r="H3095" s="153" t="s">
        <v>92</v>
      </c>
      <c r="I3095" s="156" t="s">
        <v>66</v>
      </c>
      <c r="J3095" s="184"/>
    </row>
    <row r="3096" spans="1:10" s="99" customFormat="1" ht="14.25" customHeight="1">
      <c r="A3096" s="154">
        <v>114</v>
      </c>
      <c r="B3096" s="155">
        <v>2975</v>
      </c>
      <c r="C3096" s="155" t="s">
        <v>704</v>
      </c>
      <c r="D3096" s="155" t="s">
        <v>95</v>
      </c>
      <c r="E3096" s="155">
        <v>1000</v>
      </c>
      <c r="F3096" s="155" t="s">
        <v>623</v>
      </c>
      <c r="G3096" s="153">
        <v>9</v>
      </c>
      <c r="H3096" s="153" t="s">
        <v>92</v>
      </c>
      <c r="I3096" s="156" t="s">
        <v>66</v>
      </c>
      <c r="J3096" s="184"/>
    </row>
    <row r="3097" spans="1:10" s="99" customFormat="1" ht="14.25" customHeight="1">
      <c r="A3097" s="154">
        <v>114</v>
      </c>
      <c r="B3097" s="155">
        <v>2976</v>
      </c>
      <c r="C3097" s="155" t="s">
        <v>678</v>
      </c>
      <c r="D3097" s="155" t="s">
        <v>95</v>
      </c>
      <c r="E3097" s="155">
        <v>100</v>
      </c>
      <c r="F3097" s="155" t="s">
        <v>623</v>
      </c>
      <c r="G3097" s="153">
        <v>9.6999999999999993</v>
      </c>
      <c r="H3097" s="153" t="s">
        <v>92</v>
      </c>
      <c r="I3097" s="156" t="s">
        <v>66</v>
      </c>
      <c r="J3097" s="184"/>
    </row>
    <row r="3098" spans="1:10" s="99" customFormat="1" ht="14.25" customHeight="1">
      <c r="A3098" s="154">
        <v>114</v>
      </c>
      <c r="B3098" s="155">
        <v>2977</v>
      </c>
      <c r="C3098" s="155" t="s">
        <v>680</v>
      </c>
      <c r="D3098" s="155" t="s">
        <v>95</v>
      </c>
      <c r="E3098" s="155">
        <v>150</v>
      </c>
      <c r="F3098" s="155" t="s">
        <v>685</v>
      </c>
      <c r="G3098" s="153">
        <v>18</v>
      </c>
      <c r="H3098" s="153" t="s">
        <v>92</v>
      </c>
      <c r="I3098" s="156" t="s">
        <v>66</v>
      </c>
      <c r="J3098" s="184"/>
    </row>
    <row r="3099" spans="1:10" s="99" customFormat="1" ht="14.25" customHeight="1">
      <c r="A3099" s="154">
        <v>114</v>
      </c>
      <c r="B3099" s="155">
        <v>2978</v>
      </c>
      <c r="C3099" s="155" t="s">
        <v>705</v>
      </c>
      <c r="D3099" s="155" t="s">
        <v>95</v>
      </c>
      <c r="E3099" s="155">
        <v>141</v>
      </c>
      <c r="F3099" s="155" t="s">
        <v>288</v>
      </c>
      <c r="G3099" s="153">
        <v>1.29</v>
      </c>
      <c r="H3099" s="153" t="s">
        <v>92</v>
      </c>
      <c r="I3099" s="156" t="s">
        <v>66</v>
      </c>
      <c r="J3099" s="184"/>
    </row>
    <row r="3100" spans="1:10" s="99" customFormat="1" ht="14.25" customHeight="1">
      <c r="A3100" s="154">
        <v>114</v>
      </c>
      <c r="B3100" s="155">
        <v>2979</v>
      </c>
      <c r="C3100" s="155" t="s">
        <v>680</v>
      </c>
      <c r="D3100" s="155" t="s">
        <v>95</v>
      </c>
      <c r="E3100" s="155">
        <v>150</v>
      </c>
      <c r="F3100" s="155" t="s">
        <v>685</v>
      </c>
      <c r="G3100" s="153">
        <v>18</v>
      </c>
      <c r="H3100" s="153" t="s">
        <v>92</v>
      </c>
      <c r="I3100" s="156" t="s">
        <v>66</v>
      </c>
      <c r="J3100" s="184"/>
    </row>
    <row r="3101" spans="1:10" s="99" customFormat="1" ht="14.25" customHeight="1">
      <c r="A3101" s="154">
        <v>114</v>
      </c>
      <c r="B3101" s="155">
        <v>2980</v>
      </c>
      <c r="C3101" s="155" t="s">
        <v>624</v>
      </c>
      <c r="D3101" s="155" t="s">
        <v>95</v>
      </c>
      <c r="E3101" s="155">
        <v>50</v>
      </c>
      <c r="F3101" s="155" t="s">
        <v>625</v>
      </c>
      <c r="G3101" s="153">
        <v>3.03</v>
      </c>
      <c r="H3101" s="153" t="s">
        <v>92</v>
      </c>
      <c r="I3101" s="156" t="s">
        <v>66</v>
      </c>
      <c r="J3101" s="184"/>
    </row>
    <row r="3102" spans="1:10" s="99" customFormat="1" ht="14.25" customHeight="1">
      <c r="A3102" s="154" t="s">
        <v>36</v>
      </c>
      <c r="B3102" s="155" t="s">
        <v>45</v>
      </c>
      <c r="C3102" s="155" t="s">
        <v>86</v>
      </c>
      <c r="D3102" s="155" t="s">
        <v>87</v>
      </c>
      <c r="E3102" s="155" t="s">
        <v>88</v>
      </c>
      <c r="F3102" s="155" t="s">
        <v>89</v>
      </c>
      <c r="G3102" s="153">
        <f>G3103</f>
        <v>222</v>
      </c>
      <c r="H3102" s="153">
        <f>G3102+22.1</f>
        <v>244.1</v>
      </c>
      <c r="I3102" s="156" t="s">
        <v>410</v>
      </c>
      <c r="J3102" s="184"/>
    </row>
    <row r="3103" spans="1:10" s="99" customFormat="1" ht="14.25" customHeight="1">
      <c r="A3103" s="154">
        <v>77</v>
      </c>
      <c r="B3103" s="155"/>
      <c r="C3103" s="155" t="s">
        <v>706</v>
      </c>
      <c r="D3103" s="155"/>
      <c r="E3103" s="155"/>
      <c r="F3103" s="155"/>
      <c r="G3103" s="153">
        <v>222</v>
      </c>
      <c r="H3103" s="153" t="s">
        <v>92</v>
      </c>
      <c r="I3103" s="156" t="s">
        <v>66</v>
      </c>
      <c r="J3103" s="184"/>
    </row>
    <row r="3104" spans="1:10" s="99" customFormat="1" ht="13.5" customHeight="1">
      <c r="A3104" s="154"/>
      <c r="B3104" s="155"/>
      <c r="C3104" s="155"/>
      <c r="D3104" s="155"/>
      <c r="E3104" s="155"/>
      <c r="F3104" s="155"/>
      <c r="G3104" s="153"/>
      <c r="H3104" s="153"/>
      <c r="I3104" s="156"/>
      <c r="J3104" s="184"/>
    </row>
    <row r="3105" spans="1:12" s="117" customFormat="1" ht="14.4">
      <c r="A3105" s="119"/>
      <c r="B3105" s="114" t="s">
        <v>45</v>
      </c>
      <c r="C3105" s="115"/>
      <c r="D3105" s="115" t="s">
        <v>71</v>
      </c>
      <c r="E3105" s="347">
        <f>SUM(E9:E3103)</f>
        <v>801209</v>
      </c>
      <c r="F3105" s="116" t="s">
        <v>66</v>
      </c>
      <c r="G3105" s="201">
        <f>SUM(G9:G3104)/2</f>
        <v>28082.999999999593</v>
      </c>
      <c r="H3105" s="201">
        <f>SUM(H9:H3103)</f>
        <v>30602.399999999998</v>
      </c>
      <c r="I3105" s="189">
        <v>145.82</v>
      </c>
      <c r="J3105" s="185"/>
      <c r="K3105" s="118"/>
    </row>
    <row r="3106" spans="1:12" s="117" customFormat="1" ht="14.4">
      <c r="A3106" s="99"/>
      <c r="B3106" s="224"/>
      <c r="C3106" s="225"/>
      <c r="D3106" s="225"/>
      <c r="E3106" s="226"/>
      <c r="F3106" s="227"/>
      <c r="G3106" s="228"/>
      <c r="H3106" s="228"/>
      <c r="I3106" s="229"/>
      <c r="J3106" s="184"/>
      <c r="K3106" s="118"/>
    </row>
    <row r="3107" spans="1:12" s="117" customFormat="1" ht="14.4">
      <c r="A3107" s="99"/>
      <c r="B3107" s="224"/>
      <c r="C3107" s="225"/>
      <c r="D3107" s="225"/>
      <c r="E3107" s="226"/>
      <c r="F3107" s="227"/>
      <c r="G3107" s="228"/>
      <c r="H3107" s="228"/>
      <c r="I3107" s="229"/>
      <c r="J3107" s="184"/>
      <c r="K3107" s="118"/>
    </row>
    <row r="3108" spans="1:12" ht="13.8">
      <c r="A3108" s="57" t="s">
        <v>30</v>
      </c>
      <c r="B3108" s="120"/>
      <c r="D3108" s="121" t="s">
        <v>31</v>
      </c>
      <c r="E3108" s="174"/>
      <c r="G3108" s="133" t="s">
        <v>32</v>
      </c>
    </row>
    <row r="3109" spans="1:12" ht="13.8">
      <c r="A3109" s="83"/>
      <c r="B3109" s="120"/>
      <c r="D3109" s="121"/>
      <c r="E3109" s="122"/>
      <c r="G3109" s="133"/>
      <c r="K3109" s="223"/>
      <c r="L3109" s="223"/>
    </row>
    <row r="3110" spans="1:12" ht="13.8">
      <c r="A3110" s="123" t="s">
        <v>120</v>
      </c>
      <c r="B3110" s="120"/>
      <c r="D3110" s="124" t="s">
        <v>37</v>
      </c>
      <c r="E3110" s="125"/>
      <c r="G3110" s="134" t="s">
        <v>38</v>
      </c>
    </row>
    <row r="3111" spans="1:12" ht="13.8">
      <c r="A3111" s="96" t="s">
        <v>75</v>
      </c>
      <c r="B3111" s="96"/>
      <c r="D3111" s="97" t="s">
        <v>76</v>
      </c>
      <c r="E3111" s="122"/>
      <c r="G3111" s="135" t="s">
        <v>39</v>
      </c>
    </row>
    <row r="3112" spans="1:12">
      <c r="A3112" s="96" t="s">
        <v>119</v>
      </c>
      <c r="B3112" s="96"/>
      <c r="C3112" s="97"/>
      <c r="G3112" s="103"/>
    </row>
    <row r="3113" spans="1:12" ht="13.8">
      <c r="A3113" s="83"/>
      <c r="B3113" s="57"/>
      <c r="C3113" s="92"/>
      <c r="D3113" s="150"/>
      <c r="E3113" s="62"/>
      <c r="F3113" s="75"/>
    </row>
  </sheetData>
  <conditionalFormatting sqref="C66">
    <cfRule type="duplicateValues" dxfId="72" priority="21" stopIfTrue="1"/>
    <cfRule type="duplicateValues" dxfId="71" priority="22" stopIfTrue="1"/>
  </conditionalFormatting>
  <conditionalFormatting sqref="C91">
    <cfRule type="duplicateValues" dxfId="70" priority="19" stopIfTrue="1"/>
    <cfRule type="duplicateValues" dxfId="69" priority="20" stopIfTrue="1"/>
  </conditionalFormatting>
  <conditionalFormatting sqref="C230">
    <cfRule type="duplicateValues" dxfId="68" priority="18" stopIfTrue="1"/>
    <cfRule type="duplicateValues" dxfId="67" priority="17" stopIfTrue="1"/>
  </conditionalFormatting>
  <conditionalFormatting sqref="C255">
    <cfRule type="duplicateValues" dxfId="66" priority="15" stopIfTrue="1"/>
    <cfRule type="duplicateValues" dxfId="65" priority="16" stopIfTrue="1"/>
  </conditionalFormatting>
  <conditionalFormatting sqref="C386">
    <cfRule type="duplicateValues" dxfId="64" priority="23" stopIfTrue="1"/>
    <cfRule type="duplicateValues" dxfId="63" priority="24" stopIfTrue="1"/>
  </conditionalFormatting>
  <conditionalFormatting sqref="C411 C814 C1438 C1841 C2465 C2868">
    <cfRule type="expression" dxfId="62" priority="629" stopIfTrue="1">
      <formula>AND(COUNTIF(#REF!, C411)+COUNTIF(#REF!, C411)&gt;1,NOT(ISBLANK(C411)))</formula>
    </cfRule>
  </conditionalFormatting>
  <conditionalFormatting sqref="C469">
    <cfRule type="duplicateValues" dxfId="61" priority="7" stopIfTrue="1"/>
    <cfRule type="duplicateValues" dxfId="60" priority="8" stopIfTrue="1"/>
  </conditionalFormatting>
  <conditionalFormatting sqref="C494">
    <cfRule type="duplicateValues" dxfId="59" priority="5" stopIfTrue="1"/>
    <cfRule type="duplicateValues" dxfId="58" priority="6" stopIfTrue="1"/>
  </conditionalFormatting>
  <conditionalFormatting sqref="C633">
    <cfRule type="duplicateValues" dxfId="57" priority="3" stopIfTrue="1"/>
    <cfRule type="duplicateValues" dxfId="56" priority="4" stopIfTrue="1"/>
  </conditionalFormatting>
  <conditionalFormatting sqref="C658">
    <cfRule type="duplicateValues" dxfId="55" priority="1" stopIfTrue="1"/>
    <cfRule type="duplicateValues" dxfId="54" priority="2" stopIfTrue="1"/>
  </conditionalFormatting>
  <conditionalFormatting sqref="C789">
    <cfRule type="duplicateValues" dxfId="53" priority="9" stopIfTrue="1"/>
    <cfRule type="duplicateValues" dxfId="52" priority="10" stopIfTrue="1"/>
  </conditionalFormatting>
  <conditionalFormatting sqref="C932">
    <cfRule type="duplicateValues" dxfId="51" priority="13" stopIfTrue="1"/>
    <cfRule type="duplicateValues" dxfId="50" priority="14" stopIfTrue="1"/>
  </conditionalFormatting>
  <conditionalFormatting sqref="C957">
    <cfRule type="duplicateValues" dxfId="49" priority="11" stopIfTrue="1"/>
    <cfRule type="duplicateValues" dxfId="48" priority="12" stopIfTrue="1"/>
  </conditionalFormatting>
  <conditionalFormatting sqref="C1093">
    <cfRule type="duplicateValues" dxfId="47" priority="48" stopIfTrue="1"/>
    <cfRule type="duplicateValues" dxfId="46" priority="47" stopIfTrue="1"/>
  </conditionalFormatting>
  <conditionalFormatting sqref="C1118">
    <cfRule type="duplicateValues" dxfId="45" priority="46" stopIfTrue="1"/>
    <cfRule type="duplicateValues" dxfId="44" priority="45" stopIfTrue="1"/>
  </conditionalFormatting>
  <conditionalFormatting sqref="C1257">
    <cfRule type="duplicateValues" dxfId="43" priority="44" stopIfTrue="1"/>
    <cfRule type="duplicateValues" dxfId="42" priority="43" stopIfTrue="1"/>
  </conditionalFormatting>
  <conditionalFormatting sqref="C1282">
    <cfRule type="duplicateValues" dxfId="41" priority="41" stopIfTrue="1"/>
    <cfRule type="duplicateValues" dxfId="40" priority="42" stopIfTrue="1"/>
  </conditionalFormatting>
  <conditionalFormatting sqref="C1413">
    <cfRule type="duplicateValues" dxfId="39" priority="49" stopIfTrue="1"/>
    <cfRule type="duplicateValues" dxfId="38" priority="50" stopIfTrue="1"/>
  </conditionalFormatting>
  <conditionalFormatting sqref="C1496">
    <cfRule type="duplicateValues" dxfId="37" priority="33" stopIfTrue="1"/>
    <cfRule type="duplicateValues" dxfId="36" priority="34" stopIfTrue="1"/>
  </conditionalFormatting>
  <conditionalFormatting sqref="C1521">
    <cfRule type="duplicateValues" dxfId="35" priority="31" stopIfTrue="1"/>
    <cfRule type="duplicateValues" dxfId="34" priority="32" stopIfTrue="1"/>
  </conditionalFormatting>
  <conditionalFormatting sqref="C1660">
    <cfRule type="duplicateValues" dxfId="33" priority="29" stopIfTrue="1"/>
    <cfRule type="duplicateValues" dxfId="32" priority="30" stopIfTrue="1"/>
  </conditionalFormatting>
  <conditionalFormatting sqref="C1685">
    <cfRule type="duplicateValues" dxfId="31" priority="28" stopIfTrue="1"/>
    <cfRule type="duplicateValues" dxfId="30" priority="27" stopIfTrue="1"/>
  </conditionalFormatting>
  <conditionalFormatting sqref="C1816">
    <cfRule type="duplicateValues" dxfId="29" priority="35" stopIfTrue="1"/>
    <cfRule type="duplicateValues" dxfId="28" priority="36" stopIfTrue="1"/>
  </conditionalFormatting>
  <conditionalFormatting sqref="C1959">
    <cfRule type="duplicateValues" dxfId="27" priority="40" stopIfTrue="1"/>
    <cfRule type="duplicateValues" dxfId="26" priority="39" stopIfTrue="1"/>
  </conditionalFormatting>
  <conditionalFormatting sqref="C1984">
    <cfRule type="duplicateValues" dxfId="25" priority="38" stopIfTrue="1"/>
    <cfRule type="duplicateValues" dxfId="24" priority="37" stopIfTrue="1"/>
  </conditionalFormatting>
  <conditionalFormatting sqref="C2120">
    <cfRule type="duplicateValues" dxfId="23" priority="73" stopIfTrue="1"/>
    <cfRule type="duplicateValues" dxfId="22" priority="74" stopIfTrue="1"/>
  </conditionalFormatting>
  <conditionalFormatting sqref="C2145">
    <cfRule type="duplicateValues" dxfId="21" priority="71" stopIfTrue="1"/>
    <cfRule type="duplicateValues" dxfId="20" priority="72" stopIfTrue="1"/>
  </conditionalFormatting>
  <conditionalFormatting sqref="C2284">
    <cfRule type="duplicateValues" dxfId="19" priority="69" stopIfTrue="1"/>
    <cfRule type="duplicateValues" dxfId="18" priority="70" stopIfTrue="1"/>
  </conditionalFormatting>
  <conditionalFormatting sqref="C2309">
    <cfRule type="duplicateValues" dxfId="17" priority="67" stopIfTrue="1"/>
    <cfRule type="duplicateValues" dxfId="16" priority="68" stopIfTrue="1"/>
  </conditionalFormatting>
  <conditionalFormatting sqref="C2440">
    <cfRule type="duplicateValues" dxfId="15" priority="75" stopIfTrue="1"/>
    <cfRule type="duplicateValues" dxfId="14" priority="76" stopIfTrue="1"/>
  </conditionalFormatting>
  <conditionalFormatting sqref="C2523">
    <cfRule type="duplicateValues" dxfId="13" priority="60" stopIfTrue="1"/>
    <cfRule type="duplicateValues" dxfId="12" priority="59" stopIfTrue="1"/>
  </conditionalFormatting>
  <conditionalFormatting sqref="C2548">
    <cfRule type="duplicateValues" dxfId="11" priority="57" stopIfTrue="1"/>
    <cfRule type="duplicateValues" dxfId="10" priority="58" stopIfTrue="1"/>
  </conditionalFormatting>
  <conditionalFormatting sqref="C2687">
    <cfRule type="duplicateValues" dxfId="9" priority="55" stopIfTrue="1"/>
    <cfRule type="duplicateValues" dxfId="8" priority="56" stopIfTrue="1"/>
  </conditionalFormatting>
  <conditionalFormatting sqref="C2712">
    <cfRule type="duplicateValues" dxfId="7" priority="53" stopIfTrue="1"/>
    <cfRule type="duplicateValues" dxfId="6" priority="54" stopIfTrue="1"/>
  </conditionalFormatting>
  <conditionalFormatting sqref="C2843">
    <cfRule type="duplicateValues" dxfId="5" priority="61" stopIfTrue="1"/>
    <cfRule type="duplicateValues" dxfId="4" priority="62" stopIfTrue="1"/>
  </conditionalFormatting>
  <conditionalFormatting sqref="C2986">
    <cfRule type="duplicateValues" dxfId="3" priority="65" stopIfTrue="1"/>
    <cfRule type="duplicateValues" dxfId="2" priority="66" stopIfTrue="1"/>
  </conditionalFormatting>
  <conditionalFormatting sqref="C3011">
    <cfRule type="duplicateValues" dxfId="1" priority="63" stopIfTrue="1"/>
    <cfRule type="duplicateValues" dxfId="0" priority="64" stopIfTrue="1"/>
  </conditionalFormatting>
  <printOptions horizontalCentered="1"/>
  <pageMargins left="0" right="0" top="0.74803149606299213" bottom="0.74803149606299213" header="0" footer="0"/>
  <pageSetup paperSize="8" scale="98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1EDA-DD28-4DC5-BEC0-6A8562DACA35}">
  <sheetPr codeName="Sheet6"/>
  <dimension ref="A1:P20"/>
  <sheetViews>
    <sheetView zoomScale="145" zoomScaleNormal="145" workbookViewId="0">
      <selection activeCell="C16" sqref="C16"/>
    </sheetView>
  </sheetViews>
  <sheetFormatPr defaultColWidth="9.109375" defaultRowHeight="13.8"/>
  <cols>
    <col min="1" max="1" width="25.109375" style="165" customWidth="1"/>
    <col min="2" max="2" width="8.88671875" style="165" customWidth="1"/>
    <col min="3" max="3" width="14.5546875" style="165" bestFit="1" customWidth="1"/>
    <col min="4" max="4" width="11.88671875" style="44" bestFit="1" customWidth="1"/>
    <col min="5" max="5" width="10.109375" style="44" customWidth="1"/>
    <col min="6" max="6" width="9.88671875" style="165" hidden="1" customWidth="1"/>
    <col min="7" max="7" width="6.44140625" style="165" hidden="1" customWidth="1"/>
    <col min="8" max="8" width="12.109375" style="165" customWidth="1"/>
    <col min="9" max="9" width="6.5546875" style="165" hidden="1" customWidth="1"/>
    <col min="10" max="10" width="6.5546875" style="165" customWidth="1"/>
    <col min="11" max="11" width="9.5546875" style="165" customWidth="1"/>
    <col min="12" max="13" width="9.109375" style="165"/>
    <col min="14" max="14" width="12.109375" style="165" hidden="1" customWidth="1"/>
    <col min="15" max="15" width="9.88671875" style="165" bestFit="1" customWidth="1"/>
    <col min="16" max="16" width="4.44140625" style="165" bestFit="1" customWidth="1"/>
    <col min="17" max="16384" width="9.109375" style="165"/>
  </cols>
  <sheetData>
    <row r="1" spans="1:16">
      <c r="A1" s="44"/>
      <c r="B1" s="44"/>
      <c r="C1" s="44"/>
      <c r="F1" s="43"/>
    </row>
    <row r="2" spans="1:16" s="166" customFormat="1">
      <c r="B2" s="88"/>
      <c r="C2" s="87" t="s">
        <v>122</v>
      </c>
      <c r="D2" s="89" t="s">
        <v>121</v>
      </c>
      <c r="E2" s="89" t="s">
        <v>77</v>
      </c>
      <c r="F2" s="90" t="s">
        <v>73</v>
      </c>
      <c r="G2" s="177"/>
      <c r="H2" s="177" t="s">
        <v>70</v>
      </c>
      <c r="I2" s="177"/>
      <c r="K2" s="87" t="s">
        <v>122</v>
      </c>
      <c r="L2" s="89" t="s">
        <v>121</v>
      </c>
      <c r="M2" s="89" t="s">
        <v>77</v>
      </c>
      <c r="N2" s="90" t="s">
        <v>73</v>
      </c>
      <c r="O2" s="177" t="s">
        <v>70</v>
      </c>
    </row>
    <row r="3" spans="1:16">
      <c r="A3" s="167" t="s">
        <v>220</v>
      </c>
      <c r="B3" s="168">
        <v>1</v>
      </c>
      <c r="C3" s="122">
        <f>'s.i attached#41026'!C14</f>
        <v>13500</v>
      </c>
      <c r="D3" s="176">
        <v>55.8</v>
      </c>
      <c r="E3" s="175">
        <f>D3+I3</f>
        <v>63.3</v>
      </c>
      <c r="F3" s="122">
        <f>'s.i attached#41026'!F14</f>
        <v>944460</v>
      </c>
      <c r="G3" s="204">
        <v>7.0309999999999999E-3</v>
      </c>
      <c r="H3" s="169">
        <f>F3*G3</f>
        <v>6640.4982600000003</v>
      </c>
      <c r="I3" s="308">
        <f t="shared" ref="I3:I9" si="0">B3*7.5</f>
        <v>7.5</v>
      </c>
      <c r="J3" s="177">
        <f>B3+B4</f>
        <v>12</v>
      </c>
      <c r="K3" s="169">
        <f>C3+C4</f>
        <v>33780</v>
      </c>
      <c r="L3" s="247">
        <f>D3+D4</f>
        <v>769.28</v>
      </c>
      <c r="M3" s="247">
        <f>E3+E4</f>
        <v>859.28</v>
      </c>
      <c r="O3" s="247">
        <f>H3+H4</f>
        <v>27061.925264000001</v>
      </c>
      <c r="P3" s="172"/>
    </row>
    <row r="4" spans="1:16">
      <c r="A4" s="167" t="s">
        <v>139</v>
      </c>
      <c r="B4" s="168">
        <v>11</v>
      </c>
      <c r="C4" s="122">
        <f>'s.i attached#41026'!C271</f>
        <v>20280</v>
      </c>
      <c r="D4" s="176">
        <v>713.48</v>
      </c>
      <c r="E4" s="175">
        <f t="shared" ref="E4:E10" si="1">D4+I4</f>
        <v>795.98</v>
      </c>
      <c r="F4" s="122">
        <f>'s.i attached#41026'!F271</f>
        <v>2904484</v>
      </c>
      <c r="G4" s="204">
        <v>7.0309999999999999E-3</v>
      </c>
      <c r="H4" s="169">
        <f t="shared" ref="H4:H10" si="2">F4*G4</f>
        <v>20421.427004000001</v>
      </c>
      <c r="I4" s="308">
        <f t="shared" si="0"/>
        <v>82.5</v>
      </c>
      <c r="J4" s="169"/>
      <c r="K4" s="169"/>
      <c r="L4" s="247"/>
      <c r="M4" s="247"/>
      <c r="O4" s="247"/>
      <c r="P4" s="172"/>
    </row>
    <row r="5" spans="1:16">
      <c r="A5" s="167" t="s">
        <v>68</v>
      </c>
      <c r="B5" s="168">
        <v>12</v>
      </c>
      <c r="C5" s="122">
        <f>'s.i attached#41026'!C139+'s.i attached#41026'!C147</f>
        <v>40672</v>
      </c>
      <c r="D5" s="176">
        <v>1515.22</v>
      </c>
      <c r="E5" s="175">
        <f t="shared" si="1"/>
        <v>1605.22</v>
      </c>
      <c r="F5" s="122">
        <f>'s.i attached#41026'!F139+'s.i attached#41026'!F147</f>
        <v>12224939</v>
      </c>
      <c r="G5" s="204">
        <v>7.0309999999999999E-3</v>
      </c>
      <c r="H5" s="169">
        <f t="shared" si="2"/>
        <v>85953.546109000003</v>
      </c>
      <c r="I5" s="308">
        <f t="shared" si="0"/>
        <v>90</v>
      </c>
      <c r="J5" s="169"/>
      <c r="K5" s="169"/>
      <c r="L5" s="247"/>
      <c r="M5" s="247"/>
      <c r="O5" s="247"/>
      <c r="P5" s="172"/>
    </row>
    <row r="6" spans="1:16" s="166" customFormat="1">
      <c r="A6" s="167" t="s">
        <v>52</v>
      </c>
      <c r="B6" s="168">
        <v>19</v>
      </c>
      <c r="C6" s="168">
        <f>'s.i attached#41026'!C26+'s.i attached#41026'!C46+'s.i attached#41026'!C112+'s.i attached#41026'!C126+'s.i attached#41026'!C154+'s.i attached#41026'!C158+'s.i attached#41026'!C241+'s.i attached#41026'!C251+'s.i attached#41026'!C257+'s.i attached#41026'!C281+'s.i attached#41026'!C287</f>
        <v>102405</v>
      </c>
      <c r="D6" s="176">
        <v>1996.04</v>
      </c>
      <c r="E6" s="175">
        <f t="shared" si="1"/>
        <v>2138.54</v>
      </c>
      <c r="F6" s="168">
        <f>'s.i attached#41026'!F26+'s.i attached#41026'!F46+'s.i attached#41026'!F112+'s.i attached#41026'!F126+'s.i attached#41026'!F154+'s.i attached#41026'!F158+'s.i attached#41026'!F241+'s.i attached#41026'!F251+'s.i attached#41026'!F257+'s.i attached#41026'!F281+'s.i attached#41026'!F287</f>
        <v>11398797</v>
      </c>
      <c r="G6" s="204">
        <v>7.0309999999999999E-3</v>
      </c>
      <c r="H6" s="169">
        <f t="shared" si="2"/>
        <v>80144.941707000005</v>
      </c>
      <c r="I6" s="308">
        <f t="shared" si="0"/>
        <v>142.5</v>
      </c>
      <c r="J6" s="169"/>
      <c r="K6" s="169"/>
    </row>
    <row r="7" spans="1:16">
      <c r="A7" s="167" t="s">
        <v>51</v>
      </c>
      <c r="B7" s="233">
        <v>17</v>
      </c>
      <c r="C7" s="168">
        <f>'s.i attached#41026'!C22+'s.i attached#41026'!C184+'s.i attached#41026'!C188</f>
        <v>97850</v>
      </c>
      <c r="D7" s="176">
        <v>2960.48</v>
      </c>
      <c r="E7" s="175">
        <f t="shared" si="1"/>
        <v>3087.98</v>
      </c>
      <c r="F7" s="168">
        <f>'s.i attached#41026'!F22+'s.i attached#41026'!F184+'s.i attached#41026'!F188</f>
        <v>11503343</v>
      </c>
      <c r="G7" s="204">
        <v>7.0309999999999999E-3</v>
      </c>
      <c r="H7" s="169">
        <f t="shared" si="2"/>
        <v>80880.004633000004</v>
      </c>
      <c r="I7" s="308">
        <f t="shared" si="0"/>
        <v>127.5</v>
      </c>
      <c r="J7" s="169"/>
      <c r="K7" s="169"/>
    </row>
    <row r="8" spans="1:16">
      <c r="A8" s="167" t="s">
        <v>67</v>
      </c>
      <c r="B8" s="233">
        <v>47</v>
      </c>
      <c r="C8" s="168">
        <f>'s.i attached#41026'!C150+'s.i attached#41026'!C220+'s.i attached#41026'!C223+'s.i attached#41026'!C238+'s.i attached#41026'!C247</f>
        <v>215025</v>
      </c>
      <c r="D8" s="176">
        <v>19598.03</v>
      </c>
      <c r="E8" s="175">
        <v>21614.93</v>
      </c>
      <c r="F8" s="168">
        <f>'s.i attached#41026'!F150+'s.i attached#41026'!F220+'s.i attached#41026'!F223+'s.i attached#41026'!F238+'s.i attached#41026'!F247</f>
        <v>48738765</v>
      </c>
      <c r="G8" s="204">
        <v>7.0309999999999999E-3</v>
      </c>
      <c r="H8" s="169">
        <f t="shared" si="2"/>
        <v>342682.25671500002</v>
      </c>
      <c r="I8" s="308">
        <f t="shared" si="0"/>
        <v>352.5</v>
      </c>
      <c r="J8" s="169"/>
      <c r="K8" s="169"/>
    </row>
    <row r="9" spans="1:16" ht="13.35" customHeight="1">
      <c r="A9" s="167" t="s">
        <v>137</v>
      </c>
      <c r="B9" s="168">
        <v>7</v>
      </c>
      <c r="C9" s="122">
        <f>'s.i attached#41026'!C264+'s.i attached#41026'!C39</f>
        <v>15479</v>
      </c>
      <c r="D9" s="175">
        <v>1171</v>
      </c>
      <c r="E9" s="175">
        <f t="shared" si="1"/>
        <v>1223.5</v>
      </c>
      <c r="F9" s="122">
        <f>'s.i attached#41026'!F264+'s.i attached#41026'!F39</f>
        <v>3965267</v>
      </c>
      <c r="G9" s="204">
        <v>7.0309999999999999E-3</v>
      </c>
      <c r="H9" s="169">
        <f t="shared" si="2"/>
        <v>27879.792277</v>
      </c>
      <c r="I9" s="308">
        <f t="shared" si="0"/>
        <v>52.5</v>
      </c>
      <c r="J9" s="169"/>
      <c r="K9" s="169"/>
      <c r="L9" s="173"/>
      <c r="M9" s="173"/>
      <c r="O9" s="173"/>
    </row>
    <row r="10" spans="1:16">
      <c r="A10" s="167" t="s">
        <v>195</v>
      </c>
      <c r="B10" s="168"/>
      <c r="C10" s="174">
        <f>'s.i attached#41026'!C129</f>
        <v>5370</v>
      </c>
      <c r="D10" s="176">
        <v>67.13</v>
      </c>
      <c r="E10" s="175">
        <f t="shared" si="1"/>
        <v>67.13</v>
      </c>
      <c r="F10" s="174">
        <f>'s.i attached#41026'!F129</f>
        <v>402535</v>
      </c>
      <c r="G10" s="204">
        <v>7.0309999999999999E-3</v>
      </c>
      <c r="H10" s="169">
        <f t="shared" si="2"/>
        <v>2830.2235850000002</v>
      </c>
      <c r="I10" s="308">
        <f>B10*7.5</f>
        <v>0</v>
      </c>
      <c r="J10" s="169"/>
      <c r="K10" s="169"/>
      <c r="L10" s="173"/>
      <c r="M10" s="173"/>
      <c r="O10" s="173"/>
    </row>
    <row r="11" spans="1:16">
      <c r="A11" s="167" t="s">
        <v>812</v>
      </c>
      <c r="B11" s="168"/>
      <c r="C11" s="174">
        <f>'S.I.front# 41026'!C40</f>
        <v>290628</v>
      </c>
      <c r="D11" s="176">
        <v>5.82</v>
      </c>
      <c r="E11" s="175">
        <f>D11+I11</f>
        <v>5.82</v>
      </c>
      <c r="F11" s="174">
        <f>'s.i attached#41026'!F293</f>
        <v>305159</v>
      </c>
      <c r="G11" s="204">
        <v>7.0309999999999999E-3</v>
      </c>
      <c r="H11" s="169">
        <f>F11*G11</f>
        <v>2145.5729289999999</v>
      </c>
      <c r="I11" s="308">
        <f>B11*7.5</f>
        <v>0</v>
      </c>
      <c r="J11" s="169"/>
      <c r="K11" s="169"/>
      <c r="L11" s="173"/>
      <c r="M11" s="173"/>
      <c r="O11" s="173"/>
    </row>
    <row r="12" spans="1:16" ht="14.4" thickBot="1">
      <c r="B12" s="171">
        <f>SUM(B3:B11)</f>
        <v>114</v>
      </c>
      <c r="C12" s="231">
        <f>SUM(C3:C11)</f>
        <v>801209</v>
      </c>
      <c r="D12" s="231">
        <f>SUM(D3:D11)</f>
        <v>28083</v>
      </c>
      <c r="E12" s="231">
        <f>SUM(E3:E11)</f>
        <v>30602.400000000001</v>
      </c>
      <c r="F12" s="349">
        <f>SUM(F3:F11)</f>
        <v>92387749</v>
      </c>
      <c r="G12" s="231"/>
      <c r="H12" s="231">
        <f>SUM(H3:H11)</f>
        <v>649578.26321900019</v>
      </c>
      <c r="I12" s="309"/>
      <c r="J12" s="309"/>
      <c r="K12" s="315"/>
    </row>
    <row r="13" spans="1:16" ht="14.4" thickTop="1">
      <c r="B13" s="307">
        <v>114</v>
      </c>
      <c r="C13" s="44" t="b">
        <f>C12=C14</f>
        <v>1</v>
      </c>
      <c r="D13" s="170" t="b">
        <v>1</v>
      </c>
      <c r="E13" s="170" t="b">
        <v>1</v>
      </c>
      <c r="F13" s="173" t="b">
        <f>F12=F14</f>
        <v>1</v>
      </c>
      <c r="H13" s="176" t="b">
        <f>H12=H14</f>
        <v>1</v>
      </c>
      <c r="I13" s="176"/>
      <c r="J13" s="176"/>
      <c r="K13" s="176"/>
    </row>
    <row r="14" spans="1:16">
      <c r="B14" s="172" t="b">
        <f>B13=B12</f>
        <v>1</v>
      </c>
      <c r="C14" s="174">
        <f>'s.i attached#41026'!C295</f>
        <v>801209</v>
      </c>
      <c r="D14" s="173">
        <f>'P.L attached#41026'!G3105</f>
        <v>28082.999999999593</v>
      </c>
      <c r="E14" s="173">
        <f>'P.L attached#41026'!H3105</f>
        <v>30602.399999999998</v>
      </c>
      <c r="F14" s="348">
        <f>'s.i attached#41026'!F295</f>
        <v>92387749</v>
      </c>
      <c r="H14" s="174">
        <f>'s.i attached#41026'!G295</f>
        <v>649578.26321899996</v>
      </c>
      <c r="I14" s="44"/>
      <c r="J14" s="44"/>
      <c r="K14" s="174"/>
      <c r="L14" s="265"/>
    </row>
    <row r="15" spans="1:16">
      <c r="A15" s="173"/>
      <c r="B15" s="172">
        <f>B13-B12</f>
        <v>0</v>
      </c>
      <c r="C15" s="173">
        <f>C12-C14</f>
        <v>0</v>
      </c>
      <c r="D15" s="247">
        <f>D14-D12</f>
        <v>-4.0745362639427185E-10</v>
      </c>
      <c r="E15" s="247">
        <f>E14-E12</f>
        <v>0</v>
      </c>
      <c r="F15" s="173"/>
      <c r="H15" s="173">
        <f>H14-H12</f>
        <v>0</v>
      </c>
      <c r="I15" s="173"/>
      <c r="J15" s="173"/>
      <c r="K15" s="173"/>
    </row>
    <row r="16" spans="1:16">
      <c r="C16" s="173"/>
      <c r="D16" s="186"/>
      <c r="E16" s="186"/>
      <c r="F16" s="173"/>
      <c r="G16" s="178"/>
      <c r="H16" s="169"/>
      <c r="I16" s="169"/>
      <c r="J16" s="169"/>
      <c r="K16" s="169"/>
    </row>
    <row r="17" spans="3:11">
      <c r="C17" s="172"/>
      <c r="D17" s="186"/>
      <c r="E17" s="186"/>
      <c r="F17" s="172"/>
      <c r="G17" s="178"/>
      <c r="H17" s="169"/>
      <c r="I17" s="169"/>
      <c r="J17" s="169"/>
      <c r="K17" s="169"/>
    </row>
    <row r="18" spans="3:11">
      <c r="C18" s="173"/>
      <c r="D18" s="173"/>
      <c r="E18" s="173"/>
      <c r="F18" s="173"/>
      <c r="G18" s="173"/>
      <c r="H18" s="173"/>
      <c r="I18" s="173"/>
      <c r="J18" s="173"/>
      <c r="K18" s="173"/>
    </row>
    <row r="19" spans="3:11">
      <c r="D19" s="174"/>
      <c r="E19" s="174"/>
    </row>
    <row r="20" spans="3:11">
      <c r="D20" s="174"/>
      <c r="E20" s="17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C991-AA11-4A0D-AAD5-82C8423E3799}">
  <sheetPr codeName="Sheet5">
    <pageSetUpPr fitToPage="1"/>
  </sheetPr>
  <dimension ref="A1:K135"/>
  <sheetViews>
    <sheetView zoomScale="130" zoomScaleNormal="130" workbookViewId="0">
      <selection activeCell="D16" sqref="D16"/>
    </sheetView>
  </sheetViews>
  <sheetFormatPr defaultRowHeight="13.2" zeroHeight="1"/>
  <cols>
    <col min="1" max="1" width="16" customWidth="1"/>
    <col min="2" max="2" width="20.109375" customWidth="1"/>
    <col min="3" max="3" width="2.88671875" customWidth="1"/>
    <col min="4" max="4" width="20" customWidth="1"/>
    <col min="5" max="5" width="7.109375" bestFit="1" customWidth="1"/>
    <col min="6" max="6" width="12.88671875" bestFit="1" customWidth="1"/>
    <col min="7" max="7" width="10.109375" bestFit="1" customWidth="1"/>
    <col min="8" max="8" width="7" style="310" bestFit="1" customWidth="1"/>
    <col min="9" max="9" width="7" style="310" customWidth="1"/>
    <col min="10" max="10" width="14.88671875" style="310" customWidth="1"/>
    <col min="11" max="11" width="13" customWidth="1"/>
  </cols>
  <sheetData>
    <row r="1" spans="1:11" s="58" customFormat="1" ht="15.75" customHeight="1" thickBot="1">
      <c r="A1" s="332" t="s">
        <v>186</v>
      </c>
      <c r="B1" s="333"/>
      <c r="D1" s="357" t="s">
        <v>147</v>
      </c>
      <c r="E1" s="357" t="s">
        <v>140</v>
      </c>
      <c r="F1" s="357" t="s">
        <v>142</v>
      </c>
      <c r="G1" s="357" t="s">
        <v>141</v>
      </c>
      <c r="H1" s="357" t="s">
        <v>116</v>
      </c>
      <c r="I1" s="357" t="s">
        <v>117</v>
      </c>
      <c r="J1" s="357" t="s">
        <v>128</v>
      </c>
      <c r="K1" s="339" t="s">
        <v>144</v>
      </c>
    </row>
    <row r="2" spans="1:11" s="58" customFormat="1" ht="10.8" thickBot="1">
      <c r="A2" s="579" t="s">
        <v>187</v>
      </c>
      <c r="B2" s="580"/>
      <c r="D2" s="352" t="s">
        <v>184</v>
      </c>
      <c r="E2" s="353" t="s">
        <v>179</v>
      </c>
      <c r="F2" s="352" t="s">
        <v>438</v>
      </c>
      <c r="G2" s="352" t="s">
        <v>813</v>
      </c>
      <c r="H2" s="353" t="s">
        <v>185</v>
      </c>
      <c r="I2" s="352" t="s">
        <v>118</v>
      </c>
      <c r="J2" s="352" t="s">
        <v>814</v>
      </c>
      <c r="K2" s="370" t="s">
        <v>817</v>
      </c>
    </row>
    <row r="3" spans="1:11" s="58" customFormat="1" ht="14.4" thickBot="1">
      <c r="A3" s="334" t="s">
        <v>188</v>
      </c>
      <c r="B3" s="335" t="s">
        <v>433</v>
      </c>
      <c r="D3" s="352" t="s">
        <v>184</v>
      </c>
      <c r="E3" s="353" t="s">
        <v>179</v>
      </c>
      <c r="F3" s="352" t="s">
        <v>437</v>
      </c>
      <c r="G3" s="352" t="s">
        <v>815</v>
      </c>
      <c r="H3" s="353" t="s">
        <v>185</v>
      </c>
      <c r="I3" s="352" t="s">
        <v>118</v>
      </c>
      <c r="J3" s="352" t="s">
        <v>814</v>
      </c>
      <c r="K3" s="370" t="s">
        <v>818</v>
      </c>
    </row>
    <row r="4" spans="1:11" s="58" customFormat="1" ht="14.4" thickBot="1">
      <c r="A4" s="334" t="s">
        <v>189</v>
      </c>
      <c r="B4" s="355" t="s">
        <v>434</v>
      </c>
      <c r="D4" s="352" t="s">
        <v>184</v>
      </c>
      <c r="E4" s="353" t="s">
        <v>179</v>
      </c>
      <c r="F4" s="352" t="s">
        <v>436</v>
      </c>
      <c r="G4" s="352" t="s">
        <v>816</v>
      </c>
      <c r="H4" s="353" t="s">
        <v>185</v>
      </c>
      <c r="I4" s="352" t="s">
        <v>118</v>
      </c>
      <c r="J4" s="352" t="s">
        <v>814</v>
      </c>
      <c r="K4" s="370" t="s">
        <v>819</v>
      </c>
    </row>
    <row r="5" spans="1:11" s="58" customFormat="1" ht="14.4" thickBot="1">
      <c r="A5" s="334" t="s">
        <v>190</v>
      </c>
      <c r="B5" s="334" t="s">
        <v>301</v>
      </c>
      <c r="D5" s="352"/>
      <c r="E5" s="353"/>
      <c r="F5" s="353"/>
      <c r="G5" s="353"/>
      <c r="H5" s="353"/>
      <c r="I5" s="352"/>
      <c r="J5" s="353"/>
      <c r="K5" s="353"/>
    </row>
    <row r="6" spans="1:11" s="58" customFormat="1" ht="13.8">
      <c r="A6" s="334" t="s">
        <v>191</v>
      </c>
      <c r="B6" s="334" t="s">
        <v>435</v>
      </c>
      <c r="C6"/>
      <c r="D6" s="256" t="s">
        <v>148</v>
      </c>
      <c r="E6"/>
    </row>
    <row r="7" spans="1:11" s="58" customFormat="1">
      <c r="A7"/>
      <c r="B7"/>
      <c r="C7"/>
      <c r="D7" s="311" t="s">
        <v>149</v>
      </c>
      <c r="E7"/>
      <c r="F7"/>
      <c r="G7"/>
      <c r="H7" s="310"/>
      <c r="I7" s="310"/>
      <c r="J7" s="310"/>
    </row>
    <row r="8" spans="1:11" s="58" customFormat="1">
      <c r="A8"/>
      <c r="B8"/>
      <c r="C8"/>
      <c r="D8" s="311"/>
      <c r="E8"/>
      <c r="F8"/>
      <c r="G8"/>
      <c r="H8" s="310"/>
      <c r="I8" s="310"/>
      <c r="J8" s="310"/>
    </row>
    <row r="9" spans="1:11" ht="12" customHeight="1"/>
    <row r="10" spans="1:11"/>
    <row r="11" spans="1:11"/>
    <row r="12" spans="1:11"/>
    <row r="13" spans="1:11" ht="12.75" customHeight="1"/>
    <row r="14" spans="1:11" ht="12.75" customHeight="1"/>
    <row r="15" spans="1:11" ht="12.75" customHeight="1"/>
    <row r="16" spans="1:11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409.6" hidden="1" customHeight="1"/>
    <row r="120" ht="409.6" hidden="1" customHeight="1"/>
    <row r="121" ht="409.6" hidden="1" customHeight="1"/>
    <row r="122" ht="409.6" hidden="1" customHeight="1"/>
    <row r="123"/>
    <row r="124"/>
    <row r="125"/>
    <row r="126"/>
    <row r="127"/>
    <row r="128"/>
    <row r="129"/>
    <row r="130"/>
    <row r="131"/>
    <row r="132"/>
    <row r="133"/>
    <row r="134"/>
    <row r="135"/>
  </sheetData>
  <sheetProtection selectLockedCells="1" selectUnlockedCells="1"/>
  <mergeCells count="1">
    <mergeCell ref="A2:B2"/>
  </mergeCells>
  <phoneticPr fontId="43" type="noConversion"/>
  <pageMargins left="0.53333333333333299" right="0.209722222222222" top="0.64097222222222205" bottom="9.5833333333333298E-2" header="0.51180555555555596" footer="0.51180555555555596"/>
  <pageSetup paperSize="9" scale="76" firstPageNumber="0"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FE80-3AC2-4EC7-894F-C7B90D94AC6C}">
  <sheetPr codeName="Sheet7">
    <tabColor rgb="FF00B0F0"/>
  </sheetPr>
  <dimension ref="A1:AD109"/>
  <sheetViews>
    <sheetView topLeftCell="C25" zoomScale="85" zoomScaleNormal="85" workbookViewId="0">
      <selection activeCell="W38" sqref="W38"/>
    </sheetView>
  </sheetViews>
  <sheetFormatPr defaultColWidth="8.33203125" defaultRowHeight="13.8"/>
  <cols>
    <col min="1" max="1" width="14.21875" style="239" customWidth="1"/>
    <col min="2" max="2" width="15" style="240" customWidth="1"/>
    <col min="3" max="3" width="16.109375" style="241" customWidth="1"/>
    <col min="4" max="4" width="9.21875" style="188" customWidth="1"/>
    <col min="5" max="5" width="0.88671875" style="238" customWidth="1"/>
    <col min="6" max="6" width="12.5546875" style="243" customWidth="1"/>
    <col min="7" max="7" width="11.109375" style="240" customWidth="1"/>
    <col min="8" max="8" width="15" style="242" customWidth="1"/>
    <col min="9" max="9" width="9.77734375" style="234" customWidth="1"/>
    <col min="10" max="10" width="1.33203125" style="238" customWidth="1"/>
    <col min="11" max="11" width="14.21875" style="238" customWidth="1"/>
    <col min="12" max="12" width="14.109375" style="240" customWidth="1"/>
    <col min="13" max="13" width="14.5546875" style="241" customWidth="1"/>
    <col min="14" max="14" width="8" style="244" customWidth="1"/>
    <col min="15" max="15" width="0.88671875" style="238" customWidth="1"/>
    <col min="16" max="16" width="10.5546875" style="238" customWidth="1"/>
    <col min="17" max="17" width="13.88671875" style="240" customWidth="1"/>
    <col min="18" max="18" width="14.33203125" style="241" bestFit="1" customWidth="1"/>
    <col min="19" max="19" width="8.88671875" style="244" customWidth="1"/>
    <col min="20" max="20" width="0.77734375" style="238" customWidth="1"/>
    <col min="21" max="21" width="14.21875" style="238" customWidth="1"/>
    <col min="22" max="22" width="14.109375" style="240" customWidth="1"/>
    <col min="23" max="23" width="14.5546875" style="241" customWidth="1"/>
    <col min="24" max="24" width="8" style="244" customWidth="1"/>
    <col min="25" max="25" width="0.88671875" style="238" customWidth="1"/>
    <col min="26" max="26" width="10.5546875" style="238" customWidth="1"/>
    <col min="27" max="27" width="13.88671875" style="240" customWidth="1"/>
    <col min="28" max="28" width="14.33203125" style="241" bestFit="1" customWidth="1"/>
    <col min="29" max="29" width="8.88671875" style="244" customWidth="1"/>
    <col min="30" max="16384" width="8.33203125" style="238"/>
  </cols>
  <sheetData>
    <row r="1" spans="1:29" ht="24.6">
      <c r="A1" s="587" t="s">
        <v>15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  <c r="O1" s="587"/>
      <c r="P1" s="587"/>
      <c r="Q1" s="587"/>
      <c r="R1" s="587"/>
      <c r="S1" s="587"/>
      <c r="V1" s="238"/>
      <c r="W1" s="238"/>
      <c r="X1" s="238"/>
      <c r="AA1" s="238"/>
      <c r="AB1" s="238"/>
      <c r="AC1" s="238"/>
    </row>
    <row r="2" spans="1:29" ht="18" customHeight="1">
      <c r="A2" s="586" t="s">
        <v>440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  <c r="S2" s="586"/>
      <c r="V2" s="238"/>
      <c r="W2" s="238"/>
      <c r="X2" s="238"/>
      <c r="AA2" s="238"/>
      <c r="AB2" s="238"/>
      <c r="AC2" s="238"/>
    </row>
    <row r="3" spans="1:29" ht="15" customHeight="1">
      <c r="D3" s="234"/>
      <c r="F3" s="389"/>
      <c r="I3" s="243" t="s">
        <v>441</v>
      </c>
    </row>
    <row r="4" spans="1:29" ht="19.5" customHeight="1">
      <c r="A4" s="587" t="s">
        <v>442</v>
      </c>
      <c r="B4" s="587"/>
      <c r="C4" s="587"/>
      <c r="D4" s="587"/>
      <c r="E4" s="587"/>
      <c r="F4" s="587"/>
      <c r="G4" s="587"/>
      <c r="H4" s="587"/>
      <c r="I4" s="587"/>
      <c r="J4" s="587"/>
      <c r="K4" s="587"/>
      <c r="L4" s="587"/>
      <c r="M4" s="587"/>
      <c r="N4" s="587"/>
      <c r="O4" s="587"/>
      <c r="P4" s="587"/>
      <c r="Q4" s="587"/>
      <c r="R4" s="587"/>
      <c r="S4" s="587"/>
      <c r="V4" s="238"/>
      <c r="W4" s="238"/>
      <c r="X4" s="238"/>
      <c r="AA4" s="238"/>
      <c r="AB4" s="238"/>
      <c r="AC4" s="238"/>
    </row>
    <row r="5" spans="1:29" ht="3" customHeight="1">
      <c r="K5" s="238">
        <v>0</v>
      </c>
      <c r="N5" s="390"/>
      <c r="P5" s="391"/>
      <c r="U5" s="238">
        <v>0</v>
      </c>
      <c r="X5" s="390"/>
      <c r="Z5" s="391"/>
    </row>
    <row r="6" spans="1:29" ht="16.5" customHeight="1">
      <c r="A6" s="392" t="s">
        <v>443</v>
      </c>
      <c r="C6" s="581">
        <v>45777</v>
      </c>
      <c r="D6" s="581"/>
      <c r="E6" s="581"/>
      <c r="F6" s="581"/>
      <c r="K6" s="392" t="s">
        <v>443</v>
      </c>
      <c r="N6" s="581">
        <v>45777</v>
      </c>
      <c r="O6" s="581"/>
      <c r="P6" s="581"/>
      <c r="Q6" s="581"/>
      <c r="U6" s="392" t="s">
        <v>443</v>
      </c>
      <c r="X6" s="581">
        <v>45777</v>
      </c>
      <c r="Y6" s="581"/>
      <c r="Z6" s="581"/>
      <c r="AA6" s="581"/>
    </row>
    <row r="7" spans="1:29" ht="16.5" customHeight="1">
      <c r="A7" s="392" t="s">
        <v>444</v>
      </c>
      <c r="C7" s="585">
        <v>40</v>
      </c>
      <c r="D7" s="585"/>
      <c r="E7" s="585"/>
      <c r="F7" s="585"/>
      <c r="K7" s="392" t="s">
        <v>444</v>
      </c>
      <c r="N7" s="585">
        <v>40</v>
      </c>
      <c r="O7" s="585"/>
      <c r="P7" s="585"/>
      <c r="Q7" s="585"/>
      <c r="U7" s="392" t="s">
        <v>444</v>
      </c>
      <c r="X7" s="585">
        <v>34</v>
      </c>
      <c r="Y7" s="585"/>
      <c r="Z7" s="585"/>
      <c r="AA7" s="585"/>
    </row>
    <row r="8" spans="1:29" ht="16.5" customHeight="1">
      <c r="A8" s="392" t="s">
        <v>445</v>
      </c>
      <c r="C8" s="585">
        <v>0</v>
      </c>
      <c r="D8" s="585"/>
      <c r="E8" s="585"/>
      <c r="F8" s="585"/>
      <c r="K8" s="392" t="s">
        <v>445</v>
      </c>
      <c r="N8" s="585">
        <v>0</v>
      </c>
      <c r="O8" s="585"/>
      <c r="P8" s="585"/>
      <c r="Q8" s="585"/>
      <c r="U8" s="392" t="s">
        <v>445</v>
      </c>
      <c r="X8" s="585">
        <v>0</v>
      </c>
      <c r="Y8" s="585"/>
      <c r="Z8" s="585"/>
      <c r="AA8" s="585"/>
    </row>
    <row r="9" spans="1:29" ht="16.5" customHeight="1">
      <c r="A9" s="392" t="s">
        <v>446</v>
      </c>
      <c r="K9" s="392" t="s">
        <v>446</v>
      </c>
      <c r="N9" s="241"/>
      <c r="O9" s="188"/>
      <c r="Q9" s="243"/>
      <c r="U9" s="392" t="s">
        <v>446</v>
      </c>
      <c r="X9" s="241"/>
      <c r="Y9" s="188"/>
      <c r="AA9" s="243"/>
    </row>
    <row r="10" spans="1:29" ht="16.5" customHeight="1">
      <c r="A10" s="392" t="s">
        <v>447</v>
      </c>
      <c r="C10" s="581" t="s">
        <v>448</v>
      </c>
      <c r="D10" s="581"/>
      <c r="E10" s="581"/>
      <c r="F10" s="581"/>
      <c r="G10" s="393"/>
      <c r="H10" s="393"/>
      <c r="K10" s="392" t="s">
        <v>447</v>
      </c>
      <c r="N10" s="581" t="s">
        <v>449</v>
      </c>
      <c r="O10" s="581"/>
      <c r="P10" s="581"/>
      <c r="Q10" s="581"/>
      <c r="R10" s="394"/>
      <c r="U10" s="392" t="s">
        <v>447</v>
      </c>
      <c r="X10" s="581" t="s">
        <v>450</v>
      </c>
      <c r="Y10" s="581"/>
      <c r="Z10" s="581"/>
      <c r="AA10" s="581"/>
      <c r="AB10" s="394"/>
    </row>
    <row r="11" spans="1:29">
      <c r="N11" s="241"/>
      <c r="O11" s="241"/>
      <c r="Q11" s="238"/>
      <c r="R11" s="394"/>
      <c r="X11" s="241"/>
      <c r="Y11" s="241"/>
      <c r="AA11" s="238"/>
      <c r="AB11" s="394"/>
    </row>
    <row r="12" spans="1:29" ht="24" customHeight="1">
      <c r="A12" s="584" t="s">
        <v>451</v>
      </c>
      <c r="B12" s="584"/>
      <c r="C12" s="584"/>
      <c r="D12" s="584"/>
      <c r="E12" s="584"/>
      <c r="F12" s="584"/>
      <c r="G12" s="584"/>
      <c r="H12" s="584"/>
      <c r="I12" s="584"/>
      <c r="K12" s="584" t="s">
        <v>451</v>
      </c>
      <c r="L12" s="584"/>
      <c r="M12" s="584"/>
      <c r="N12" s="584"/>
      <c r="O12" s="584"/>
      <c r="P12" s="584"/>
      <c r="Q12" s="584"/>
      <c r="R12" s="584"/>
      <c r="S12" s="584"/>
      <c r="U12" s="584" t="s">
        <v>451</v>
      </c>
      <c r="V12" s="584"/>
      <c r="W12" s="584"/>
      <c r="X12" s="584"/>
      <c r="Y12" s="584"/>
      <c r="Z12" s="584"/>
      <c r="AA12" s="584"/>
      <c r="AB12" s="584"/>
      <c r="AC12" s="584"/>
    </row>
    <row r="13" spans="1:29" ht="15" customHeight="1">
      <c r="A13" s="395" t="s">
        <v>36</v>
      </c>
      <c r="B13" s="395" t="s">
        <v>452</v>
      </c>
      <c r="C13" s="395" t="s">
        <v>453</v>
      </c>
      <c r="D13" s="396" t="s">
        <v>454</v>
      </c>
      <c r="E13" s="397"/>
      <c r="F13" s="395" t="s">
        <v>36</v>
      </c>
      <c r="G13" s="395" t="s">
        <v>452</v>
      </c>
      <c r="H13" s="395" t="s">
        <v>453</v>
      </c>
      <c r="I13" s="396" t="s">
        <v>454</v>
      </c>
      <c r="J13" s="398"/>
      <c r="K13" s="395" t="s">
        <v>36</v>
      </c>
      <c r="L13" s="395" t="s">
        <v>452</v>
      </c>
      <c r="M13" s="395" t="s">
        <v>453</v>
      </c>
      <c r="N13" s="396" t="s">
        <v>454</v>
      </c>
      <c r="O13" s="397"/>
      <c r="P13" s="395" t="s">
        <v>36</v>
      </c>
      <c r="Q13" s="395" t="s">
        <v>452</v>
      </c>
      <c r="R13" s="395" t="s">
        <v>453</v>
      </c>
      <c r="S13" s="395" t="s">
        <v>454</v>
      </c>
      <c r="T13" s="399"/>
      <c r="U13" s="395" t="s">
        <v>36</v>
      </c>
      <c r="V13" s="395" t="s">
        <v>452</v>
      </c>
      <c r="W13" s="395" t="s">
        <v>453</v>
      </c>
      <c r="X13" s="396" t="s">
        <v>454</v>
      </c>
      <c r="Y13" s="397"/>
      <c r="Z13" s="395" t="s">
        <v>36</v>
      </c>
      <c r="AA13" s="395" t="s">
        <v>452</v>
      </c>
      <c r="AB13" s="395" t="s">
        <v>453</v>
      </c>
      <c r="AC13" s="395" t="s">
        <v>454</v>
      </c>
    </row>
    <row r="14" spans="1:29" s="243" customFormat="1" ht="21" customHeight="1">
      <c r="A14" s="400">
        <v>38</v>
      </c>
      <c r="B14" s="400">
        <v>192.07</v>
      </c>
      <c r="C14" s="400" t="s">
        <v>455</v>
      </c>
      <c r="D14" s="401">
        <f>1.1*1.1*1.09</f>
        <v>1.3189000000000004</v>
      </c>
      <c r="E14" s="402"/>
      <c r="F14" s="400">
        <v>40</v>
      </c>
      <c r="G14" s="400">
        <v>404.42</v>
      </c>
      <c r="H14" s="400" t="s">
        <v>456</v>
      </c>
      <c r="I14" s="401">
        <f>1.1*1.1*1.1</f>
        <v>1.3310000000000004</v>
      </c>
      <c r="J14" s="403"/>
      <c r="K14" s="400">
        <v>66</v>
      </c>
      <c r="L14" s="400">
        <v>404.42</v>
      </c>
      <c r="M14" s="400" t="s">
        <v>456</v>
      </c>
      <c r="N14" s="401">
        <f t="shared" ref="N14:N27" si="0">1.1*1.1*1.1</f>
        <v>1.3310000000000004</v>
      </c>
      <c r="O14" s="400"/>
      <c r="P14" s="400">
        <v>56</v>
      </c>
      <c r="Q14" s="400">
        <v>346.1</v>
      </c>
      <c r="R14" s="400" t="s">
        <v>456</v>
      </c>
      <c r="S14" s="401">
        <f>1.1*1.1*1.1</f>
        <v>1.3310000000000004</v>
      </c>
      <c r="T14" s="402"/>
      <c r="U14" s="400">
        <v>86</v>
      </c>
      <c r="V14" s="400">
        <v>246.61</v>
      </c>
      <c r="W14" s="400" t="s">
        <v>455</v>
      </c>
      <c r="X14" s="401">
        <f>1.1*1.1*1.09</f>
        <v>1.3189000000000004</v>
      </c>
      <c r="Y14" s="400"/>
      <c r="Z14" s="400">
        <v>85</v>
      </c>
      <c r="AA14" s="400">
        <v>307.60000000000002</v>
      </c>
      <c r="AB14" s="400" t="s">
        <v>457</v>
      </c>
      <c r="AC14" s="401">
        <f>1.1*1.1*0.9</f>
        <v>1.0890000000000002</v>
      </c>
    </row>
    <row r="15" spans="1:29" s="243" customFormat="1" ht="25.5" customHeight="1">
      <c r="A15" s="400">
        <v>39</v>
      </c>
      <c r="B15" s="400">
        <v>281.3</v>
      </c>
      <c r="C15" s="400" t="s">
        <v>456</v>
      </c>
      <c r="D15" s="401">
        <f>1.1*1.1*1.1</f>
        <v>1.3310000000000004</v>
      </c>
      <c r="E15" s="402"/>
      <c r="F15" s="400">
        <v>32</v>
      </c>
      <c r="G15" s="400">
        <v>194.9</v>
      </c>
      <c r="H15" s="400" t="s">
        <v>456</v>
      </c>
      <c r="I15" s="401">
        <f>1.1*1.1*1.1</f>
        <v>1.3310000000000004</v>
      </c>
      <c r="J15" s="403"/>
      <c r="K15" s="400">
        <v>59</v>
      </c>
      <c r="L15" s="400">
        <v>194.9</v>
      </c>
      <c r="M15" s="400" t="s">
        <v>456</v>
      </c>
      <c r="N15" s="401">
        <f t="shared" si="0"/>
        <v>1.3310000000000004</v>
      </c>
      <c r="O15" s="404"/>
      <c r="P15" s="400">
        <v>65</v>
      </c>
      <c r="Q15" s="400">
        <v>194.9</v>
      </c>
      <c r="R15" s="400" t="s">
        <v>456</v>
      </c>
      <c r="S15" s="401">
        <f>1.1*1.1*1.1</f>
        <v>1.3310000000000004</v>
      </c>
      <c r="T15" s="402"/>
      <c r="U15" s="400">
        <v>92</v>
      </c>
      <c r="V15" s="400">
        <v>351.7</v>
      </c>
      <c r="W15" s="400" t="s">
        <v>456</v>
      </c>
      <c r="X15" s="401">
        <f>1.1*1.1*1.1</f>
        <v>1.3310000000000004</v>
      </c>
      <c r="Y15" s="404"/>
      <c r="Z15" s="400">
        <v>76</v>
      </c>
      <c r="AA15" s="400">
        <v>281.3</v>
      </c>
      <c r="AB15" s="400" t="s">
        <v>456</v>
      </c>
      <c r="AC15" s="401">
        <f>1.1*1.1*1.1</f>
        <v>1.3310000000000004</v>
      </c>
    </row>
    <row r="16" spans="1:29" s="243" customFormat="1" ht="26.25" customHeight="1">
      <c r="A16" s="400">
        <v>28</v>
      </c>
      <c r="B16" s="400">
        <v>398.9</v>
      </c>
      <c r="C16" s="400" t="s">
        <v>456</v>
      </c>
      <c r="D16" s="401">
        <f>1.1*1.1*1.1</f>
        <v>1.3310000000000004</v>
      </c>
      <c r="E16" s="402"/>
      <c r="F16" s="400">
        <v>34</v>
      </c>
      <c r="G16" s="400">
        <v>356.7</v>
      </c>
      <c r="H16" s="400" t="s">
        <v>457</v>
      </c>
      <c r="I16" s="401">
        <f>1.1*1.1*0.9</f>
        <v>1.0890000000000002</v>
      </c>
      <c r="J16" s="403"/>
      <c r="K16" s="400">
        <v>50</v>
      </c>
      <c r="L16" s="400">
        <v>404.42</v>
      </c>
      <c r="M16" s="400" t="s">
        <v>456</v>
      </c>
      <c r="N16" s="401">
        <f t="shared" si="0"/>
        <v>1.3310000000000004</v>
      </c>
      <c r="O16" s="404"/>
      <c r="P16" s="400">
        <v>46</v>
      </c>
      <c r="Q16" s="400">
        <v>414</v>
      </c>
      <c r="R16" s="400" t="s">
        <v>457</v>
      </c>
      <c r="S16" s="401">
        <f>1.1*1.1*0.9</f>
        <v>1.0890000000000002</v>
      </c>
      <c r="T16" s="402"/>
      <c r="U16" s="400">
        <v>73</v>
      </c>
      <c r="V16" s="400">
        <v>256.58999999999997</v>
      </c>
      <c r="W16" s="400" t="s">
        <v>455</v>
      </c>
      <c r="X16" s="401">
        <f>1.1*1.1*1.09</f>
        <v>1.3189000000000004</v>
      </c>
      <c r="Y16" s="404"/>
      <c r="Z16" s="400">
        <v>79</v>
      </c>
      <c r="AA16" s="400">
        <v>146.06</v>
      </c>
      <c r="AB16" s="400" t="s">
        <v>455</v>
      </c>
      <c r="AC16" s="401">
        <f>1.1*1.1*1.09</f>
        <v>1.3189000000000004</v>
      </c>
    </row>
    <row r="17" spans="1:30" s="243" customFormat="1" ht="26.25" customHeight="1">
      <c r="A17" s="400">
        <v>31</v>
      </c>
      <c r="B17" s="400">
        <v>326.10000000000002</v>
      </c>
      <c r="C17" s="400" t="s">
        <v>456</v>
      </c>
      <c r="D17" s="401">
        <f>1.1*1.1*1.1</f>
        <v>1.3310000000000004</v>
      </c>
      <c r="E17" s="401"/>
      <c r="F17" s="400">
        <v>33</v>
      </c>
      <c r="G17" s="400">
        <v>194.9</v>
      </c>
      <c r="H17" s="400" t="s">
        <v>456</v>
      </c>
      <c r="I17" s="401">
        <f>1.1*1.1*1.1</f>
        <v>1.3310000000000004</v>
      </c>
      <c r="J17" s="403"/>
      <c r="K17" s="400">
        <v>51</v>
      </c>
      <c r="L17" s="400">
        <v>310.10000000000002</v>
      </c>
      <c r="M17" s="400" t="s">
        <v>456</v>
      </c>
      <c r="N17" s="401">
        <f t="shared" si="0"/>
        <v>1.3310000000000004</v>
      </c>
      <c r="O17" s="404"/>
      <c r="P17" s="400">
        <v>49</v>
      </c>
      <c r="Q17" s="400">
        <v>264.5</v>
      </c>
      <c r="R17" s="400" t="s">
        <v>456</v>
      </c>
      <c r="S17" s="401">
        <f>1.1*1.1*1.1</f>
        <v>1.3310000000000004</v>
      </c>
      <c r="T17" s="402"/>
      <c r="U17" s="400">
        <v>88</v>
      </c>
      <c r="V17" s="400">
        <v>482.9</v>
      </c>
      <c r="W17" s="400" t="s">
        <v>456</v>
      </c>
      <c r="X17" s="401">
        <f>1.1*1.1*1.1</f>
        <v>1.3310000000000004</v>
      </c>
      <c r="Y17" s="404"/>
      <c r="Z17" s="400">
        <v>87</v>
      </c>
      <c r="AA17" s="400">
        <v>251.7</v>
      </c>
      <c r="AB17" s="400" t="s">
        <v>456</v>
      </c>
      <c r="AC17" s="401">
        <f>1.1*1.1*1.1</f>
        <v>1.3310000000000004</v>
      </c>
    </row>
    <row r="18" spans="1:30" s="243" customFormat="1" ht="26.25" customHeight="1">
      <c r="A18" s="400">
        <v>36</v>
      </c>
      <c r="B18" s="400">
        <v>404.42</v>
      </c>
      <c r="C18" s="400" t="s">
        <v>456</v>
      </c>
      <c r="D18" s="401">
        <f>1.1*1.1*1.1</f>
        <v>1.3310000000000004</v>
      </c>
      <c r="E18" s="401"/>
      <c r="F18" s="400">
        <v>26</v>
      </c>
      <c r="G18" s="400">
        <v>281.94</v>
      </c>
      <c r="H18" s="400" t="s">
        <v>457</v>
      </c>
      <c r="I18" s="401">
        <f>1.1*1.1*0.9</f>
        <v>1.0890000000000002</v>
      </c>
      <c r="J18" s="403"/>
      <c r="K18" s="400">
        <v>44</v>
      </c>
      <c r="L18" s="400">
        <v>346.1</v>
      </c>
      <c r="M18" s="400" t="s">
        <v>456</v>
      </c>
      <c r="N18" s="401">
        <f t="shared" si="0"/>
        <v>1.3310000000000004</v>
      </c>
      <c r="O18" s="404"/>
      <c r="P18" s="400">
        <v>43</v>
      </c>
      <c r="Q18" s="400">
        <v>113.7</v>
      </c>
      <c r="R18" s="400" t="s">
        <v>455</v>
      </c>
      <c r="S18" s="401">
        <f>1.1*1.1*1.09</f>
        <v>1.3189000000000004</v>
      </c>
      <c r="T18" s="402"/>
      <c r="U18" s="400">
        <v>97</v>
      </c>
      <c r="V18" s="400">
        <v>231.6</v>
      </c>
      <c r="W18" s="400" t="s">
        <v>456</v>
      </c>
      <c r="X18" s="401">
        <f>1.1*1.1*1.1</f>
        <v>1.3310000000000004</v>
      </c>
      <c r="Y18" s="404"/>
      <c r="Z18" s="400">
        <v>96</v>
      </c>
      <c r="AA18" s="400">
        <v>227.1</v>
      </c>
      <c r="AB18" s="400" t="s">
        <v>456</v>
      </c>
      <c r="AC18" s="401">
        <f>1.1*1.1*1.1</f>
        <v>1.3310000000000004</v>
      </c>
      <c r="AD18"/>
    </row>
    <row r="19" spans="1:30" s="243" customFormat="1" ht="26.25" customHeight="1">
      <c r="A19" s="400">
        <v>35</v>
      </c>
      <c r="B19" s="400">
        <v>194.9</v>
      </c>
      <c r="C19" s="400" t="s">
        <v>456</v>
      </c>
      <c r="D19" s="401">
        <f>1.1*1.1*1.1</f>
        <v>1.3310000000000004</v>
      </c>
      <c r="E19" s="401"/>
      <c r="F19" s="400">
        <v>23</v>
      </c>
      <c r="G19" s="400">
        <v>326.10000000000002</v>
      </c>
      <c r="H19" s="400" t="s">
        <v>456</v>
      </c>
      <c r="I19" s="401">
        <f>1.1*1.1*1.1</f>
        <v>1.3310000000000004</v>
      </c>
      <c r="J19" s="403"/>
      <c r="K19" s="400">
        <v>47</v>
      </c>
      <c r="L19" s="400">
        <v>194.9</v>
      </c>
      <c r="M19" s="400" t="s">
        <v>456</v>
      </c>
      <c r="N19" s="401">
        <f t="shared" si="0"/>
        <v>1.3310000000000004</v>
      </c>
      <c r="O19" s="404"/>
      <c r="P19" s="400">
        <v>24</v>
      </c>
      <c r="Q19" s="400">
        <v>364.5</v>
      </c>
      <c r="R19" s="400" t="s">
        <v>456</v>
      </c>
      <c r="S19" s="401">
        <f>1.1*1.1*1.1</f>
        <v>1.3310000000000004</v>
      </c>
      <c r="T19" s="402"/>
      <c r="U19" s="400">
        <v>93</v>
      </c>
      <c r="V19" s="400">
        <v>375.78</v>
      </c>
      <c r="W19" s="400" t="s">
        <v>456</v>
      </c>
      <c r="X19" s="401">
        <f>1.1*1.1*1.1</f>
        <v>1.3310000000000004</v>
      </c>
      <c r="Y19" s="404"/>
      <c r="Z19" s="400">
        <v>94</v>
      </c>
      <c r="AA19" s="400">
        <v>386.9</v>
      </c>
      <c r="AB19" s="400" t="s">
        <v>456</v>
      </c>
      <c r="AC19" s="401">
        <f>1.1*1.1*1.1</f>
        <v>1.3310000000000004</v>
      </c>
      <c r="AD19"/>
    </row>
    <row r="20" spans="1:30" s="243" customFormat="1" ht="26.25" customHeight="1">
      <c r="A20" s="400">
        <v>25</v>
      </c>
      <c r="B20" s="400">
        <v>113.3</v>
      </c>
      <c r="C20" s="400" t="s">
        <v>455</v>
      </c>
      <c r="D20" s="401">
        <f>1.1*1.1*1.09</f>
        <v>1.3189000000000004</v>
      </c>
      <c r="E20" s="401"/>
      <c r="F20" s="400">
        <v>16</v>
      </c>
      <c r="G20" s="400">
        <v>310.52</v>
      </c>
      <c r="H20" s="400" t="s">
        <v>455</v>
      </c>
      <c r="I20" s="401">
        <f>1.1*1.1*1.09</f>
        <v>1.3189000000000004</v>
      </c>
      <c r="J20" s="403"/>
      <c r="K20" s="400">
        <v>42</v>
      </c>
      <c r="L20" s="400">
        <v>404.42</v>
      </c>
      <c r="M20" s="400" t="s">
        <v>456</v>
      </c>
      <c r="N20" s="401">
        <f t="shared" si="0"/>
        <v>1.3310000000000004</v>
      </c>
      <c r="O20" s="400"/>
      <c r="P20" s="400">
        <v>27</v>
      </c>
      <c r="Q20" s="400">
        <v>296.47000000000003</v>
      </c>
      <c r="R20" s="400" t="s">
        <v>455</v>
      </c>
      <c r="S20" s="401">
        <f>1.1*1.1*1.09</f>
        <v>1.3189000000000004</v>
      </c>
      <c r="T20" s="402"/>
      <c r="U20" s="400">
        <v>95</v>
      </c>
      <c r="V20" s="400">
        <v>308.72000000000003</v>
      </c>
      <c r="W20" s="400" t="s">
        <v>457</v>
      </c>
      <c r="X20" s="401">
        <f>1.1*1.1*0.9</f>
        <v>1.0890000000000002</v>
      </c>
      <c r="Y20" s="400"/>
      <c r="Z20" s="400">
        <v>112</v>
      </c>
      <c r="AA20" s="400">
        <v>273.26</v>
      </c>
      <c r="AB20" s="400" t="s">
        <v>457</v>
      </c>
      <c r="AC20" s="401">
        <f>1.1*1.1*0.9</f>
        <v>1.0890000000000002</v>
      </c>
    </row>
    <row r="21" spans="1:30" s="243" customFormat="1" ht="26.25" customHeight="1">
      <c r="A21" s="400">
        <v>22</v>
      </c>
      <c r="B21" s="400">
        <v>194.9</v>
      </c>
      <c r="C21" s="400" t="s">
        <v>456</v>
      </c>
      <c r="D21" s="401">
        <f t="shared" ref="D21:D31" si="1">1.1*1.1*1.1</f>
        <v>1.3310000000000004</v>
      </c>
      <c r="E21" s="401"/>
      <c r="F21" s="400">
        <v>21</v>
      </c>
      <c r="G21" s="400">
        <v>264.5</v>
      </c>
      <c r="H21" s="400" t="s">
        <v>456</v>
      </c>
      <c r="I21" s="401">
        <f>1.1*1.1*1.1</f>
        <v>1.3310000000000004</v>
      </c>
      <c r="J21" s="403"/>
      <c r="K21" s="400">
        <v>15</v>
      </c>
      <c r="L21" s="400">
        <v>316.60000000000002</v>
      </c>
      <c r="M21" s="400" t="s">
        <v>456</v>
      </c>
      <c r="N21" s="401">
        <f t="shared" si="0"/>
        <v>1.3310000000000004</v>
      </c>
      <c r="O21" s="402"/>
      <c r="P21" s="400">
        <v>30</v>
      </c>
      <c r="Q21" s="400">
        <v>190.1</v>
      </c>
      <c r="R21" s="400" t="s">
        <v>456</v>
      </c>
      <c r="S21" s="401">
        <f>1.1*1.1*1.1</f>
        <v>1.3310000000000004</v>
      </c>
      <c r="T21" s="402"/>
      <c r="U21" s="400">
        <v>77</v>
      </c>
      <c r="V21" s="400">
        <v>244.1</v>
      </c>
      <c r="W21" s="400" t="s">
        <v>458</v>
      </c>
      <c r="X21" s="401">
        <f>1.1*1.1*1.24</f>
        <v>1.5004000000000002</v>
      </c>
      <c r="Y21" s="404"/>
      <c r="Z21" s="400">
        <v>101</v>
      </c>
      <c r="AA21" s="400">
        <v>151.69999999999999</v>
      </c>
      <c r="AB21" s="400" t="s">
        <v>459</v>
      </c>
      <c r="AC21" s="401">
        <f>1.1*1.1*0.73</f>
        <v>0.88330000000000009</v>
      </c>
    </row>
    <row r="22" spans="1:30" s="243" customFormat="1" ht="26.25" customHeight="1">
      <c r="A22" s="400">
        <v>20</v>
      </c>
      <c r="B22" s="400">
        <v>404.42</v>
      </c>
      <c r="C22" s="400" t="s">
        <v>456</v>
      </c>
      <c r="D22" s="401">
        <f t="shared" si="1"/>
        <v>1.3310000000000004</v>
      </c>
      <c r="E22" s="400"/>
      <c r="F22" s="400">
        <v>18</v>
      </c>
      <c r="G22" s="400">
        <v>194.9</v>
      </c>
      <c r="H22" s="400" t="s">
        <v>456</v>
      </c>
      <c r="I22" s="401">
        <f>1.1*1.1*1.1</f>
        <v>1.3310000000000004</v>
      </c>
      <c r="J22" s="403"/>
      <c r="K22" s="400">
        <v>29</v>
      </c>
      <c r="L22" s="400">
        <v>174.3</v>
      </c>
      <c r="M22" s="400" t="s">
        <v>456</v>
      </c>
      <c r="N22" s="401">
        <f t="shared" si="0"/>
        <v>1.3310000000000004</v>
      </c>
      <c r="O22" s="404"/>
      <c r="P22" s="400">
        <v>45</v>
      </c>
      <c r="Q22" s="400">
        <v>194.9</v>
      </c>
      <c r="R22" s="400" t="s">
        <v>456</v>
      </c>
      <c r="S22" s="401">
        <f>1.1*1.1*1.1</f>
        <v>1.3310000000000004</v>
      </c>
      <c r="T22" s="402"/>
      <c r="U22" s="400">
        <v>103</v>
      </c>
      <c r="V22" s="400">
        <v>404.42</v>
      </c>
      <c r="W22" s="400" t="s">
        <v>456</v>
      </c>
      <c r="X22" s="401">
        <f>1.1*1.1*1.1</f>
        <v>1.3310000000000004</v>
      </c>
      <c r="Y22" s="404"/>
      <c r="Z22" s="400">
        <v>105</v>
      </c>
      <c r="AA22" s="400">
        <v>184.1</v>
      </c>
      <c r="AB22" s="400" t="s">
        <v>459</v>
      </c>
      <c r="AC22" s="401">
        <f>1.1*1.1*0.73</f>
        <v>0.88330000000000009</v>
      </c>
    </row>
    <row r="23" spans="1:30" s="243" customFormat="1" ht="26.25" customHeight="1">
      <c r="A23" s="400">
        <v>19</v>
      </c>
      <c r="B23" s="400">
        <v>281.3</v>
      </c>
      <c r="C23" s="400" t="s">
        <v>456</v>
      </c>
      <c r="D23" s="401">
        <f t="shared" si="1"/>
        <v>1.3310000000000004</v>
      </c>
      <c r="E23" s="401"/>
      <c r="F23" s="400">
        <v>17</v>
      </c>
      <c r="G23" s="400">
        <v>356.5</v>
      </c>
      <c r="H23" s="400" t="s">
        <v>456</v>
      </c>
      <c r="I23" s="401">
        <f>1.1*1.1*1.1</f>
        <v>1.3310000000000004</v>
      </c>
      <c r="J23" s="403"/>
      <c r="K23" s="400">
        <v>37</v>
      </c>
      <c r="L23" s="400">
        <v>192.8</v>
      </c>
      <c r="M23" s="400" t="s">
        <v>456</v>
      </c>
      <c r="N23" s="401">
        <f t="shared" si="0"/>
        <v>1.3310000000000004</v>
      </c>
      <c r="O23" s="404"/>
      <c r="P23" s="400">
        <v>41</v>
      </c>
      <c r="Q23" s="400">
        <v>444.5</v>
      </c>
      <c r="R23" s="400" t="s">
        <v>456</v>
      </c>
      <c r="S23" s="401">
        <f>1.1*1.1*1.1</f>
        <v>1.3310000000000004</v>
      </c>
      <c r="T23" s="402"/>
      <c r="U23" s="400">
        <v>102</v>
      </c>
      <c r="V23" s="400">
        <v>158.9</v>
      </c>
      <c r="W23" s="400" t="s">
        <v>459</v>
      </c>
      <c r="X23" s="401">
        <f>1.1*1.1*0.73</f>
        <v>0.88330000000000009</v>
      </c>
      <c r="Y23" s="404"/>
      <c r="Z23" s="400">
        <v>90</v>
      </c>
      <c r="AA23" s="400">
        <v>308.7</v>
      </c>
      <c r="AB23" s="400" t="s">
        <v>456</v>
      </c>
      <c r="AC23" s="401">
        <f>1.1*1.1*1.1</f>
        <v>1.3310000000000004</v>
      </c>
    </row>
    <row r="24" spans="1:30" s="243" customFormat="1" ht="26.25" customHeight="1">
      <c r="A24" s="400">
        <v>11</v>
      </c>
      <c r="B24" s="400">
        <v>194.9</v>
      </c>
      <c r="C24" s="400" t="s">
        <v>456</v>
      </c>
      <c r="D24" s="401">
        <f t="shared" si="1"/>
        <v>1.3310000000000004</v>
      </c>
      <c r="E24" s="401"/>
      <c r="F24" s="400">
        <v>13</v>
      </c>
      <c r="G24" s="400">
        <v>337.8</v>
      </c>
      <c r="H24" s="400" t="s">
        <v>457</v>
      </c>
      <c r="I24" s="401">
        <f>1.1*1.1*0.9</f>
        <v>1.0890000000000002</v>
      </c>
      <c r="J24" s="403"/>
      <c r="K24" s="400">
        <v>6</v>
      </c>
      <c r="L24" s="400">
        <v>194.9</v>
      </c>
      <c r="M24" s="400" t="s">
        <v>456</v>
      </c>
      <c r="N24" s="401">
        <f t="shared" si="0"/>
        <v>1.3310000000000004</v>
      </c>
      <c r="O24" s="404"/>
      <c r="P24" s="400">
        <v>78</v>
      </c>
      <c r="Q24" s="400">
        <v>261.95</v>
      </c>
      <c r="R24" s="400" t="s">
        <v>457</v>
      </c>
      <c r="S24" s="401">
        <f>1.1*1.1*0.9</f>
        <v>1.0890000000000002</v>
      </c>
      <c r="T24" s="402"/>
      <c r="U24" s="400">
        <v>100</v>
      </c>
      <c r="V24" s="400">
        <v>214.1</v>
      </c>
      <c r="W24" s="400" t="s">
        <v>459</v>
      </c>
      <c r="X24" s="401">
        <f>1.1*1.1*0.73</f>
        <v>0.88330000000000009</v>
      </c>
      <c r="Y24" s="404"/>
      <c r="Z24" s="400">
        <v>109</v>
      </c>
      <c r="AA24" s="400">
        <v>63.9</v>
      </c>
      <c r="AB24" s="400" t="s">
        <v>455</v>
      </c>
      <c r="AC24" s="401">
        <f>1.1*1.1*1.09</f>
        <v>1.3189000000000004</v>
      </c>
    </row>
    <row r="25" spans="1:30" s="243" customFormat="1" ht="27" customHeight="1">
      <c r="A25" s="400">
        <v>10</v>
      </c>
      <c r="B25" s="400">
        <v>436.1</v>
      </c>
      <c r="C25" s="400" t="s">
        <v>456</v>
      </c>
      <c r="D25" s="401">
        <f t="shared" si="1"/>
        <v>1.3310000000000004</v>
      </c>
      <c r="E25" s="401"/>
      <c r="F25" s="400">
        <v>9</v>
      </c>
      <c r="G25" s="400">
        <v>418.1</v>
      </c>
      <c r="H25" s="400" t="s">
        <v>456</v>
      </c>
      <c r="I25" s="401">
        <f>1.1*1.1*1.1</f>
        <v>1.3310000000000004</v>
      </c>
      <c r="J25" s="403"/>
      <c r="K25" s="400">
        <v>7</v>
      </c>
      <c r="L25" s="400">
        <v>194.9</v>
      </c>
      <c r="M25" s="400" t="s">
        <v>456</v>
      </c>
      <c r="N25" s="401">
        <f t="shared" si="0"/>
        <v>1.3310000000000004</v>
      </c>
      <c r="O25" s="404"/>
      <c r="P25" s="400">
        <v>81</v>
      </c>
      <c r="Q25" s="400">
        <v>326.10000000000002</v>
      </c>
      <c r="R25" s="400" t="s">
        <v>456</v>
      </c>
      <c r="S25" s="401">
        <f>1.1*1.1*1.1</f>
        <v>1.3310000000000004</v>
      </c>
      <c r="T25" s="402"/>
      <c r="U25" s="400">
        <v>104</v>
      </c>
      <c r="V25" s="400">
        <v>194.9</v>
      </c>
      <c r="W25" s="400" t="s">
        <v>456</v>
      </c>
      <c r="X25" s="401">
        <f>1.1*1.1*1.1</f>
        <v>1.3310000000000004</v>
      </c>
      <c r="Y25" s="404"/>
      <c r="Z25" s="400">
        <v>111</v>
      </c>
      <c r="AA25" s="400">
        <v>194.9</v>
      </c>
      <c r="AB25" s="400" t="s">
        <v>456</v>
      </c>
      <c r="AC25" s="401">
        <f>1.1*1.1*1.1</f>
        <v>1.3310000000000004</v>
      </c>
    </row>
    <row r="26" spans="1:30" s="243" customFormat="1" ht="26.25" customHeight="1">
      <c r="A26" s="400">
        <v>12</v>
      </c>
      <c r="B26" s="400">
        <v>404.42</v>
      </c>
      <c r="C26" s="400" t="s">
        <v>456</v>
      </c>
      <c r="D26" s="401">
        <f t="shared" si="1"/>
        <v>1.3310000000000004</v>
      </c>
      <c r="E26" s="401"/>
      <c r="F26" s="400">
        <v>8</v>
      </c>
      <c r="G26" s="400">
        <v>112.7</v>
      </c>
      <c r="H26" s="400" t="s">
        <v>455</v>
      </c>
      <c r="I26" s="401">
        <f>1.1*1.1*1.09</f>
        <v>1.3189000000000004</v>
      </c>
      <c r="J26" s="403"/>
      <c r="K26" s="400">
        <v>71</v>
      </c>
      <c r="L26" s="400">
        <v>238.32</v>
      </c>
      <c r="M26" s="400" t="s">
        <v>456</v>
      </c>
      <c r="N26" s="401">
        <f t="shared" si="0"/>
        <v>1.3310000000000004</v>
      </c>
      <c r="O26" s="403"/>
      <c r="P26" s="400">
        <v>57</v>
      </c>
      <c r="Q26" s="400">
        <v>404.42</v>
      </c>
      <c r="R26" s="400" t="s">
        <v>456</v>
      </c>
      <c r="S26" s="401">
        <f>1.1*1.1*1.1</f>
        <v>1.3310000000000004</v>
      </c>
      <c r="T26" s="402"/>
      <c r="U26" s="400">
        <v>113</v>
      </c>
      <c r="V26" s="400">
        <v>152.5</v>
      </c>
      <c r="W26" s="400" t="s">
        <v>459</v>
      </c>
      <c r="X26" s="401">
        <f>1.1*1.1*0.73</f>
        <v>0.88330000000000009</v>
      </c>
      <c r="Y26" s="403"/>
      <c r="Z26" s="400">
        <v>114</v>
      </c>
      <c r="AA26" s="400">
        <v>99.92</v>
      </c>
      <c r="AB26" s="400" t="s">
        <v>459</v>
      </c>
      <c r="AC26" s="401">
        <f>1.1*1.1*0.73</f>
        <v>0.88330000000000009</v>
      </c>
    </row>
    <row r="27" spans="1:30" s="243" customFormat="1" ht="25.5" customHeight="1">
      <c r="A27" s="400">
        <v>14</v>
      </c>
      <c r="B27" s="400">
        <v>268.5</v>
      </c>
      <c r="C27" s="400" t="s">
        <v>456</v>
      </c>
      <c r="D27" s="401">
        <f t="shared" si="1"/>
        <v>1.3310000000000004</v>
      </c>
      <c r="E27" s="401"/>
      <c r="F27" s="400">
        <v>2</v>
      </c>
      <c r="G27" s="400">
        <v>194.9</v>
      </c>
      <c r="H27" s="400" t="s">
        <v>456</v>
      </c>
      <c r="I27" s="401">
        <f>1.1*1.1*1.1</f>
        <v>1.3310000000000004</v>
      </c>
      <c r="J27" s="405"/>
      <c r="K27" s="400">
        <v>72</v>
      </c>
      <c r="L27" s="400">
        <v>244.8</v>
      </c>
      <c r="M27" s="400" t="s">
        <v>456</v>
      </c>
      <c r="N27" s="401">
        <f t="shared" si="0"/>
        <v>1.3310000000000004</v>
      </c>
      <c r="O27" s="403"/>
      <c r="P27" s="400">
        <v>70</v>
      </c>
      <c r="Q27" s="400">
        <v>194.9</v>
      </c>
      <c r="R27" s="400" t="s">
        <v>456</v>
      </c>
      <c r="S27" s="401">
        <f>1.1*1.1*1.1</f>
        <v>1.3310000000000004</v>
      </c>
      <c r="T27" s="402"/>
      <c r="U27" s="400">
        <v>108</v>
      </c>
      <c r="V27" s="400">
        <v>274.10000000000002</v>
      </c>
      <c r="W27" s="400" t="s">
        <v>459</v>
      </c>
      <c r="X27" s="401">
        <f>1.1*1.1*0.73</f>
        <v>0.88330000000000009</v>
      </c>
      <c r="Y27" s="403"/>
      <c r="Z27" s="400">
        <v>110</v>
      </c>
      <c r="AA27" s="400">
        <v>214.1</v>
      </c>
      <c r="AB27" s="400" t="s">
        <v>459</v>
      </c>
      <c r="AC27" s="401">
        <f>1.1*1.1*0.73</f>
        <v>0.88330000000000009</v>
      </c>
    </row>
    <row r="28" spans="1:30" s="243" customFormat="1" ht="26.25" customHeight="1">
      <c r="A28" s="400">
        <v>4</v>
      </c>
      <c r="B28" s="400">
        <v>398.9</v>
      </c>
      <c r="C28" s="400" t="s">
        <v>456</v>
      </c>
      <c r="D28" s="401">
        <f t="shared" si="1"/>
        <v>1.3310000000000004</v>
      </c>
      <c r="E28" s="400"/>
      <c r="F28" s="400">
        <v>1</v>
      </c>
      <c r="G28" s="400">
        <v>325.05</v>
      </c>
      <c r="H28" s="400" t="s">
        <v>457</v>
      </c>
      <c r="I28" s="401">
        <f>1.1*1.1*0.9</f>
        <v>1.0890000000000002</v>
      </c>
      <c r="J28" s="403"/>
      <c r="K28" s="400">
        <v>69</v>
      </c>
      <c r="L28" s="400">
        <v>114.1</v>
      </c>
      <c r="M28" s="400" t="s">
        <v>455</v>
      </c>
      <c r="N28" s="401">
        <f>1.1*1.1*1.09</f>
        <v>1.3189000000000004</v>
      </c>
      <c r="O28" s="404"/>
      <c r="P28" s="400">
        <v>60</v>
      </c>
      <c r="Q28" s="400">
        <v>265.68</v>
      </c>
      <c r="R28" s="400" t="s">
        <v>455</v>
      </c>
      <c r="S28" s="401">
        <f>1.1*1.1*1.09</f>
        <v>1.3189000000000004</v>
      </c>
      <c r="T28" s="402"/>
      <c r="U28" s="400">
        <v>98</v>
      </c>
      <c r="V28" s="400">
        <v>74.3</v>
      </c>
      <c r="W28" s="400" t="s">
        <v>459</v>
      </c>
      <c r="X28" s="401">
        <f>1.1*1.1*0.73</f>
        <v>0.88330000000000009</v>
      </c>
      <c r="Y28" s="404"/>
      <c r="Z28" s="400">
        <v>99</v>
      </c>
      <c r="AA28" s="400">
        <v>332.7</v>
      </c>
      <c r="AB28" s="400" t="s">
        <v>455</v>
      </c>
      <c r="AC28" s="401">
        <f>1.1*1.1*1.09</f>
        <v>1.3189000000000004</v>
      </c>
    </row>
    <row r="29" spans="1:30" s="243" customFormat="1" ht="25.5" customHeight="1">
      <c r="A29" s="400">
        <v>5</v>
      </c>
      <c r="B29" s="400">
        <v>194.9</v>
      </c>
      <c r="C29" s="400" t="s">
        <v>456</v>
      </c>
      <c r="D29" s="401">
        <f t="shared" si="1"/>
        <v>1.3310000000000004</v>
      </c>
      <c r="E29" s="400"/>
      <c r="F29" s="400">
        <v>3</v>
      </c>
      <c r="G29" s="400">
        <v>264.5</v>
      </c>
      <c r="H29" s="400" t="s">
        <v>456</v>
      </c>
      <c r="I29" s="401">
        <f>1.1*1.1*1.1</f>
        <v>1.3310000000000004</v>
      </c>
      <c r="J29" s="403"/>
      <c r="K29" s="400">
        <v>68</v>
      </c>
      <c r="L29" s="400">
        <v>264.5</v>
      </c>
      <c r="M29" s="400" t="s">
        <v>456</v>
      </c>
      <c r="N29" s="401">
        <f>1.1*1.1*1.1</f>
        <v>1.3310000000000004</v>
      </c>
      <c r="O29" s="404"/>
      <c r="P29" s="400">
        <v>67</v>
      </c>
      <c r="Q29" s="400">
        <v>194.9</v>
      </c>
      <c r="R29" s="400" t="s">
        <v>456</v>
      </c>
      <c r="S29" s="401">
        <f>1.1*1.1*1.1</f>
        <v>1.3310000000000004</v>
      </c>
      <c r="T29" s="400"/>
      <c r="U29" s="400"/>
      <c r="V29" s="400"/>
      <c r="W29" s="400"/>
      <c r="X29" s="401"/>
      <c r="Y29" s="404"/>
      <c r="Z29" s="400"/>
      <c r="AA29" s="400"/>
      <c r="AB29" s="400"/>
      <c r="AC29" s="401"/>
    </row>
    <row r="30" spans="1:30" s="243" customFormat="1" ht="26.25" customHeight="1">
      <c r="A30" s="400">
        <v>55</v>
      </c>
      <c r="B30" s="400">
        <v>383.2</v>
      </c>
      <c r="C30" s="400" t="s">
        <v>456</v>
      </c>
      <c r="D30" s="401">
        <f t="shared" si="1"/>
        <v>1.3310000000000004</v>
      </c>
      <c r="E30" s="401"/>
      <c r="F30" s="400">
        <v>58</v>
      </c>
      <c r="G30" s="400">
        <v>248</v>
      </c>
      <c r="H30" s="400" t="s">
        <v>455</v>
      </c>
      <c r="I30" s="401">
        <f>1.1*1.1*1.09</f>
        <v>1.3189000000000004</v>
      </c>
      <c r="J30" s="403"/>
      <c r="K30" s="400">
        <v>82</v>
      </c>
      <c r="L30" s="400">
        <v>194.9</v>
      </c>
      <c r="M30" s="400" t="s">
        <v>456</v>
      </c>
      <c r="N30" s="401">
        <f>1.1*1.1*1.1</f>
        <v>1.3310000000000004</v>
      </c>
      <c r="O30" s="404"/>
      <c r="P30" s="400">
        <v>83</v>
      </c>
      <c r="Q30" s="400">
        <v>194.9</v>
      </c>
      <c r="R30" s="400" t="s">
        <v>456</v>
      </c>
      <c r="S30" s="401">
        <f>1.1*1.1*1.1</f>
        <v>1.3310000000000004</v>
      </c>
      <c r="T30" s="402"/>
      <c r="U30" s="400">
        <v>61</v>
      </c>
      <c r="V30" s="400">
        <v>251.43</v>
      </c>
      <c r="W30" s="400" t="s">
        <v>460</v>
      </c>
      <c r="X30" s="401">
        <f>1.1*1.1*1.55</f>
        <v>1.8755000000000004</v>
      </c>
      <c r="Y30" s="404"/>
      <c r="Z30" s="400">
        <v>106</v>
      </c>
      <c r="AA30" s="400">
        <v>238.6</v>
      </c>
      <c r="AB30" s="400" t="s">
        <v>456</v>
      </c>
      <c r="AC30" s="401">
        <f>1.1*1.1*1.1</f>
        <v>1.3310000000000004</v>
      </c>
    </row>
    <row r="31" spans="1:30" s="243" customFormat="1" ht="36" customHeight="1">
      <c r="A31" s="400">
        <v>64</v>
      </c>
      <c r="B31" s="400">
        <v>281.3</v>
      </c>
      <c r="C31" s="400" t="s">
        <v>456</v>
      </c>
      <c r="D31" s="401">
        <f t="shared" si="1"/>
        <v>1.3310000000000004</v>
      </c>
      <c r="E31" s="401"/>
      <c r="F31" s="400">
        <v>63</v>
      </c>
      <c r="G31" s="400">
        <v>194.9</v>
      </c>
      <c r="H31" s="400" t="s">
        <v>456</v>
      </c>
      <c r="I31" s="401">
        <f>1.1*1.1*1.1</f>
        <v>1.3310000000000004</v>
      </c>
      <c r="J31" s="403"/>
      <c r="K31" s="400">
        <v>75</v>
      </c>
      <c r="L31" s="400">
        <v>444.5</v>
      </c>
      <c r="M31" s="400" t="s">
        <v>456</v>
      </c>
      <c r="N31" s="401">
        <f>1.1*1.1*1.1</f>
        <v>1.3310000000000004</v>
      </c>
      <c r="O31" s="404"/>
      <c r="P31" s="400">
        <v>80</v>
      </c>
      <c r="Q31" s="400">
        <v>206.03</v>
      </c>
      <c r="R31" s="400" t="s">
        <v>456</v>
      </c>
      <c r="S31" s="401">
        <f>1.1*1.1*1.1</f>
        <v>1.3310000000000004</v>
      </c>
      <c r="T31" s="402"/>
      <c r="U31" s="400"/>
      <c r="V31" s="400"/>
      <c r="W31" s="400"/>
      <c r="X31" s="401"/>
      <c r="Y31" s="404"/>
      <c r="Z31" s="400"/>
      <c r="AA31" s="400"/>
      <c r="AB31" s="400"/>
      <c r="AC31" s="401"/>
    </row>
    <row r="32" spans="1:30" s="243" customFormat="1" ht="27" customHeight="1">
      <c r="A32" s="400">
        <v>48</v>
      </c>
      <c r="B32" s="400">
        <v>113.7</v>
      </c>
      <c r="C32" s="400" t="s">
        <v>455</v>
      </c>
      <c r="D32" s="401">
        <f>1.1*1.1*1.09</f>
        <v>1.3189000000000004</v>
      </c>
      <c r="E32" s="402"/>
      <c r="F32" s="400">
        <v>54</v>
      </c>
      <c r="G32" s="400">
        <v>383.39</v>
      </c>
      <c r="H32" s="400" t="s">
        <v>457</v>
      </c>
      <c r="I32" s="401">
        <f>1.1*1.1*0.9</f>
        <v>1.0890000000000002</v>
      </c>
      <c r="J32" s="403"/>
      <c r="K32" s="400">
        <v>89</v>
      </c>
      <c r="L32" s="400">
        <v>264.5</v>
      </c>
      <c r="M32" s="400" t="s">
        <v>456</v>
      </c>
      <c r="N32" s="401">
        <f>1.1*1.1*1.1</f>
        <v>1.3310000000000004</v>
      </c>
      <c r="O32" s="404"/>
      <c r="P32" s="400">
        <v>84</v>
      </c>
      <c r="Q32" s="400">
        <v>404.42</v>
      </c>
      <c r="R32" s="400" t="s">
        <v>456</v>
      </c>
      <c r="S32" s="401">
        <f>1.1*1.1*1.1</f>
        <v>1.3310000000000004</v>
      </c>
      <c r="T32" s="402"/>
      <c r="U32" s="400">
        <v>107</v>
      </c>
      <c r="V32" s="400">
        <v>111.35</v>
      </c>
      <c r="W32" s="400" t="s">
        <v>456</v>
      </c>
      <c r="X32" s="401">
        <f>1.1*1.1*1.1</f>
        <v>1.3310000000000004</v>
      </c>
      <c r="Y32" s="404"/>
      <c r="Z32" s="400">
        <v>74</v>
      </c>
      <c r="AA32" s="400">
        <v>351.7</v>
      </c>
      <c r="AB32" s="400" t="s">
        <v>456</v>
      </c>
      <c r="AC32" s="401">
        <f>1.1*1.1*1.1</f>
        <v>1.3310000000000004</v>
      </c>
    </row>
    <row r="33" spans="1:29" s="243" customFormat="1" ht="26.25" customHeight="1">
      <c r="A33" s="400">
        <v>53</v>
      </c>
      <c r="B33" s="400">
        <v>213</v>
      </c>
      <c r="C33" s="400" t="s">
        <v>456</v>
      </c>
      <c r="D33" s="401">
        <f>1.1*1.1*1.1</f>
        <v>1.3310000000000004</v>
      </c>
      <c r="E33" s="401"/>
      <c r="F33" s="400">
        <v>62</v>
      </c>
      <c r="G33" s="400">
        <v>365.46</v>
      </c>
      <c r="H33" s="400" t="s">
        <v>456</v>
      </c>
      <c r="I33" s="401">
        <f>1.1*1.1*1.1</f>
        <v>1.3310000000000004</v>
      </c>
      <c r="J33" s="403"/>
      <c r="K33" s="400">
        <v>91</v>
      </c>
      <c r="L33" s="400">
        <v>194.9</v>
      </c>
      <c r="M33" s="400" t="s">
        <v>456</v>
      </c>
      <c r="N33" s="401">
        <f>1.1*1.1*1.1</f>
        <v>1.3310000000000004</v>
      </c>
      <c r="O33" s="402"/>
      <c r="P33" s="400">
        <v>52</v>
      </c>
      <c r="Q33" s="400">
        <v>273.2</v>
      </c>
      <c r="R33" s="400" t="s">
        <v>456</v>
      </c>
      <c r="S33" s="401">
        <f>1.1*1.1*1.1</f>
        <v>1.3310000000000004</v>
      </c>
      <c r="T33" s="400"/>
      <c r="U33" s="400"/>
      <c r="V33" s="400"/>
      <c r="W33" s="400"/>
      <c r="X33" s="400"/>
      <c r="Y33" s="402"/>
      <c r="Z33" s="400"/>
      <c r="AA33" s="400"/>
      <c r="AB33" s="400"/>
      <c r="AC33" s="401"/>
    </row>
    <row r="34" spans="1:29" s="243" customFormat="1" ht="26.25" customHeight="1">
      <c r="A34" s="400"/>
      <c r="B34" s="400"/>
      <c r="C34" s="400"/>
      <c r="D34" s="401"/>
      <c r="E34" s="401"/>
      <c r="F34" s="400"/>
      <c r="G34" s="400"/>
      <c r="H34" s="400"/>
      <c r="I34" s="401"/>
      <c r="J34" s="400"/>
      <c r="K34" s="400"/>
      <c r="L34" s="400"/>
      <c r="M34" s="400"/>
      <c r="N34" s="401"/>
      <c r="O34" s="404"/>
      <c r="P34" s="400"/>
      <c r="Q34" s="400"/>
      <c r="R34" s="400"/>
      <c r="S34" s="401"/>
      <c r="T34" s="402"/>
      <c r="U34" s="400"/>
      <c r="V34" s="400"/>
      <c r="W34" s="400"/>
      <c r="X34" s="401"/>
      <c r="Y34" s="404"/>
      <c r="Z34" s="400"/>
      <c r="AA34" s="400"/>
      <c r="AB34" s="400"/>
      <c r="AC34" s="401"/>
    </row>
    <row r="35" spans="1:29" s="408" customFormat="1" ht="24.6">
      <c r="A35" s="400"/>
      <c r="B35" s="400"/>
      <c r="C35" s="400"/>
      <c r="D35" s="401"/>
      <c r="E35" s="402"/>
      <c r="F35" s="402"/>
      <c r="G35" s="402"/>
      <c r="H35" s="402"/>
      <c r="I35" s="406"/>
      <c r="J35" s="407"/>
      <c r="K35" s="402"/>
      <c r="L35" s="402"/>
      <c r="M35" s="402"/>
      <c r="N35" s="402"/>
      <c r="O35" s="407"/>
      <c r="P35" s="402"/>
      <c r="Q35" s="402"/>
      <c r="R35" s="402"/>
      <c r="S35" s="402"/>
      <c r="T35" s="402"/>
      <c r="U35" s="402"/>
      <c r="V35" s="402"/>
      <c r="W35" s="402"/>
      <c r="X35" s="402"/>
      <c r="Y35" s="407"/>
      <c r="Z35" s="402"/>
      <c r="AA35" s="402"/>
      <c r="AB35" s="402"/>
      <c r="AC35" s="402"/>
    </row>
    <row r="36" spans="1:29" s="408" customFormat="1" ht="24" customHeight="1">
      <c r="A36" s="409" t="s">
        <v>461</v>
      </c>
      <c r="B36" s="410">
        <f>SUM(B14:B35)</f>
        <v>5680.53</v>
      </c>
      <c r="C36" s="411"/>
      <c r="D36" s="412">
        <f>SUM(D14:E35)</f>
        <v>26.583699999999997</v>
      </c>
      <c r="E36" s="413"/>
      <c r="F36" s="387"/>
      <c r="G36" s="410">
        <f>SUM(G14:G35)</f>
        <v>5730.18</v>
      </c>
      <c r="H36" s="414"/>
      <c r="I36" s="412">
        <f>SUM(I14:I34)</f>
        <v>25.373699999999999</v>
      </c>
      <c r="J36" s="415"/>
      <c r="K36" s="416" t="s">
        <v>461</v>
      </c>
      <c r="L36" s="410">
        <f>SUM(L14:L35)</f>
        <v>5293.2800000000007</v>
      </c>
      <c r="M36" s="411"/>
      <c r="N36" s="417">
        <f>SUM(N14:N35)</f>
        <v>26.607899999999997</v>
      </c>
      <c r="O36" s="418"/>
      <c r="P36" s="387"/>
      <c r="Q36" s="410">
        <f>SUM(Q14:Q35)</f>
        <v>5550.1699999999992</v>
      </c>
      <c r="R36" s="411"/>
      <c r="S36" s="412">
        <f>SUM(S14:S34)</f>
        <v>26.099699999999999</v>
      </c>
      <c r="T36" s="238"/>
      <c r="U36" s="416" t="s">
        <v>461</v>
      </c>
      <c r="V36" s="410">
        <f>SUM(V14:V35)</f>
        <v>4334</v>
      </c>
      <c r="W36" s="411"/>
      <c r="X36" s="417">
        <f>SUM(X14:X35)</f>
        <v>20.836200000000002</v>
      </c>
      <c r="Y36" s="418"/>
      <c r="Z36" s="387"/>
      <c r="AA36" s="410">
        <f>SUM(AA14:AA35)</f>
        <v>4014.2399999999993</v>
      </c>
      <c r="AB36" s="411"/>
      <c r="AC36" s="412">
        <f>SUM(AC14:AC34)</f>
        <v>20.315900000000003</v>
      </c>
    </row>
    <row r="37" spans="1:29" s="408" customFormat="1" ht="18.75" customHeight="1" thickBot="1">
      <c r="A37" s="409" t="s">
        <v>462</v>
      </c>
      <c r="B37" s="419"/>
      <c r="C37" s="420">
        <f>D36+I36</f>
        <v>51.957399999999993</v>
      </c>
      <c r="D37" s="421"/>
      <c r="E37" s="413"/>
      <c r="F37" s="387"/>
      <c r="G37" s="422"/>
      <c r="H37" s="423"/>
      <c r="I37" s="424"/>
      <c r="J37" s="415"/>
      <c r="K37" s="416"/>
      <c r="L37" s="419"/>
      <c r="M37" s="425">
        <f>N36+S36</f>
        <v>52.707599999999999</v>
      </c>
      <c r="N37" s="426"/>
      <c r="O37" s="413"/>
      <c r="P37" s="387"/>
      <c r="Q37" s="419"/>
      <c r="R37" s="427"/>
      <c r="S37" s="428"/>
      <c r="T37" s="238"/>
      <c r="U37" s="416"/>
      <c r="V37" s="419"/>
      <c r="W37" s="425">
        <f>X36+AC36</f>
        <v>41.152100000000004</v>
      </c>
      <c r="X37" s="426"/>
      <c r="Y37" s="413"/>
      <c r="Z37" s="387"/>
      <c r="AA37" s="419"/>
      <c r="AB37" s="427"/>
      <c r="AC37" s="428"/>
    </row>
    <row r="38" spans="1:29" s="408" customFormat="1" ht="21.75" customHeight="1" thickTop="1" thickBot="1">
      <c r="A38" s="409" t="s">
        <v>463</v>
      </c>
      <c r="B38" s="419"/>
      <c r="C38" s="429">
        <f>B36+G36</f>
        <v>11410.71</v>
      </c>
      <c r="D38" s="430"/>
      <c r="E38" s="413"/>
      <c r="F38" s="424"/>
      <c r="G38" s="414"/>
      <c r="H38" s="423"/>
      <c r="I38" s="424"/>
      <c r="J38" s="415"/>
      <c r="K38" s="416"/>
      <c r="L38" s="419"/>
      <c r="M38" s="431">
        <f>L36+Q36</f>
        <v>10843.45</v>
      </c>
      <c r="O38" s="413"/>
      <c r="P38" s="387"/>
      <c r="Q38" s="422"/>
      <c r="R38" s="427"/>
      <c r="S38" s="428"/>
      <c r="T38" s="238"/>
      <c r="U38" s="416"/>
      <c r="V38" s="419"/>
      <c r="W38" s="431">
        <f>V36+AA36</f>
        <v>8348.24</v>
      </c>
      <c r="Y38" s="413"/>
      <c r="Z38" s="387"/>
      <c r="AA38" s="422"/>
      <c r="AB38" s="427"/>
      <c r="AC38" s="428"/>
    </row>
    <row r="39" spans="1:29" s="408" customFormat="1" ht="20.25" hidden="1" customHeight="1">
      <c r="A39" s="409"/>
      <c r="B39" s="419"/>
      <c r="C39" s="427"/>
      <c r="D39" s="432"/>
      <c r="E39" s="413"/>
      <c r="F39" s="387"/>
      <c r="G39" s="433"/>
      <c r="H39" s="434"/>
      <c r="I39" s="424"/>
      <c r="J39" s="415">
        <f>54.96+93</f>
        <v>147.96</v>
      </c>
      <c r="K39" s="415"/>
      <c r="L39" s="419"/>
      <c r="M39" s="427"/>
      <c r="N39" s="435"/>
      <c r="O39" s="413"/>
      <c r="P39" s="387"/>
      <c r="Q39" s="419"/>
      <c r="R39" s="427"/>
      <c r="S39" s="428"/>
      <c r="T39" s="238"/>
      <c r="U39" s="415"/>
      <c r="V39" s="419"/>
      <c r="W39" s="427"/>
      <c r="X39" s="435"/>
      <c r="Y39" s="413"/>
      <c r="Z39" s="387"/>
      <c r="AA39" s="419"/>
      <c r="AB39" s="427"/>
      <c r="AC39" s="428"/>
    </row>
    <row r="40" spans="1:29" s="408" customFormat="1" ht="17.25" hidden="1" customHeight="1">
      <c r="A40" s="409"/>
      <c r="B40" s="419"/>
      <c r="C40" s="427"/>
      <c r="D40" s="588"/>
      <c r="E40" s="588"/>
      <c r="F40" s="588"/>
      <c r="G40" s="433"/>
      <c r="H40" s="437"/>
      <c r="I40" s="424"/>
      <c r="J40" s="415"/>
      <c r="K40" s="416"/>
      <c r="L40" s="419"/>
      <c r="M40" s="427"/>
      <c r="N40" s="435"/>
      <c r="O40" s="413"/>
      <c r="P40" s="387"/>
      <c r="Q40" s="419"/>
      <c r="R40" s="427"/>
      <c r="S40" s="428"/>
      <c r="T40" s="238"/>
      <c r="U40" s="416"/>
      <c r="V40" s="419"/>
      <c r="W40" s="427"/>
      <c r="X40" s="435"/>
      <c r="Y40" s="413"/>
      <c r="Z40" s="387"/>
      <c r="AA40" s="419"/>
      <c r="AB40" s="427"/>
      <c r="AC40" s="428"/>
    </row>
    <row r="41" spans="1:29" s="408" customFormat="1" ht="18" hidden="1" customHeight="1">
      <c r="A41" s="239" t="s">
        <v>464</v>
      </c>
      <c r="B41" s="240"/>
      <c r="C41" s="438"/>
      <c r="D41" s="439"/>
      <c r="F41" s="389"/>
      <c r="G41" s="422"/>
      <c r="H41" s="440"/>
      <c r="I41" s="441"/>
      <c r="J41" s="415"/>
      <c r="K41" s="389"/>
      <c r="L41" s="240"/>
      <c r="M41" s="442"/>
      <c r="N41" s="443"/>
      <c r="P41" s="240"/>
      <c r="Q41" s="240"/>
      <c r="R41" s="442"/>
      <c r="S41" s="443"/>
      <c r="T41" s="238"/>
      <c r="U41" s="389"/>
      <c r="V41" s="240"/>
      <c r="W41" s="442"/>
      <c r="X41" s="443"/>
      <c r="Z41" s="240"/>
      <c r="AA41" s="240"/>
      <c r="AB41" s="442"/>
      <c r="AC41" s="443"/>
    </row>
    <row r="42" spans="1:29" ht="25.2" hidden="1" thickTop="1">
      <c r="A42" s="239" t="s">
        <v>465</v>
      </c>
      <c r="B42" s="444"/>
      <c r="C42" s="445"/>
      <c r="D42" s="446"/>
      <c r="E42" s="399"/>
      <c r="F42" s="444"/>
      <c r="G42" s="444" t="s">
        <v>466</v>
      </c>
      <c r="H42" s="447"/>
      <c r="I42" s="448"/>
      <c r="J42" s="399"/>
      <c r="M42" s="399" t="s">
        <v>467</v>
      </c>
      <c r="N42" s="443"/>
      <c r="O42" s="408"/>
      <c r="P42" s="240"/>
      <c r="R42" s="442"/>
      <c r="S42" s="443"/>
      <c r="W42" s="399" t="s">
        <v>467</v>
      </c>
      <c r="X42" s="443"/>
      <c r="Y42" s="408"/>
      <c r="Z42" s="240"/>
      <c r="AB42" s="442"/>
      <c r="AC42" s="443"/>
    </row>
    <row r="43" spans="1:29" s="408" customFormat="1" ht="17.25" hidden="1" customHeight="1">
      <c r="A43" s="239"/>
      <c r="B43" s="240"/>
      <c r="C43" s="589" t="s">
        <v>468</v>
      </c>
      <c r="D43" s="589"/>
      <c r="E43" s="450"/>
      <c r="F43" s="388"/>
      <c r="G43" s="388"/>
      <c r="H43" s="449" t="s">
        <v>469</v>
      </c>
      <c r="I43" s="451"/>
      <c r="J43" s="450"/>
      <c r="K43" s="450"/>
      <c r="L43" s="388"/>
      <c r="M43" s="452"/>
      <c r="N43" s="590" t="s">
        <v>470</v>
      </c>
      <c r="O43" s="590"/>
      <c r="P43" s="590"/>
      <c r="Q43" s="590"/>
      <c r="R43" s="590"/>
      <c r="S43" s="443"/>
      <c r="T43" s="238"/>
      <c r="U43" s="450"/>
      <c r="V43" s="388"/>
      <c r="W43" s="452"/>
      <c r="X43" s="590" t="s">
        <v>470</v>
      </c>
      <c r="Y43" s="590"/>
      <c r="Z43" s="590"/>
      <c r="AA43" s="590"/>
      <c r="AB43" s="590"/>
      <c r="AC43" s="443"/>
    </row>
    <row r="44" spans="1:29" s="408" customFormat="1" ht="24.75" hidden="1" customHeight="1">
      <c r="A44" s="239"/>
      <c r="B44" s="240"/>
      <c r="C44" s="449"/>
      <c r="D44" s="453"/>
      <c r="E44" s="450"/>
      <c r="F44" s="388"/>
      <c r="G44" s="388"/>
      <c r="H44" s="449"/>
      <c r="I44" s="453"/>
      <c r="J44" s="450"/>
      <c r="K44" s="450"/>
      <c r="L44" s="388"/>
      <c r="M44" s="452"/>
      <c r="N44" s="449"/>
      <c r="O44" s="449"/>
      <c r="P44" s="449"/>
      <c r="Q44" s="449"/>
      <c r="R44" s="449"/>
      <c r="S44" s="443"/>
      <c r="T44" s="238"/>
      <c r="U44" s="450"/>
      <c r="V44" s="388"/>
      <c r="W44" s="452"/>
      <c r="X44" s="449"/>
      <c r="Y44" s="449"/>
      <c r="Z44" s="449"/>
      <c r="AA44" s="449"/>
      <c r="AB44" s="449"/>
      <c r="AC44" s="443"/>
    </row>
    <row r="45" spans="1:29" s="408" customFormat="1" ht="24.75" hidden="1" customHeight="1">
      <c r="A45" s="239"/>
      <c r="B45" s="240"/>
      <c r="C45" s="449"/>
      <c r="D45" s="453"/>
      <c r="E45" s="450"/>
      <c r="F45" s="388"/>
      <c r="G45" s="388"/>
      <c r="H45" s="449"/>
      <c r="I45" s="453"/>
      <c r="J45" s="450"/>
      <c r="K45" s="450"/>
      <c r="L45" s="388"/>
      <c r="M45" s="452"/>
      <c r="N45" s="449"/>
      <c r="O45" s="449"/>
      <c r="P45" s="449"/>
      <c r="Q45" s="449"/>
      <c r="R45" s="449"/>
      <c r="S45" s="443"/>
      <c r="T45" s="238"/>
      <c r="U45" s="450"/>
      <c r="V45" s="388"/>
      <c r="W45" s="452"/>
      <c r="X45" s="449"/>
      <c r="Y45" s="449"/>
      <c r="Z45" s="449"/>
      <c r="AA45" s="449"/>
      <c r="AB45" s="449"/>
      <c r="AC45" s="443"/>
    </row>
    <row r="46" spans="1:29" ht="26.25" hidden="1" customHeight="1">
      <c r="A46" s="587" t="s">
        <v>15</v>
      </c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U46" s="394"/>
      <c r="V46" s="238"/>
      <c r="W46" s="238"/>
      <c r="X46" s="238"/>
      <c r="Y46" s="408"/>
      <c r="AA46" s="238"/>
      <c r="AB46" s="238"/>
      <c r="AC46" s="238"/>
    </row>
    <row r="47" spans="1:29" s="408" customFormat="1" ht="18.75" hidden="1" customHeight="1">
      <c r="A47" s="586" t="s">
        <v>440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238"/>
      <c r="U47" s="394"/>
    </row>
    <row r="48" spans="1:29" s="408" customFormat="1" ht="16.5" hidden="1" customHeight="1">
      <c r="A48" s="239"/>
      <c r="B48" s="240"/>
      <c r="C48" s="241"/>
      <c r="D48" s="188"/>
      <c r="E48" s="238"/>
      <c r="F48" s="389"/>
      <c r="G48" s="243" t="s">
        <v>441</v>
      </c>
      <c r="H48" s="242"/>
      <c r="I48" s="234"/>
      <c r="J48" s="238"/>
      <c r="K48" s="238"/>
      <c r="L48" s="240"/>
      <c r="M48" s="241"/>
      <c r="N48" s="244"/>
      <c r="O48" s="238"/>
      <c r="P48" s="238"/>
      <c r="Q48" s="240"/>
      <c r="R48" s="241"/>
      <c r="S48" s="244"/>
      <c r="T48" s="238"/>
      <c r="U48" s="238"/>
      <c r="V48" s="240"/>
      <c r="W48" s="241"/>
      <c r="X48" s="244"/>
      <c r="Y48" s="238"/>
      <c r="Z48" s="238"/>
      <c r="AA48" s="240"/>
      <c r="AB48" s="241"/>
      <c r="AC48" s="244"/>
    </row>
    <row r="49" spans="1:29" s="408" customFormat="1" ht="26.25" hidden="1" customHeight="1">
      <c r="A49" s="587" t="s">
        <v>442</v>
      </c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7"/>
      <c r="P49" s="587"/>
      <c r="Q49" s="587"/>
      <c r="R49" s="587"/>
      <c r="S49" s="587"/>
      <c r="T49" s="238"/>
      <c r="U49" s="394"/>
    </row>
    <row r="50" spans="1:29" s="408" customFormat="1" ht="14.25" hidden="1" customHeight="1">
      <c r="A50" s="239"/>
      <c r="B50" s="240"/>
      <c r="C50" s="241"/>
      <c r="D50" s="188"/>
      <c r="E50" s="238"/>
      <c r="F50" s="243"/>
      <c r="G50" s="240"/>
      <c r="H50" s="242"/>
      <c r="I50" s="234"/>
      <c r="J50" s="238"/>
      <c r="K50" s="238"/>
      <c r="L50" s="240"/>
      <c r="M50" s="241"/>
      <c r="N50" s="244"/>
      <c r="O50" s="238"/>
      <c r="P50" s="238"/>
      <c r="Q50" s="240"/>
      <c r="R50" s="241"/>
      <c r="S50" s="244"/>
      <c r="T50" s="238"/>
      <c r="U50" s="238"/>
      <c r="V50" s="240"/>
      <c r="W50" s="241"/>
      <c r="X50" s="244"/>
      <c r="Y50" s="238"/>
      <c r="Z50" s="238"/>
      <c r="AA50" s="240"/>
      <c r="AB50" s="241"/>
      <c r="AC50" s="244"/>
    </row>
    <row r="51" spans="1:29" ht="19.5" hidden="1" customHeight="1">
      <c r="A51" s="454" t="s">
        <v>443</v>
      </c>
      <c r="C51" s="581"/>
      <c r="D51" s="581"/>
      <c r="E51" s="581"/>
      <c r="F51" s="581"/>
      <c r="K51" s="392" t="s">
        <v>443</v>
      </c>
      <c r="M51" s="418"/>
      <c r="N51" s="581"/>
      <c r="O51" s="581"/>
      <c r="P51" s="581"/>
      <c r="Q51" s="581"/>
      <c r="U51" s="392" t="s">
        <v>443</v>
      </c>
      <c r="W51" s="418"/>
      <c r="X51" s="581"/>
      <c r="Y51" s="581"/>
      <c r="Z51" s="581"/>
      <c r="AA51" s="581"/>
    </row>
    <row r="52" spans="1:29" ht="19.5" hidden="1" customHeight="1">
      <c r="A52" s="454" t="s">
        <v>444</v>
      </c>
      <c r="C52" s="585"/>
      <c r="D52" s="585"/>
      <c r="E52" s="585"/>
      <c r="F52" s="585"/>
      <c r="K52" s="392" t="s">
        <v>444</v>
      </c>
      <c r="N52" s="585"/>
      <c r="O52" s="585"/>
      <c r="P52" s="585"/>
      <c r="Q52" s="585"/>
      <c r="U52" s="392" t="s">
        <v>444</v>
      </c>
      <c r="X52" s="585"/>
      <c r="Y52" s="585"/>
      <c r="Z52" s="585"/>
      <c r="AA52" s="585"/>
    </row>
    <row r="53" spans="1:29" ht="19.5" hidden="1" customHeight="1">
      <c r="A53" s="454" t="s">
        <v>445</v>
      </c>
      <c r="C53" s="585"/>
      <c r="D53" s="585"/>
      <c r="E53" s="585"/>
      <c r="F53" s="585"/>
      <c r="K53" s="392" t="s">
        <v>445</v>
      </c>
      <c r="N53" s="585"/>
      <c r="O53" s="585"/>
      <c r="P53" s="585"/>
      <c r="Q53" s="585"/>
      <c r="U53" s="392" t="s">
        <v>445</v>
      </c>
      <c r="X53" s="585"/>
      <c r="Y53" s="585"/>
      <c r="Z53" s="585"/>
      <c r="AA53" s="585"/>
    </row>
    <row r="54" spans="1:29" ht="19.5" hidden="1" customHeight="1">
      <c r="A54" s="454" t="s">
        <v>446</v>
      </c>
      <c r="C54" s="581"/>
      <c r="D54" s="581"/>
      <c r="E54" s="581"/>
      <c r="F54" s="581"/>
      <c r="K54" s="392" t="s">
        <v>446</v>
      </c>
      <c r="N54" s="581"/>
      <c r="O54" s="581"/>
      <c r="P54" s="581"/>
      <c r="Q54" s="581"/>
      <c r="U54" s="392" t="s">
        <v>446</v>
      </c>
      <c r="X54" s="581"/>
      <c r="Y54" s="581"/>
      <c r="Z54" s="581"/>
      <c r="AA54" s="581"/>
    </row>
    <row r="55" spans="1:29" ht="19.5" hidden="1" customHeight="1">
      <c r="A55" s="454" t="s">
        <v>447</v>
      </c>
      <c r="C55" s="581"/>
      <c r="D55" s="581"/>
      <c r="E55" s="581"/>
      <c r="F55" s="581"/>
      <c r="K55" s="392" t="s">
        <v>447</v>
      </c>
      <c r="N55" s="581"/>
      <c r="O55" s="581"/>
      <c r="P55" s="581"/>
      <c r="Q55" s="581"/>
      <c r="U55" s="392" t="s">
        <v>447</v>
      </c>
      <c r="X55" s="581"/>
      <c r="Y55" s="581"/>
      <c r="Z55" s="581"/>
      <c r="AA55" s="581"/>
    </row>
    <row r="56" spans="1:29" ht="6" hidden="1" customHeight="1"/>
    <row r="57" spans="1:29" ht="27.75" hidden="1" customHeight="1">
      <c r="A57" s="584" t="s">
        <v>471</v>
      </c>
      <c r="B57" s="584"/>
      <c r="C57" s="584"/>
      <c r="D57" s="584"/>
      <c r="E57" s="584"/>
      <c r="F57" s="584"/>
      <c r="G57" s="584"/>
      <c r="H57" s="584"/>
      <c r="I57" s="584"/>
      <c r="K57" s="584"/>
      <c r="L57" s="584"/>
      <c r="M57" s="584"/>
      <c r="N57" s="584"/>
      <c r="O57" s="584"/>
      <c r="P57" s="584"/>
      <c r="Q57" s="584"/>
      <c r="R57" s="584"/>
      <c r="S57" s="584"/>
      <c r="U57" s="584"/>
      <c r="V57" s="584"/>
      <c r="W57" s="584"/>
      <c r="X57" s="584"/>
      <c r="Y57" s="584"/>
      <c r="Z57" s="584"/>
      <c r="AA57" s="584"/>
      <c r="AB57" s="584"/>
      <c r="AC57" s="584"/>
    </row>
    <row r="58" spans="1:29" ht="15" hidden="1" customHeight="1">
      <c r="A58" s="455" t="s">
        <v>36</v>
      </c>
      <c r="B58" s="456" t="s">
        <v>452</v>
      </c>
      <c r="C58" s="457" t="s">
        <v>453</v>
      </c>
      <c r="D58" s="458" t="s">
        <v>454</v>
      </c>
      <c r="E58" s="243"/>
      <c r="F58" s="459" t="s">
        <v>36</v>
      </c>
      <c r="G58" s="460" t="s">
        <v>452</v>
      </c>
      <c r="H58" s="461" t="s">
        <v>453</v>
      </c>
      <c r="I58" s="462" t="s">
        <v>454</v>
      </c>
      <c r="K58" s="459" t="s">
        <v>36</v>
      </c>
      <c r="L58" s="461" t="s">
        <v>453</v>
      </c>
      <c r="M58" s="463" t="s">
        <v>454</v>
      </c>
      <c r="N58" s="460" t="s">
        <v>452</v>
      </c>
      <c r="O58" s="243"/>
      <c r="P58" s="459" t="s">
        <v>36</v>
      </c>
      <c r="Q58" s="461" t="s">
        <v>453</v>
      </c>
      <c r="R58" s="463" t="s">
        <v>454</v>
      </c>
      <c r="S58" s="460" t="s">
        <v>452</v>
      </c>
      <c r="U58" s="459" t="s">
        <v>36</v>
      </c>
      <c r="V58" s="461" t="s">
        <v>453</v>
      </c>
      <c r="W58" s="463" t="s">
        <v>454</v>
      </c>
      <c r="X58" s="460" t="s">
        <v>452</v>
      </c>
      <c r="Y58" s="243"/>
      <c r="Z58" s="459" t="s">
        <v>36</v>
      </c>
      <c r="AA58" s="461" t="s">
        <v>453</v>
      </c>
      <c r="AB58" s="463" t="s">
        <v>454</v>
      </c>
      <c r="AC58" s="460" t="s">
        <v>452</v>
      </c>
    </row>
    <row r="59" spans="1:29" ht="16.5" hidden="1" customHeight="1">
      <c r="A59" s="464" t="s">
        <v>472</v>
      </c>
      <c r="B59" s="465"/>
      <c r="C59" s="466"/>
      <c r="D59" s="467"/>
      <c r="E59" s="243"/>
      <c r="F59" s="468" t="s">
        <v>472</v>
      </c>
      <c r="G59" s="469"/>
      <c r="H59" s="470"/>
      <c r="I59" s="471"/>
      <c r="K59" s="468" t="s">
        <v>472</v>
      </c>
      <c r="L59" s="469"/>
      <c r="M59" s="470"/>
      <c r="N59" s="472"/>
      <c r="O59" s="243"/>
      <c r="P59" s="473" t="s">
        <v>472</v>
      </c>
      <c r="Q59" s="474"/>
      <c r="R59" s="475"/>
      <c r="S59" s="476"/>
      <c r="U59" s="468" t="s">
        <v>472</v>
      </c>
      <c r="V59" s="469"/>
      <c r="W59" s="470"/>
      <c r="X59" s="472"/>
      <c r="Y59" s="243"/>
      <c r="Z59" s="473" t="s">
        <v>472</v>
      </c>
      <c r="AA59" s="474"/>
      <c r="AB59" s="475"/>
      <c r="AC59" s="476"/>
    </row>
    <row r="60" spans="1:29" s="243" customFormat="1" ht="26.25" hidden="1" customHeight="1">
      <c r="A60" s="477"/>
      <c r="B60" s="478"/>
      <c r="C60" s="478"/>
      <c r="D60" s="479"/>
      <c r="E60" s="480"/>
      <c r="F60" s="481"/>
      <c r="G60" s="478"/>
      <c r="H60" s="478"/>
      <c r="I60" s="479"/>
      <c r="K60" s="481"/>
      <c r="L60" s="478"/>
      <c r="M60" s="478"/>
      <c r="N60" s="482"/>
      <c r="O60" s="480"/>
      <c r="P60" s="481"/>
      <c r="Q60" s="478"/>
      <c r="R60" s="478"/>
      <c r="S60" s="482"/>
      <c r="U60" s="481"/>
      <c r="V60" s="478"/>
      <c r="W60" s="478"/>
      <c r="X60" s="482"/>
      <c r="Y60" s="480"/>
      <c r="Z60" s="481"/>
      <c r="AA60" s="478"/>
      <c r="AB60" s="478"/>
      <c r="AC60" s="482"/>
    </row>
    <row r="61" spans="1:29" s="243" customFormat="1" ht="26.25" hidden="1" customHeight="1">
      <c r="A61" s="483"/>
      <c r="B61" s="484"/>
      <c r="C61" s="484"/>
      <c r="D61" s="485"/>
      <c r="E61" s="480"/>
      <c r="F61" s="486"/>
      <c r="G61" s="484"/>
      <c r="H61" s="484"/>
      <c r="I61" s="485"/>
      <c r="K61" s="487"/>
      <c r="L61" s="488"/>
      <c r="M61" s="488"/>
      <c r="N61" s="489"/>
      <c r="O61" s="480"/>
      <c r="P61" s="487"/>
      <c r="Q61" s="488"/>
      <c r="R61" s="488"/>
      <c r="S61" s="489"/>
      <c r="U61" s="487"/>
      <c r="V61" s="488"/>
      <c r="W61" s="488"/>
      <c r="X61" s="489"/>
      <c r="Y61" s="480"/>
      <c r="Z61" s="487"/>
      <c r="AA61" s="488"/>
      <c r="AB61" s="488"/>
      <c r="AC61" s="489"/>
    </row>
    <row r="62" spans="1:29" s="243" customFormat="1" ht="26.25" hidden="1" customHeight="1">
      <c r="A62" s="490"/>
      <c r="B62" s="491"/>
      <c r="C62" s="491"/>
      <c r="D62" s="492"/>
      <c r="E62" s="480"/>
      <c r="F62" s="493"/>
      <c r="G62" s="494"/>
      <c r="H62" s="494"/>
      <c r="I62" s="492"/>
      <c r="K62" s="495"/>
      <c r="L62" s="491"/>
      <c r="M62" s="491"/>
      <c r="N62" s="496"/>
      <c r="O62" s="480"/>
      <c r="P62" s="497"/>
      <c r="Q62" s="498"/>
      <c r="R62" s="498"/>
      <c r="S62" s="496"/>
      <c r="U62" s="495"/>
      <c r="V62" s="491"/>
      <c r="W62" s="491"/>
      <c r="X62" s="496"/>
      <c r="Y62" s="480"/>
      <c r="Z62" s="497"/>
      <c r="AA62" s="498"/>
      <c r="AB62" s="498"/>
      <c r="AC62" s="496"/>
    </row>
    <row r="63" spans="1:29" s="243" customFormat="1" ht="26.25" hidden="1" customHeight="1">
      <c r="A63" s="477"/>
      <c r="B63" s="478"/>
      <c r="C63" s="478"/>
      <c r="D63" s="479"/>
      <c r="E63" s="480"/>
      <c r="F63" s="481"/>
      <c r="G63" s="478"/>
      <c r="H63" s="478"/>
      <c r="I63" s="479"/>
      <c r="K63" s="481"/>
      <c r="L63" s="478"/>
      <c r="M63" s="478"/>
      <c r="N63" s="482"/>
      <c r="O63" s="480"/>
      <c r="P63" s="481"/>
      <c r="Q63" s="478"/>
      <c r="R63" s="478"/>
      <c r="S63" s="482"/>
      <c r="U63" s="481"/>
      <c r="V63" s="478"/>
      <c r="W63" s="478"/>
      <c r="X63" s="482"/>
      <c r="Y63" s="480"/>
      <c r="Z63" s="481"/>
      <c r="AA63" s="478"/>
      <c r="AB63" s="478"/>
      <c r="AC63" s="482"/>
    </row>
    <row r="64" spans="1:29" s="243" customFormat="1" ht="26.25" hidden="1" customHeight="1">
      <c r="A64" s="490"/>
      <c r="B64" s="491"/>
      <c r="C64" s="491"/>
      <c r="D64" s="492"/>
      <c r="E64" s="480"/>
      <c r="F64" s="495"/>
      <c r="G64" s="491"/>
      <c r="H64" s="491"/>
      <c r="I64" s="492"/>
      <c r="K64" s="495"/>
      <c r="L64" s="491"/>
      <c r="M64" s="491"/>
      <c r="N64" s="496"/>
      <c r="O64" s="480"/>
      <c r="P64" s="495"/>
      <c r="Q64" s="491"/>
      <c r="R64" s="491"/>
      <c r="S64" s="496"/>
      <c r="U64" s="495"/>
      <c r="V64" s="491"/>
      <c r="W64" s="491"/>
      <c r="X64" s="496"/>
      <c r="Y64" s="480"/>
      <c r="Z64" s="495"/>
      <c r="AA64" s="491"/>
      <c r="AB64" s="491"/>
      <c r="AC64" s="496"/>
    </row>
    <row r="65" spans="1:29" s="243" customFormat="1" ht="26.25" hidden="1" customHeight="1">
      <c r="A65" s="477"/>
      <c r="B65" s="478"/>
      <c r="C65" s="478"/>
      <c r="D65" s="479"/>
      <c r="E65" s="480"/>
      <c r="F65" s="481"/>
      <c r="G65" s="478"/>
      <c r="H65" s="478"/>
      <c r="I65" s="479"/>
      <c r="K65" s="481"/>
      <c r="L65" s="478"/>
      <c r="M65" s="478"/>
      <c r="N65" s="482"/>
      <c r="O65" s="480"/>
      <c r="P65" s="481"/>
      <c r="Q65" s="478"/>
      <c r="R65" s="478"/>
      <c r="S65" s="482"/>
      <c r="U65" s="481"/>
      <c r="V65" s="478"/>
      <c r="W65" s="478"/>
      <c r="X65" s="482"/>
      <c r="Y65" s="480"/>
      <c r="Z65" s="481"/>
      <c r="AA65" s="478"/>
      <c r="AB65" s="478"/>
      <c r="AC65" s="482"/>
    </row>
    <row r="66" spans="1:29" s="243" customFormat="1" ht="26.25" hidden="1" customHeight="1">
      <c r="A66" s="490"/>
      <c r="B66" s="491"/>
      <c r="C66" s="491"/>
      <c r="D66" s="492"/>
      <c r="E66" s="480"/>
      <c r="F66" s="495"/>
      <c r="G66" s="491"/>
      <c r="H66" s="491"/>
      <c r="I66" s="492"/>
      <c r="K66" s="495"/>
      <c r="L66" s="491"/>
      <c r="M66" s="491"/>
      <c r="N66" s="496"/>
      <c r="O66" s="480"/>
      <c r="P66" s="495"/>
      <c r="Q66" s="491"/>
      <c r="R66" s="491"/>
      <c r="S66" s="496"/>
      <c r="U66" s="495"/>
      <c r="V66" s="491"/>
      <c r="W66" s="491"/>
      <c r="X66" s="496"/>
      <c r="Y66" s="480"/>
      <c r="Z66" s="495"/>
      <c r="AA66" s="491"/>
      <c r="AB66" s="491"/>
      <c r="AC66" s="496"/>
    </row>
    <row r="67" spans="1:29" s="243" customFormat="1" ht="27" hidden="1" customHeight="1">
      <c r="A67" s="477"/>
      <c r="B67" s="478"/>
      <c r="C67" s="478"/>
      <c r="D67" s="479"/>
      <c r="F67" s="481"/>
      <c r="G67" s="478"/>
      <c r="H67" s="478"/>
      <c r="I67" s="479"/>
      <c r="K67" s="481"/>
      <c r="L67" s="478"/>
      <c r="M67" s="478"/>
      <c r="N67" s="482"/>
      <c r="P67" s="481"/>
      <c r="Q67" s="478"/>
      <c r="R67" s="478"/>
      <c r="S67" s="482"/>
      <c r="U67" s="481"/>
      <c r="V67" s="478"/>
      <c r="W67" s="478"/>
      <c r="X67" s="482"/>
      <c r="Z67" s="481"/>
      <c r="AA67" s="478"/>
      <c r="AB67" s="478"/>
      <c r="AC67" s="482"/>
    </row>
    <row r="68" spans="1:29" s="243" customFormat="1" ht="26.25" hidden="1" customHeight="1">
      <c r="A68" s="490"/>
      <c r="B68" s="491"/>
      <c r="C68" s="491"/>
      <c r="D68" s="492"/>
      <c r="F68" s="495"/>
      <c r="G68" s="491"/>
      <c r="H68" s="491"/>
      <c r="I68" s="492"/>
      <c r="K68" s="497"/>
      <c r="L68" s="498"/>
      <c r="M68" s="498"/>
      <c r="N68" s="499"/>
      <c r="P68" s="493"/>
      <c r="Q68" s="494"/>
      <c r="R68" s="494"/>
      <c r="S68" s="499"/>
      <c r="U68" s="497"/>
      <c r="V68" s="498"/>
      <c r="W68" s="498"/>
      <c r="X68" s="499"/>
      <c r="Z68" s="493"/>
      <c r="AA68" s="494"/>
      <c r="AB68" s="494"/>
      <c r="AC68" s="499"/>
    </row>
    <row r="69" spans="1:29" s="243" customFormat="1" ht="25.5" hidden="1" customHeight="1">
      <c r="A69" s="477"/>
      <c r="B69" s="478"/>
      <c r="C69" s="478"/>
      <c r="D69" s="479"/>
      <c r="E69" s="500"/>
      <c r="F69" s="481"/>
      <c r="G69" s="478"/>
      <c r="H69" s="478"/>
      <c r="I69" s="479"/>
      <c r="J69" s="501"/>
      <c r="K69" s="502"/>
      <c r="L69" s="478"/>
      <c r="M69" s="503"/>
      <c r="N69" s="482"/>
      <c r="O69" s="500"/>
      <c r="P69" s="481"/>
      <c r="Q69" s="478"/>
      <c r="R69" s="478"/>
      <c r="S69" s="482"/>
      <c r="U69" s="502"/>
      <c r="V69" s="478"/>
      <c r="W69" s="503"/>
      <c r="X69" s="482"/>
      <c r="Y69" s="500"/>
      <c r="Z69" s="481"/>
      <c r="AA69" s="478"/>
      <c r="AB69" s="478"/>
      <c r="AC69" s="482"/>
    </row>
    <row r="70" spans="1:29" s="243" customFormat="1" ht="26.25" hidden="1" customHeight="1">
      <c r="A70" s="490"/>
      <c r="B70" s="491"/>
      <c r="C70" s="491"/>
      <c r="D70" s="492"/>
      <c r="E70" s="504"/>
      <c r="F70" s="495"/>
      <c r="G70" s="491"/>
      <c r="H70" s="491"/>
      <c r="I70" s="492"/>
      <c r="K70" s="497"/>
      <c r="L70" s="498"/>
      <c r="M70" s="498"/>
      <c r="N70" s="499"/>
      <c r="O70" s="504"/>
      <c r="P70" s="497"/>
      <c r="Q70" s="498"/>
      <c r="R70" s="498"/>
      <c r="S70" s="496"/>
      <c r="U70" s="497"/>
      <c r="V70" s="498"/>
      <c r="W70" s="498"/>
      <c r="X70" s="499"/>
      <c r="Y70" s="504"/>
      <c r="Z70" s="497"/>
      <c r="AA70" s="498"/>
      <c r="AB70" s="498"/>
      <c r="AC70" s="496"/>
    </row>
    <row r="71" spans="1:29" s="243" customFormat="1" ht="25.5" hidden="1" customHeight="1">
      <c r="A71" s="505"/>
      <c r="B71" s="506"/>
      <c r="C71" s="506"/>
      <c r="D71" s="479"/>
      <c r="E71" s="507"/>
      <c r="F71" s="508"/>
      <c r="G71" s="506"/>
      <c r="H71" s="506"/>
      <c r="I71" s="479"/>
      <c r="K71" s="481"/>
      <c r="L71" s="478"/>
      <c r="M71" s="478"/>
      <c r="N71" s="482"/>
      <c r="O71" s="507"/>
      <c r="P71" s="481"/>
      <c r="Q71" s="478"/>
      <c r="R71" s="478"/>
      <c r="S71" s="482"/>
      <c r="U71" s="481"/>
      <c r="V71" s="478"/>
      <c r="W71" s="478"/>
      <c r="X71" s="482"/>
      <c r="Y71" s="507"/>
      <c r="Z71" s="481"/>
      <c r="AA71" s="478"/>
      <c r="AB71" s="478"/>
      <c r="AC71" s="482"/>
    </row>
    <row r="72" spans="1:29" s="243" customFormat="1" ht="26.25" hidden="1" customHeight="1">
      <c r="A72" s="509"/>
      <c r="B72" s="498"/>
      <c r="C72" s="498"/>
      <c r="D72" s="492"/>
      <c r="E72" s="480"/>
      <c r="F72" s="497"/>
      <c r="G72" s="498"/>
      <c r="H72" s="498"/>
      <c r="I72" s="492"/>
      <c r="K72" s="497"/>
      <c r="L72" s="498"/>
      <c r="M72" s="498"/>
      <c r="N72" s="510"/>
      <c r="O72" s="480"/>
      <c r="P72" s="497"/>
      <c r="Q72" s="498"/>
      <c r="R72" s="498"/>
      <c r="S72" s="510"/>
      <c r="U72" s="497"/>
      <c r="V72" s="498"/>
      <c r="W72" s="498"/>
      <c r="X72" s="510"/>
      <c r="Y72" s="480"/>
      <c r="Z72" s="497"/>
      <c r="AA72" s="498"/>
      <c r="AB72" s="498"/>
      <c r="AC72" s="510"/>
    </row>
    <row r="73" spans="1:29" s="243" customFormat="1" ht="25.5" hidden="1" customHeight="1">
      <c r="A73" s="505"/>
      <c r="B73" s="506"/>
      <c r="C73" s="506"/>
      <c r="D73" s="479"/>
      <c r="E73" s="480"/>
      <c r="F73" s="508"/>
      <c r="G73" s="506"/>
      <c r="H73" s="506"/>
      <c r="I73" s="479"/>
      <c r="K73" s="481"/>
      <c r="L73" s="478"/>
      <c r="M73" s="478"/>
      <c r="N73" s="482"/>
      <c r="O73" s="480"/>
      <c r="P73" s="481"/>
      <c r="Q73" s="478"/>
      <c r="R73" s="478"/>
      <c r="S73" s="482"/>
      <c r="U73" s="481"/>
      <c r="V73" s="478"/>
      <c r="W73" s="478"/>
      <c r="X73" s="482"/>
      <c r="Y73" s="480"/>
      <c r="Z73" s="481"/>
      <c r="AA73" s="478"/>
      <c r="AB73" s="478"/>
      <c r="AC73" s="482"/>
    </row>
    <row r="74" spans="1:29" s="389" customFormat="1" ht="26.25" hidden="1" customHeight="1">
      <c r="A74" s="509"/>
      <c r="B74" s="498"/>
      <c r="C74" s="498"/>
      <c r="D74" s="492"/>
      <c r="E74" s="511"/>
      <c r="F74" s="497"/>
      <c r="G74" s="498"/>
      <c r="H74" s="498"/>
      <c r="I74" s="492"/>
      <c r="K74" s="512"/>
      <c r="L74" s="513"/>
      <c r="M74" s="513"/>
      <c r="N74" s="514"/>
      <c r="O74" s="511"/>
      <c r="P74" s="497"/>
      <c r="Q74" s="498"/>
      <c r="R74" s="498"/>
      <c r="S74" s="496"/>
      <c r="T74" s="243"/>
      <c r="U74" s="512"/>
      <c r="V74" s="513"/>
      <c r="W74" s="513"/>
      <c r="X74" s="514"/>
      <c r="Y74" s="511"/>
      <c r="Z74" s="497"/>
      <c r="AA74" s="498"/>
      <c r="AB74" s="498"/>
      <c r="AC74" s="496"/>
    </row>
    <row r="75" spans="1:29" s="389" customFormat="1" ht="27" hidden="1" customHeight="1">
      <c r="A75" s="505"/>
      <c r="B75" s="515"/>
      <c r="C75" s="515"/>
      <c r="D75" s="516"/>
      <c r="E75" s="511"/>
      <c r="F75" s="517"/>
      <c r="G75" s="515"/>
      <c r="H75" s="515"/>
      <c r="I75" s="516"/>
      <c r="K75" s="481"/>
      <c r="L75" s="478"/>
      <c r="M75" s="478"/>
      <c r="N75" s="518"/>
      <c r="O75" s="511"/>
      <c r="P75" s="481"/>
      <c r="Q75" s="478"/>
      <c r="R75" s="478"/>
      <c r="S75" s="482"/>
      <c r="T75" s="243"/>
      <c r="U75" s="481"/>
      <c r="V75" s="478"/>
      <c r="W75" s="478"/>
      <c r="X75" s="518"/>
      <c r="Y75" s="511"/>
      <c r="Z75" s="481"/>
      <c r="AA75" s="478"/>
      <c r="AB75" s="478"/>
      <c r="AC75" s="482"/>
    </row>
    <row r="76" spans="1:29" s="389" customFormat="1" ht="26.25" hidden="1" customHeight="1">
      <c r="A76" s="509"/>
      <c r="B76" s="498"/>
      <c r="C76" s="498"/>
      <c r="D76" s="492"/>
      <c r="E76" s="511"/>
      <c r="F76" s="497"/>
      <c r="G76" s="498"/>
      <c r="H76" s="498"/>
      <c r="I76" s="519"/>
      <c r="K76" s="497"/>
      <c r="L76" s="498"/>
      <c r="M76" s="498"/>
      <c r="N76" s="496"/>
      <c r="O76" s="511"/>
      <c r="P76" s="497"/>
      <c r="Q76" s="498"/>
      <c r="R76" s="498"/>
      <c r="S76" s="514"/>
      <c r="T76" s="243"/>
      <c r="U76" s="497"/>
      <c r="V76" s="498"/>
      <c r="W76" s="498"/>
      <c r="X76" s="496"/>
      <c r="Y76" s="511"/>
      <c r="Z76" s="497"/>
      <c r="AA76" s="498"/>
      <c r="AB76" s="498"/>
      <c r="AC76" s="514"/>
    </row>
    <row r="77" spans="1:29" s="389" customFormat="1" ht="26.25" hidden="1" customHeight="1">
      <c r="A77" s="505"/>
      <c r="B77" s="515"/>
      <c r="C77" s="515"/>
      <c r="D77" s="516"/>
      <c r="E77" s="511"/>
      <c r="F77" s="517"/>
      <c r="G77" s="515"/>
      <c r="H77" s="515"/>
      <c r="I77" s="516"/>
      <c r="K77" s="520"/>
      <c r="L77" s="521"/>
      <c r="M77" s="521"/>
      <c r="N77" s="482"/>
      <c r="O77" s="511"/>
      <c r="P77" s="520"/>
      <c r="Q77" s="521"/>
      <c r="R77" s="521"/>
      <c r="S77" s="482"/>
      <c r="T77" s="243"/>
      <c r="U77" s="520"/>
      <c r="V77" s="521"/>
      <c r="W77" s="521"/>
      <c r="X77" s="482"/>
      <c r="Y77" s="511"/>
      <c r="Z77" s="520"/>
      <c r="AA77" s="521"/>
      <c r="AB77" s="521"/>
      <c r="AC77" s="482"/>
    </row>
    <row r="78" spans="1:29" s="389" customFormat="1" ht="27" hidden="1" customHeight="1">
      <c r="A78" s="522"/>
      <c r="B78" s="523"/>
      <c r="C78" s="523"/>
      <c r="D78" s="492"/>
      <c r="E78" s="511"/>
      <c r="F78" s="497"/>
      <c r="G78" s="498"/>
      <c r="H78" s="498"/>
      <c r="I78" s="492"/>
      <c r="K78" s="524"/>
      <c r="L78" s="523"/>
      <c r="M78" s="523"/>
      <c r="N78" s="496"/>
      <c r="O78" s="511"/>
      <c r="P78" s="524"/>
      <c r="Q78" s="523"/>
      <c r="R78" s="523"/>
      <c r="S78" s="496"/>
      <c r="T78" s="243"/>
      <c r="U78" s="524"/>
      <c r="V78" s="523"/>
      <c r="W78" s="523"/>
      <c r="X78" s="496"/>
      <c r="Y78" s="511"/>
      <c r="Z78" s="524"/>
      <c r="AA78" s="523"/>
      <c r="AB78" s="523"/>
      <c r="AC78" s="496"/>
    </row>
    <row r="79" spans="1:29" s="389" customFormat="1" ht="26.25" hidden="1" customHeight="1">
      <c r="A79" s="505"/>
      <c r="B79" s="515"/>
      <c r="C79" s="515"/>
      <c r="D79" s="516"/>
      <c r="E79" s="525"/>
      <c r="F79" s="517"/>
      <c r="G79" s="515"/>
      <c r="H79" s="515"/>
      <c r="I79" s="516"/>
      <c r="K79" s="526"/>
      <c r="L79" s="527"/>
      <c r="M79" s="527"/>
      <c r="N79" s="482"/>
      <c r="O79" s="525"/>
      <c r="P79" s="526"/>
      <c r="Q79" s="527"/>
      <c r="R79" s="527"/>
      <c r="S79" s="528"/>
      <c r="T79" s="243"/>
      <c r="U79" s="526"/>
      <c r="V79" s="527"/>
      <c r="W79" s="527"/>
      <c r="X79" s="482"/>
      <c r="Y79" s="525"/>
      <c r="Z79" s="526"/>
      <c r="AA79" s="527"/>
      <c r="AB79" s="527"/>
      <c r="AC79" s="528"/>
    </row>
    <row r="80" spans="1:29" s="389" customFormat="1" ht="27" hidden="1" customHeight="1">
      <c r="A80" s="529"/>
      <c r="B80" s="513"/>
      <c r="C80" s="513"/>
      <c r="D80" s="519"/>
      <c r="E80" s="530"/>
      <c r="F80" s="497"/>
      <c r="G80" s="498"/>
      <c r="H80" s="498"/>
      <c r="I80" s="492"/>
      <c r="K80" s="524"/>
      <c r="L80" s="523"/>
      <c r="M80" s="523"/>
      <c r="N80" s="499"/>
      <c r="O80" s="530"/>
      <c r="P80" s="524"/>
      <c r="Q80" s="523"/>
      <c r="R80" s="523"/>
      <c r="S80" s="496"/>
      <c r="T80" s="243"/>
      <c r="U80" s="524"/>
      <c r="V80" s="523"/>
      <c r="W80" s="523"/>
      <c r="X80" s="499"/>
      <c r="Y80" s="530"/>
      <c r="Z80" s="524"/>
      <c r="AA80" s="523"/>
      <c r="AB80" s="523"/>
      <c r="AC80" s="496"/>
    </row>
    <row r="81" spans="1:29" ht="26.25" hidden="1" customHeight="1">
      <c r="B81" s="389"/>
      <c r="C81" s="408"/>
      <c r="D81" s="430"/>
      <c r="E81" s="387" t="s">
        <v>473</v>
      </c>
      <c r="I81" s="531"/>
      <c r="J81" s="387"/>
      <c r="K81" s="408"/>
      <c r="L81" s="389"/>
      <c r="M81" s="408"/>
      <c r="N81" s="532"/>
      <c r="O81" s="387"/>
      <c r="P81" s="408"/>
      <c r="Q81" s="389"/>
      <c r="R81" s="408"/>
      <c r="S81" s="532"/>
      <c r="U81" s="408"/>
      <c r="V81" s="389"/>
      <c r="W81" s="408"/>
      <c r="X81" s="532"/>
      <c r="Y81" s="387"/>
      <c r="Z81" s="408"/>
      <c r="AA81" s="389"/>
      <c r="AB81" s="408"/>
      <c r="AC81" s="532"/>
    </row>
    <row r="82" spans="1:29" ht="26.25" hidden="1" customHeight="1">
      <c r="A82" s="409" t="s">
        <v>461</v>
      </c>
      <c r="B82" s="533">
        <f>SUM(B60:B80)</f>
        <v>0</v>
      </c>
      <c r="C82" s="411"/>
      <c r="D82" s="421">
        <f>SUM(D60:D80)</f>
        <v>0</v>
      </c>
      <c r="E82" s="413"/>
      <c r="F82" s="387"/>
      <c r="G82" s="534">
        <f>SUM(G60:G80)</f>
        <v>0</v>
      </c>
      <c r="H82" s="414"/>
      <c r="I82" s="424">
        <f>SUM(I60:I80)</f>
        <v>0</v>
      </c>
      <c r="J82" s="415"/>
      <c r="K82" s="416" t="s">
        <v>461</v>
      </c>
      <c r="L82" s="533">
        <f>SUM(L60:L80)</f>
        <v>0</v>
      </c>
      <c r="M82" s="411"/>
      <c r="N82" s="535">
        <f>SUM(N60:N80)</f>
        <v>0</v>
      </c>
      <c r="O82" s="413"/>
      <c r="P82" s="387"/>
      <c r="Q82" s="533">
        <f>SUM(Q60:Q80)</f>
        <v>0</v>
      </c>
      <c r="R82" s="411"/>
      <c r="S82" s="536">
        <f>SUM(S60:S80)</f>
        <v>0</v>
      </c>
      <c r="U82" s="416" t="s">
        <v>461</v>
      </c>
      <c r="V82" s="533">
        <f>SUM(V60:V80)</f>
        <v>0</v>
      </c>
      <c r="W82" s="411"/>
      <c r="X82" s="535">
        <f>SUM(X60:X80)</f>
        <v>0</v>
      </c>
      <c r="Y82" s="413"/>
      <c r="Z82" s="387"/>
      <c r="AA82" s="533">
        <f>SUM(AA60:AA80)</f>
        <v>0</v>
      </c>
      <c r="AB82" s="411"/>
      <c r="AC82" s="536">
        <f>SUM(AC60:AC80)</f>
        <v>0</v>
      </c>
    </row>
    <row r="83" spans="1:29" ht="27" hidden="1" customHeight="1">
      <c r="A83" s="409" t="s">
        <v>462</v>
      </c>
      <c r="B83" s="419"/>
      <c r="C83" s="420">
        <f>D82+I82</f>
        <v>0</v>
      </c>
      <c r="D83" s="421"/>
      <c r="E83" s="413"/>
      <c r="F83" s="387"/>
      <c r="G83" s="422"/>
      <c r="H83" s="423"/>
      <c r="I83" s="424"/>
      <c r="J83" s="415"/>
      <c r="K83" s="416"/>
      <c r="L83" s="419"/>
      <c r="M83" s="420">
        <f>N82+S82</f>
        <v>0</v>
      </c>
      <c r="N83" s="426"/>
      <c r="O83" s="413"/>
      <c r="P83" s="387"/>
      <c r="Q83" s="419"/>
      <c r="R83" s="427"/>
      <c r="S83" s="428"/>
      <c r="U83" s="416"/>
      <c r="V83" s="419"/>
      <c r="W83" s="420">
        <f>X82+AC82</f>
        <v>0</v>
      </c>
      <c r="X83" s="426"/>
      <c r="Y83" s="413"/>
      <c r="Z83" s="387"/>
      <c r="AA83" s="419"/>
      <c r="AB83" s="427"/>
      <c r="AC83" s="428"/>
    </row>
    <row r="84" spans="1:29" ht="27.75" hidden="1" customHeight="1">
      <c r="A84" s="409" t="s">
        <v>463</v>
      </c>
      <c r="B84" s="419"/>
      <c r="C84" s="537">
        <f>B82+G82</f>
        <v>0</v>
      </c>
      <c r="E84" s="413"/>
      <c r="F84" s="387"/>
      <c r="G84" s="437"/>
      <c r="H84" s="423"/>
      <c r="I84" s="424"/>
      <c r="J84" s="415"/>
      <c r="K84" s="416"/>
      <c r="L84" s="419"/>
      <c r="M84" s="538">
        <f>L82+Q82</f>
        <v>0</v>
      </c>
      <c r="O84" s="413"/>
      <c r="P84" s="387"/>
      <c r="Q84" s="419"/>
      <c r="R84" s="427"/>
      <c r="S84" s="428"/>
      <c r="U84" s="416"/>
      <c r="V84" s="419"/>
      <c r="W84" s="538">
        <f>V82+AA82</f>
        <v>0</v>
      </c>
      <c r="Y84" s="413"/>
      <c r="Z84" s="387"/>
      <c r="AA84" s="419"/>
      <c r="AB84" s="427"/>
      <c r="AC84" s="428"/>
    </row>
    <row r="85" spans="1:29" ht="19.5" customHeight="1" thickTop="1" thickBot="1">
      <c r="A85" s="409" t="s">
        <v>474</v>
      </c>
      <c r="B85" s="419"/>
      <c r="C85" s="537">
        <f>C84+M84+M38+C38+W38</f>
        <v>30602.400000000001</v>
      </c>
      <c r="E85" s="413"/>
      <c r="F85" s="539"/>
      <c r="G85" s="539"/>
      <c r="H85" s="582"/>
      <c r="I85" s="582"/>
      <c r="J85" s="415"/>
      <c r="K85" s="540"/>
      <c r="L85" s="419"/>
      <c r="M85" s="427"/>
      <c r="N85" s="435"/>
      <c r="O85" s="413"/>
      <c r="P85" s="387"/>
      <c r="Q85" s="419"/>
      <c r="R85" s="427"/>
      <c r="S85" s="428"/>
      <c r="U85" s="540"/>
      <c r="V85" s="419"/>
      <c r="W85" s="427"/>
      <c r="X85" s="435"/>
      <c r="Y85" s="413"/>
      <c r="Z85" s="387"/>
      <c r="AA85" s="419"/>
      <c r="AB85" s="427"/>
      <c r="AC85" s="428"/>
    </row>
    <row r="86" spans="1:29" ht="21" customHeight="1" thickTop="1" thickBot="1">
      <c r="A86" s="409" t="s">
        <v>475</v>
      </c>
      <c r="B86" s="419"/>
      <c r="C86" s="427"/>
      <c r="D86" s="583">
        <f>C83+M83+M37+C37+W37</f>
        <v>145.81709999999998</v>
      </c>
      <c r="E86" s="583"/>
      <c r="F86" s="583"/>
      <c r="G86" s="541"/>
      <c r="H86" s="541"/>
      <c r="I86" s="424"/>
      <c r="J86" s="415"/>
      <c r="K86" s="416"/>
      <c r="L86" s="419"/>
      <c r="M86" s="427"/>
      <c r="N86" s="435"/>
      <c r="O86" s="413"/>
      <c r="P86" s="387"/>
      <c r="Q86" s="419"/>
      <c r="R86" s="427"/>
      <c r="S86" s="428"/>
      <c r="U86" s="416"/>
      <c r="V86" s="419"/>
      <c r="W86" s="427"/>
      <c r="X86" s="435"/>
      <c r="Y86" s="413"/>
      <c r="Z86" s="387"/>
      <c r="AA86" s="419"/>
      <c r="AB86" s="427"/>
      <c r="AC86" s="428"/>
    </row>
    <row r="87" spans="1:29" ht="21" customHeight="1" thickTop="1">
      <c r="A87" s="409"/>
      <c r="B87" s="419"/>
      <c r="C87" s="427"/>
      <c r="D87" s="542"/>
      <c r="E87" s="436"/>
      <c r="F87" s="436"/>
      <c r="G87" s="433"/>
      <c r="H87" s="437"/>
      <c r="I87" s="424"/>
      <c r="J87" s="415"/>
      <c r="K87" s="416"/>
      <c r="L87" s="419"/>
      <c r="M87" s="427"/>
      <c r="N87" s="435"/>
      <c r="O87" s="413"/>
      <c r="P87" s="387"/>
      <c r="Q87" s="419"/>
      <c r="R87" s="427"/>
      <c r="S87" s="428"/>
      <c r="U87" s="416"/>
      <c r="V87" s="419"/>
      <c r="W87" s="427"/>
      <c r="X87" s="435"/>
      <c r="Y87" s="413"/>
      <c r="Z87" s="387"/>
      <c r="AA87" s="419"/>
      <c r="AB87" s="427"/>
      <c r="AC87" s="428"/>
    </row>
    <row r="88" spans="1:29" s="450" customFormat="1" ht="53.25" customHeight="1">
      <c r="A88" s="543" t="s">
        <v>476</v>
      </c>
      <c r="B88" s="388"/>
      <c r="C88" s="452"/>
      <c r="D88" s="544"/>
      <c r="G88" s="545" t="s">
        <v>477</v>
      </c>
      <c r="I88" s="546"/>
      <c r="K88" s="543" t="s">
        <v>478</v>
      </c>
      <c r="L88" s="388"/>
      <c r="M88" s="452"/>
      <c r="S88" s="546"/>
      <c r="U88" s="543"/>
      <c r="V88" s="388"/>
      <c r="W88" s="452"/>
      <c r="AC88" s="546"/>
    </row>
    <row r="89" spans="1:29" ht="15">
      <c r="B89" s="449" t="s">
        <v>479</v>
      </c>
      <c r="C89" s="449"/>
      <c r="D89" s="449"/>
      <c r="E89" s="450"/>
      <c r="F89" s="238"/>
      <c r="G89" s="449" t="s">
        <v>480</v>
      </c>
      <c r="H89" s="449"/>
      <c r="I89" s="449"/>
      <c r="J89" s="449"/>
      <c r="K89" s="449"/>
      <c r="L89" s="449" t="s">
        <v>481</v>
      </c>
      <c r="S89" s="449"/>
      <c r="U89" s="449"/>
      <c r="V89" s="449"/>
      <c r="AC89" s="449"/>
    </row>
    <row r="90" spans="1:29">
      <c r="K90" s="547"/>
      <c r="U90" s="547"/>
    </row>
    <row r="91" spans="1:29">
      <c r="K91" s="547"/>
      <c r="U91" s="547"/>
    </row>
    <row r="92" spans="1:29">
      <c r="K92" s="547"/>
      <c r="M92" s="547"/>
      <c r="U92" s="547"/>
      <c r="W92" s="547"/>
    </row>
    <row r="93" spans="1:29">
      <c r="K93" s="547"/>
      <c r="M93" s="547"/>
      <c r="U93" s="547"/>
      <c r="W93" s="547"/>
    </row>
    <row r="94" spans="1:29">
      <c r="K94" s="547"/>
      <c r="M94" s="547"/>
      <c r="U94" s="547"/>
      <c r="W94" s="547"/>
    </row>
    <row r="95" spans="1:29">
      <c r="K95" s="547"/>
      <c r="M95" s="547"/>
      <c r="U95" s="547"/>
      <c r="W95" s="547"/>
    </row>
    <row r="96" spans="1:29">
      <c r="K96" s="547"/>
      <c r="M96" s="548"/>
      <c r="U96" s="547"/>
      <c r="W96" s="548"/>
    </row>
    <row r="97" spans="1:29">
      <c r="K97" s="547"/>
      <c r="M97" s="548"/>
      <c r="U97" s="547"/>
      <c r="W97" s="548"/>
    </row>
    <row r="98" spans="1:29">
      <c r="K98" s="547"/>
      <c r="M98" s="549"/>
      <c r="U98" s="547"/>
      <c r="W98" s="549"/>
    </row>
    <row r="99" spans="1:29">
      <c r="K99" s="550"/>
      <c r="M99" s="548"/>
      <c r="U99" s="550"/>
      <c r="W99" s="548"/>
    </row>
    <row r="100" spans="1:29">
      <c r="L100" s="551"/>
      <c r="V100" s="551"/>
    </row>
    <row r="102" spans="1:29" s="241" customFormat="1">
      <c r="A102" s="239"/>
      <c r="B102" s="552"/>
      <c r="D102" s="188"/>
      <c r="E102" s="238"/>
      <c r="F102" s="243"/>
      <c r="G102" s="240"/>
      <c r="H102" s="242"/>
      <c r="I102" s="234"/>
      <c r="J102" s="238"/>
      <c r="K102" s="238"/>
      <c r="L102" s="240"/>
      <c r="N102" s="244"/>
      <c r="O102" s="238"/>
      <c r="P102" s="238"/>
      <c r="Q102" s="240"/>
      <c r="S102" s="244"/>
      <c r="T102" s="238"/>
      <c r="U102" s="238"/>
      <c r="V102" s="240"/>
      <c r="X102" s="244"/>
      <c r="Y102" s="238"/>
      <c r="Z102" s="238"/>
      <c r="AA102" s="240"/>
      <c r="AC102" s="244"/>
    </row>
    <row r="109" spans="1:29" s="234" customFormat="1">
      <c r="A109" s="239"/>
      <c r="B109" s="240"/>
      <c r="C109" s="241"/>
      <c r="D109" s="188"/>
      <c r="E109" s="238"/>
      <c r="F109" s="243"/>
      <c r="G109" s="240"/>
      <c r="H109" s="553"/>
      <c r="J109" s="238"/>
      <c r="K109" s="238"/>
      <c r="L109" s="240"/>
      <c r="M109" s="241"/>
      <c r="N109" s="244"/>
      <c r="O109" s="238"/>
      <c r="P109" s="238"/>
      <c r="Q109" s="240"/>
      <c r="R109" s="241"/>
      <c r="S109" s="244"/>
      <c r="T109" s="238"/>
      <c r="U109" s="238"/>
      <c r="V109" s="240"/>
      <c r="W109" s="241"/>
      <c r="X109" s="244"/>
      <c r="Y109" s="238"/>
      <c r="Z109" s="238"/>
      <c r="AA109" s="240"/>
      <c r="AB109" s="241"/>
      <c r="AC109" s="244"/>
    </row>
  </sheetData>
  <mergeCells count="45">
    <mergeCell ref="A1:S1"/>
    <mergeCell ref="A2:S2"/>
    <mergeCell ref="A4:S4"/>
    <mergeCell ref="C6:F6"/>
    <mergeCell ref="N6:Q6"/>
    <mergeCell ref="X6:AA6"/>
    <mergeCell ref="C7:F7"/>
    <mergeCell ref="N7:Q7"/>
    <mergeCell ref="X7:AA7"/>
    <mergeCell ref="C8:F8"/>
    <mergeCell ref="N8:Q8"/>
    <mergeCell ref="X8:AA8"/>
    <mergeCell ref="C10:F10"/>
    <mergeCell ref="N10:Q10"/>
    <mergeCell ref="X10:AA10"/>
    <mergeCell ref="A12:I12"/>
    <mergeCell ref="K12:S12"/>
    <mergeCell ref="U12:AC12"/>
    <mergeCell ref="D40:F40"/>
    <mergeCell ref="C43:D43"/>
    <mergeCell ref="N43:R43"/>
    <mergeCell ref="X43:AB43"/>
    <mergeCell ref="A46:S46"/>
    <mergeCell ref="A47:S47"/>
    <mergeCell ref="A49:S49"/>
    <mergeCell ref="C51:F51"/>
    <mergeCell ref="N51:Q51"/>
    <mergeCell ref="X51:AA51"/>
    <mergeCell ref="C52:F52"/>
    <mergeCell ref="N52:Q52"/>
    <mergeCell ref="X52:AA52"/>
    <mergeCell ref="C53:F53"/>
    <mergeCell ref="N53:Q53"/>
    <mergeCell ref="X53:AA53"/>
    <mergeCell ref="C54:F54"/>
    <mergeCell ref="N54:Q54"/>
    <mergeCell ref="X54:AA54"/>
    <mergeCell ref="H85:I85"/>
    <mergeCell ref="D86:F86"/>
    <mergeCell ref="C55:F55"/>
    <mergeCell ref="N55:Q55"/>
    <mergeCell ref="X55:AA55"/>
    <mergeCell ref="A57:I57"/>
    <mergeCell ref="K57:S57"/>
    <mergeCell ref="U57:AC57"/>
  </mergeCells>
  <pageMargins left="0.17" right="0.17" top="0.28000000000000003" bottom="0.33" header="0.24" footer="0.17"/>
  <pageSetup paperSize="9" scale="90" orientation="portrait" verticalDpi="7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2FA7-0BA0-4FE6-857B-8B070F6866CF}">
  <sheetPr codeName="Sheet8"/>
  <dimension ref="A1:I25"/>
  <sheetViews>
    <sheetView workbookViewId="0">
      <selection activeCell="D11" sqref="D11"/>
    </sheetView>
  </sheetViews>
  <sheetFormatPr defaultColWidth="9.109375" defaultRowHeight="13.2"/>
  <cols>
    <col min="1" max="1" width="19.33203125" style="190" customWidth="1"/>
    <col min="2" max="2" width="9.44140625" style="190" customWidth="1"/>
    <col min="3" max="3" width="21.6640625" style="190" customWidth="1"/>
    <col min="4" max="4" width="11.109375" style="190" customWidth="1"/>
    <col min="5" max="5" width="14.44140625" style="190" customWidth="1"/>
    <col min="6" max="6" width="14.5546875" style="190" customWidth="1"/>
    <col min="7" max="7" width="16.6640625" style="190" customWidth="1"/>
    <col min="8" max="8" width="18" style="190" customWidth="1"/>
    <col min="9" max="9" width="18.5546875" style="190" customWidth="1"/>
    <col min="10" max="16384" width="9.109375" style="190"/>
  </cols>
  <sheetData>
    <row r="1" spans="1:9" ht="15.6">
      <c r="A1" s="591" t="s">
        <v>135</v>
      </c>
      <c r="B1" s="591"/>
      <c r="C1" s="591"/>
      <c r="D1" s="591"/>
      <c r="E1" s="591"/>
      <c r="F1" s="591"/>
      <c r="G1" s="591"/>
      <c r="H1" s="591"/>
      <c r="I1" s="591"/>
    </row>
    <row r="2" spans="1:9">
      <c r="A2" s="592" t="s">
        <v>197</v>
      </c>
      <c r="B2" s="592"/>
      <c r="C2" s="592"/>
      <c r="D2" s="592"/>
      <c r="E2" s="592"/>
      <c r="F2" s="592"/>
      <c r="G2" s="592"/>
      <c r="H2" s="592"/>
      <c r="I2" s="592"/>
    </row>
    <row r="4" spans="1:9">
      <c r="A4" s="196" t="s">
        <v>134</v>
      </c>
      <c r="B4" s="198" t="s">
        <v>15</v>
      </c>
      <c r="C4" s="191"/>
      <c r="D4" s="191"/>
      <c r="E4" s="191"/>
      <c r="G4" s="190" t="s">
        <v>205</v>
      </c>
    </row>
    <row r="5" spans="1:9">
      <c r="A5" s="196" t="s">
        <v>198</v>
      </c>
      <c r="B5" s="337" t="s">
        <v>820</v>
      </c>
      <c r="C5" s="197"/>
      <c r="D5" s="197"/>
      <c r="E5" s="338"/>
      <c r="G5" s="190" t="s">
        <v>211</v>
      </c>
    </row>
    <row r="6" spans="1:9">
      <c r="A6" s="196" t="s">
        <v>133</v>
      </c>
      <c r="B6" s="341" t="s">
        <v>192</v>
      </c>
      <c r="C6" s="197"/>
      <c r="D6" s="197"/>
      <c r="E6" s="197"/>
      <c r="G6" s="190" t="s">
        <v>212</v>
      </c>
    </row>
    <row r="7" spans="1:9">
      <c r="A7" s="196" t="s">
        <v>132</v>
      </c>
      <c r="B7" s="191" t="s">
        <v>136</v>
      </c>
      <c r="C7" s="191"/>
      <c r="D7" s="191"/>
      <c r="E7" s="191"/>
      <c r="G7" s="190" t="s">
        <v>213</v>
      </c>
    </row>
    <row r="8" spans="1:9">
      <c r="A8" s="196"/>
      <c r="B8" s="342"/>
      <c r="C8" s="342"/>
      <c r="D8" s="342"/>
      <c r="E8" s="342"/>
      <c r="G8" s="190" t="s">
        <v>214</v>
      </c>
    </row>
    <row r="10" spans="1:9" ht="30.75" customHeight="1">
      <c r="A10" s="195" t="s">
        <v>199</v>
      </c>
      <c r="B10" s="194" t="s">
        <v>200</v>
      </c>
      <c r="C10" s="194" t="s">
        <v>201</v>
      </c>
      <c r="D10" s="194" t="s">
        <v>202</v>
      </c>
      <c r="E10" s="194" t="s">
        <v>203</v>
      </c>
      <c r="F10" s="194" t="s">
        <v>131</v>
      </c>
      <c r="G10" s="194" t="s">
        <v>204</v>
      </c>
      <c r="H10" s="194" t="s">
        <v>130</v>
      </c>
      <c r="I10" s="194" t="s">
        <v>129</v>
      </c>
    </row>
    <row r="11" spans="1:9" ht="18.75" customHeight="1">
      <c r="A11" s="344">
        <f ca="1">TODAY()</f>
        <v>45783</v>
      </c>
      <c r="B11" s="193"/>
      <c r="C11" s="199" t="str">
        <f>'shipping details'!F2</f>
        <v>BEAU5516574</v>
      </c>
      <c r="D11" s="193" t="str">
        <f>'shipping details'!E2</f>
        <v>1X40HC</v>
      </c>
      <c r="E11" s="193" t="str">
        <f>'shipping details'!G2</f>
        <v>PHAF08884</v>
      </c>
      <c r="F11" s="193"/>
      <c r="G11" s="193"/>
      <c r="H11" s="193"/>
      <c r="I11" s="193"/>
    </row>
    <row r="12" spans="1:9" ht="18.75" customHeight="1">
      <c r="A12" s="344">
        <f ca="1">TODAY()</f>
        <v>45783</v>
      </c>
      <c r="B12" s="193"/>
      <c r="C12" s="199" t="str">
        <f>'shipping details'!F3</f>
        <v>TLLU5643217</v>
      </c>
      <c r="D12" s="193" t="str">
        <f>'shipping details'!E3</f>
        <v>1X40HC</v>
      </c>
      <c r="E12" s="193" t="str">
        <f>'shipping details'!G3</f>
        <v>PHAF08885</v>
      </c>
      <c r="F12" s="193"/>
      <c r="G12" s="193"/>
      <c r="H12" s="193"/>
      <c r="I12" s="193"/>
    </row>
    <row r="13" spans="1:9" ht="18.75" customHeight="1">
      <c r="A13" s="344">
        <f ca="1">TODAY()</f>
        <v>45783</v>
      </c>
      <c r="B13" s="193"/>
      <c r="C13" s="199" t="str">
        <f>'shipping details'!F4</f>
        <v>BEAU5339000</v>
      </c>
      <c r="D13" s="193" t="str">
        <f>'shipping details'!E4</f>
        <v>1X40HC</v>
      </c>
      <c r="E13" s="193" t="str">
        <f>'shipping details'!G4</f>
        <v>PHAF08886</v>
      </c>
      <c r="F13" s="193"/>
      <c r="G13" s="193"/>
      <c r="H13" s="193"/>
      <c r="I13" s="193"/>
    </row>
    <row r="14" spans="1:9" ht="18.75" customHeight="1">
      <c r="A14" s="193"/>
      <c r="B14" s="193"/>
      <c r="C14" s="199"/>
      <c r="D14" s="193"/>
      <c r="E14" s="193"/>
      <c r="F14" s="193"/>
      <c r="G14" s="193"/>
      <c r="H14" s="193"/>
      <c r="I14" s="193"/>
    </row>
    <row r="15" spans="1:9" ht="18.75" customHeight="1">
      <c r="A15" s="193"/>
      <c r="B15" s="193"/>
      <c r="C15" s="193"/>
      <c r="D15" s="193"/>
      <c r="E15" s="193"/>
      <c r="F15" s="193"/>
      <c r="G15" s="193"/>
      <c r="H15" s="193"/>
      <c r="I15" s="193"/>
    </row>
    <row r="16" spans="1:9" ht="18.75" customHeight="1">
      <c r="A16" s="193"/>
      <c r="B16" s="193"/>
      <c r="C16" s="193"/>
      <c r="D16" s="193"/>
      <c r="E16" s="193"/>
      <c r="F16" s="193"/>
      <c r="G16" s="193"/>
      <c r="H16" s="193"/>
      <c r="I16" s="193"/>
    </row>
    <row r="17" spans="1:9" ht="18.75" customHeight="1">
      <c r="A17" s="193"/>
      <c r="B17" s="193"/>
      <c r="C17" s="193"/>
      <c r="D17" s="193"/>
      <c r="E17" s="193"/>
      <c r="F17" s="193"/>
      <c r="G17" s="193"/>
      <c r="H17" s="193"/>
      <c r="I17" s="193"/>
    </row>
    <row r="18" spans="1:9" ht="18.75" customHeight="1">
      <c r="A18" s="193"/>
      <c r="B18" s="193"/>
      <c r="C18" s="193"/>
      <c r="D18" s="193"/>
      <c r="E18" s="193"/>
      <c r="F18" s="193"/>
      <c r="G18" s="193"/>
      <c r="H18" s="193"/>
      <c r="I18" s="193"/>
    </row>
    <row r="19" spans="1:9" ht="18.75" customHeight="1">
      <c r="A19" s="193"/>
      <c r="B19" s="193"/>
      <c r="C19" s="193"/>
      <c r="D19" s="193"/>
      <c r="E19" s="193"/>
      <c r="F19" s="193"/>
      <c r="G19" s="193"/>
      <c r="H19" s="193"/>
      <c r="I19" s="193"/>
    </row>
    <row r="20" spans="1:9" ht="18.75" customHeight="1">
      <c r="A20" s="192"/>
      <c r="B20" s="192"/>
      <c r="C20" s="192"/>
      <c r="D20" s="192"/>
      <c r="E20" s="192"/>
      <c r="F20" s="192"/>
      <c r="G20" s="192"/>
      <c r="H20" s="192"/>
      <c r="I20" s="192"/>
    </row>
    <row r="22" spans="1:9">
      <c r="A22" s="190" t="s">
        <v>206</v>
      </c>
      <c r="D22" s="190" t="s">
        <v>208</v>
      </c>
      <c r="G22" s="190" t="s">
        <v>32</v>
      </c>
    </row>
    <row r="24" spans="1:9">
      <c r="A24" s="343" t="s">
        <v>207</v>
      </c>
      <c r="D24" s="343" t="s">
        <v>209</v>
      </c>
      <c r="G24" s="343" t="s">
        <v>209</v>
      </c>
    </row>
    <row r="25" spans="1:9">
      <c r="A25" s="190" t="s">
        <v>39</v>
      </c>
      <c r="D25" s="190" t="s">
        <v>210</v>
      </c>
      <c r="G25" s="190" t="s">
        <v>210</v>
      </c>
    </row>
  </sheetData>
  <mergeCells count="2">
    <mergeCell ref="A1:I1"/>
    <mergeCell ref="A2:I2"/>
  </mergeCells>
  <printOptions horizontalCentered="1"/>
  <pageMargins left="0" right="0" top="0.74803149606299213" bottom="0" header="0" footer="0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9183-CFA8-458D-8782-C5DB8B3F7797}">
  <sheetPr>
    <tabColor rgb="FFFFFF00"/>
  </sheetPr>
  <dimension ref="A1:I53"/>
  <sheetViews>
    <sheetView topLeftCell="A15" zoomScale="115" zoomScaleNormal="115" zoomScaleSheetLayoutView="115" workbookViewId="0">
      <selection activeCell="I31" sqref="I31"/>
    </sheetView>
  </sheetViews>
  <sheetFormatPr defaultColWidth="9.109375" defaultRowHeight="13.2"/>
  <cols>
    <col min="1" max="1" width="5.109375" style="269" customWidth="1"/>
    <col min="2" max="2" width="17.88671875" style="269" customWidth="1"/>
    <col min="3" max="3" width="24" style="269" customWidth="1"/>
    <col min="4" max="4" width="12.88671875" style="269" customWidth="1"/>
    <col min="5" max="5" width="11.109375" style="269" customWidth="1"/>
    <col min="6" max="6" width="13.44140625" style="269" customWidth="1"/>
    <col min="7" max="7" width="10.109375" style="269" customWidth="1"/>
    <col min="8" max="8" width="14.88671875" style="269" customWidth="1"/>
    <col min="9" max="9" width="9.109375" style="268" bestFit="1" customWidth="1"/>
    <col min="10" max="16384" width="9.109375" style="269"/>
  </cols>
  <sheetData>
    <row r="1" spans="2:9" s="268" customFormat="1" ht="15.6">
      <c r="B1" s="269"/>
      <c r="C1" s="270"/>
      <c r="D1" s="140"/>
      <c r="E1" s="271"/>
      <c r="F1" s="269"/>
      <c r="G1" s="269"/>
      <c r="H1" s="269"/>
    </row>
    <row r="2" spans="2:9" s="268" customFormat="1">
      <c r="B2" s="269"/>
      <c r="C2" s="58"/>
      <c r="D2" s="141"/>
      <c r="E2" s="269"/>
      <c r="F2" s="269"/>
      <c r="G2" s="269"/>
      <c r="H2" s="269"/>
    </row>
    <row r="3" spans="2:9" s="268" customFormat="1" ht="16.5" customHeight="1">
      <c r="B3" s="269"/>
      <c r="C3" s="58"/>
      <c r="D3" s="58"/>
      <c r="E3" s="269"/>
      <c r="F3" s="269"/>
      <c r="G3" s="269"/>
      <c r="H3" s="269"/>
    </row>
    <row r="4" spans="2:9" s="268" customFormat="1" ht="16.5" customHeight="1">
      <c r="B4" s="269"/>
      <c r="C4" s="58"/>
      <c r="D4" s="58"/>
      <c r="E4" s="269"/>
      <c r="F4" s="269"/>
      <c r="G4" s="269"/>
      <c r="H4" s="269"/>
    </row>
    <row r="5" spans="2:9" s="268" customFormat="1" ht="16.5" customHeight="1">
      <c r="B5" s="269"/>
      <c r="C5" s="272"/>
      <c r="D5" s="141"/>
      <c r="E5" s="269"/>
      <c r="F5" s="269"/>
      <c r="G5" s="269"/>
      <c r="H5" s="269"/>
    </row>
    <row r="6" spans="2:9" s="268" customFormat="1">
      <c r="B6" s="269"/>
      <c r="C6" s="269"/>
      <c r="D6" s="269"/>
      <c r="E6" s="269"/>
      <c r="F6" s="269"/>
      <c r="G6" s="593"/>
      <c r="H6" s="593"/>
    </row>
    <row r="7" spans="2:9" s="268" customFormat="1">
      <c r="B7" s="269"/>
      <c r="C7" s="269" t="str">
        <f>'[2]S.I#39585'!B6</f>
        <v>MAIN DIVISION</v>
      </c>
      <c r="D7" s="269"/>
      <c r="E7" s="269"/>
      <c r="F7" s="269"/>
      <c r="G7" s="273"/>
      <c r="H7" s="273">
        <f>'[2]S.I#39585'!F7</f>
        <v>45433</v>
      </c>
    </row>
    <row r="8" spans="2:9" s="268" customFormat="1" ht="15.75" customHeight="1">
      <c r="B8" s="269"/>
      <c r="C8" s="269"/>
      <c r="D8" s="269"/>
      <c r="E8" s="269"/>
      <c r="F8" s="274"/>
      <c r="G8" s="594"/>
      <c r="H8" s="594"/>
    </row>
    <row r="9" spans="2:9" s="268" customFormat="1" ht="27.75" customHeight="1">
      <c r="B9" s="275"/>
      <c r="C9" s="276" t="str">
        <f>'S.I.front# 41026'!B10</f>
        <v>Ryonan Denso Co., Ltd.</v>
      </c>
      <c r="D9" s="269"/>
      <c r="E9" s="269"/>
      <c r="F9" s="277"/>
      <c r="G9" s="277"/>
      <c r="H9" s="277"/>
      <c r="I9" s="278"/>
    </row>
    <row r="10" spans="2:9" s="268" customFormat="1" ht="38.25" customHeight="1">
      <c r="B10" s="269"/>
      <c r="C10" s="595" t="str">
        <f>'S.I.front# 41026'!B11</f>
        <v>8-186 Kameyama, Himeji-Shi, Hyogo Pref. Japan 670-0973</v>
      </c>
      <c r="D10" s="595"/>
      <c r="E10" s="595"/>
      <c r="F10" s="596"/>
      <c r="G10" s="596"/>
      <c r="H10" s="596"/>
      <c r="I10" s="279"/>
    </row>
    <row r="11" spans="2:9" s="268" customFormat="1" ht="15" customHeight="1">
      <c r="B11" s="269"/>
      <c r="C11" s="280"/>
      <c r="D11" s="269"/>
      <c r="E11" s="269"/>
      <c r="F11" s="269"/>
      <c r="G11" s="269"/>
      <c r="H11" s="269"/>
    </row>
    <row r="12" spans="2:9" s="268" customFormat="1" ht="15" customHeight="1">
      <c r="B12" s="269"/>
      <c r="C12" s="280"/>
      <c r="D12" s="269"/>
      <c r="E12" s="269"/>
      <c r="F12" s="269"/>
      <c r="G12" s="269"/>
      <c r="H12" s="269"/>
    </row>
    <row r="13" spans="2:9" s="268" customFormat="1" ht="15" customHeight="1">
      <c r="B13" s="269"/>
      <c r="C13" s="280"/>
      <c r="D13" s="269"/>
      <c r="E13" s="269"/>
      <c r="F13" s="269"/>
      <c r="G13" s="269"/>
      <c r="H13" s="269"/>
    </row>
    <row r="14" spans="2:9" s="268" customFormat="1" ht="13.5" customHeight="1">
      <c r="B14" s="269"/>
      <c r="C14" s="280"/>
      <c r="D14" s="269"/>
      <c r="E14" s="269"/>
      <c r="F14" s="269"/>
      <c r="G14" s="269"/>
      <c r="H14" s="269"/>
    </row>
    <row r="15" spans="2:9" s="268" customFormat="1" ht="18.75" customHeight="1">
      <c r="B15" s="269"/>
      <c r="C15" s="269" t="str">
        <f>'S.I.front# 41026'!B12</f>
        <v>Manila Port</v>
      </c>
      <c r="D15" s="269"/>
      <c r="E15" s="269"/>
      <c r="F15" s="340">
        <f>'S.I.front# 41026'!F12</f>
        <v>45787</v>
      </c>
      <c r="G15" s="269"/>
      <c r="H15" s="269"/>
    </row>
    <row r="16" spans="2:9" s="268" customFormat="1" ht="13.5" customHeight="1">
      <c r="B16" s="269"/>
      <c r="C16" s="269" t="str">
        <f>'S.I.front# 41026'!B13</f>
        <v>Kobe Port</v>
      </c>
      <c r="D16" s="269"/>
      <c r="E16" s="269"/>
      <c r="F16" s="340">
        <f>'S.I.front# 41026'!F13</f>
        <v>45799</v>
      </c>
      <c r="G16" s="269"/>
      <c r="H16" s="269"/>
    </row>
    <row r="17" spans="2:9" s="268" customFormat="1" ht="15" customHeight="1">
      <c r="B17" s="269"/>
      <c r="C17" s="269" t="str">
        <f>'S.I.front# 41026'!B14</f>
        <v>Seafreight</v>
      </c>
      <c r="D17" s="269"/>
      <c r="E17" s="269"/>
      <c r="F17" s="281" t="str">
        <f>'S.I.front# 41026'!F14</f>
        <v>PALLET</v>
      </c>
      <c r="G17" s="269"/>
      <c r="H17" s="269"/>
    </row>
    <row r="18" spans="2:9" s="268" customFormat="1" ht="15" customHeight="1">
      <c r="B18" s="269"/>
      <c r="C18" s="269" t="str">
        <f>'S.I.front# 41026'!B15</f>
        <v>see attached</v>
      </c>
      <c r="D18" s="269"/>
      <c r="E18" s="269"/>
      <c r="F18" s="281" t="str">
        <f>'S.I.front# 41026'!F15</f>
        <v>JPY</v>
      </c>
      <c r="G18" s="269"/>
      <c r="H18" s="269"/>
    </row>
    <row r="19" spans="2:9" s="268" customFormat="1" ht="15" customHeight="1">
      <c r="B19" s="269"/>
      <c r="C19" s="269" t="str">
        <f>'S.I.front# 41026'!B16</f>
        <v>Telegraphic Transfer 30 days from arrival date</v>
      </c>
      <c r="D19" s="269"/>
      <c r="E19" s="269"/>
      <c r="F19" s="281"/>
      <c r="G19" s="269"/>
      <c r="H19" s="269"/>
    </row>
    <row r="20" spans="2:9" s="268" customFormat="1" ht="15" customHeight="1">
      <c r="B20" s="269"/>
      <c r="C20" s="269"/>
      <c r="D20" s="282"/>
      <c r="E20" s="283"/>
      <c r="F20" s="284" t="str">
        <f>'S.I.front# 41026'!E19</f>
        <v>CIF KOBE</v>
      </c>
      <c r="G20" s="284"/>
      <c r="H20" s="269"/>
    </row>
    <row r="21" spans="2:9" s="268" customFormat="1">
      <c r="B21" s="285" t="str">
        <f>'S.I.front# 41026'!A20</f>
        <v>Ryonan</v>
      </c>
      <c r="C21" s="277"/>
      <c r="D21" s="282"/>
      <c r="E21" s="283"/>
      <c r="F21" s="277"/>
      <c r="G21" s="269"/>
      <c r="H21" s="269"/>
    </row>
    <row r="22" spans="2:9" s="268" customFormat="1">
      <c r="B22" s="285" t="str">
        <f>'S.I.front# 41026'!A21</f>
        <v>C/No.1-114</v>
      </c>
      <c r="C22" s="283"/>
      <c r="D22" s="282"/>
      <c r="E22" s="283"/>
      <c r="F22" s="277"/>
      <c r="G22" s="269"/>
      <c r="H22" s="269"/>
    </row>
    <row r="23" spans="2:9" s="268" customFormat="1">
      <c r="B23" s="285" t="str">
        <f>'S.I.front# 41026'!A22</f>
        <v>Made in the Phils.</v>
      </c>
      <c r="C23" s="283"/>
      <c r="D23" s="282"/>
      <c r="E23" s="283"/>
      <c r="F23" s="277"/>
      <c r="G23" s="269"/>
      <c r="H23" s="269"/>
    </row>
    <row r="24" spans="2:9" s="268" customFormat="1" ht="13.8">
      <c r="B24" s="285"/>
      <c r="C24" s="283" t="str">
        <f>'S.I.front# 41026'!B26</f>
        <v>Switch Assy</v>
      </c>
      <c r="D24" s="143">
        <f>'S.I.front# 41026'!C26</f>
        <v>20280</v>
      </c>
      <c r="E24" s="286" t="str">
        <f>'S.I.front# 41026'!D26</f>
        <v>PCS</v>
      </c>
      <c r="F24" s="287"/>
      <c r="G24" s="288"/>
      <c r="H24" s="289"/>
    </row>
    <row r="25" spans="2:9" s="268" customFormat="1" ht="13.8">
      <c r="B25" s="269"/>
      <c r="C25" s="283" t="str">
        <f>'S.I.front# 41026'!B28</f>
        <v>Leadwire Assy</v>
      </c>
      <c r="D25" s="143">
        <f>'S.I.front# 41026'!C28</f>
        <v>102405</v>
      </c>
      <c r="E25" s="286" t="str">
        <f>'S.I.front# 41026'!D28</f>
        <v>PCS</v>
      </c>
      <c r="F25" s="287"/>
      <c r="G25" s="288"/>
      <c r="H25" s="290"/>
    </row>
    <row r="26" spans="2:9" s="268" customFormat="1" ht="13.8">
      <c r="B26" s="269"/>
      <c r="C26" s="283" t="str">
        <f>'S.I.front# 41026'!B29</f>
        <v>Connector Assy</v>
      </c>
      <c r="D26" s="143">
        <f>'S.I.front# 41026'!C29</f>
        <v>97850</v>
      </c>
      <c r="E26" s="286" t="str">
        <f>'S.I.front# 41026'!D29</f>
        <v>PCS</v>
      </c>
      <c r="F26" s="287"/>
      <c r="G26" s="288"/>
      <c r="H26" s="290"/>
      <c r="I26" s="291"/>
    </row>
    <row r="27" spans="2:9" s="268" customFormat="1" ht="13.8">
      <c r="B27" s="269"/>
      <c r="C27" s="283" t="str">
        <f>'S.I.front# 41026'!B30</f>
        <v>Brush Holder Assy</v>
      </c>
      <c r="D27" s="143">
        <f>'S.I.front# 41026'!C30</f>
        <v>215025</v>
      </c>
      <c r="E27" s="286" t="str">
        <f>'S.I.front# 41026'!D30</f>
        <v>PCS</v>
      </c>
      <c r="F27" s="287"/>
      <c r="G27" s="288"/>
      <c r="H27" s="290"/>
      <c r="I27" s="291"/>
    </row>
    <row r="28" spans="2:9" s="268" customFormat="1" ht="13.8">
      <c r="B28" s="269"/>
      <c r="C28" s="283" t="str">
        <f>'S.I.front# 41026'!B31</f>
        <v>Magneto Pick up Sensor Assy</v>
      </c>
      <c r="D28" s="143">
        <f>'S.I.front# 41026'!C31</f>
        <v>15479</v>
      </c>
      <c r="E28" s="286" t="str">
        <f>'S.I.front# 41026'!D31</f>
        <v>PCS</v>
      </c>
      <c r="F28" s="287"/>
      <c r="G28" s="288"/>
      <c r="H28" s="290"/>
    </row>
    <row r="29" spans="2:9" s="268" customFormat="1" ht="13.8">
      <c r="B29" s="269"/>
      <c r="C29" s="283" t="str">
        <f>'S.I.front# 41026'!B32</f>
        <v>Oil Temperature Sensor</v>
      </c>
      <c r="D29" s="143">
        <v>0</v>
      </c>
      <c r="E29" s="286" t="str">
        <f>'S.I.front# 41026'!D32</f>
        <v>PCS</v>
      </c>
      <c r="F29" s="287"/>
      <c r="G29" s="288"/>
      <c r="H29" s="290"/>
    </row>
    <row r="30" spans="2:9" s="268" customFormat="1" ht="13.8">
      <c r="B30" s="269"/>
      <c r="C30" s="283" t="e">
        <f>'S.I.front# 41026'!#REF!</f>
        <v>#REF!</v>
      </c>
      <c r="D30" s="143" t="e">
        <f>'S.I.front# 41026'!#REF!</f>
        <v>#REF!</v>
      </c>
      <c r="E30" s="286" t="e">
        <f>'S.I.front# 41026'!#REF!</f>
        <v>#REF!</v>
      </c>
      <c r="F30" s="287"/>
      <c r="G30" s="288"/>
      <c r="H30" s="290"/>
    </row>
    <row r="31" spans="2:9" s="268" customFormat="1" ht="14.4" thickBot="1">
      <c r="B31" s="269"/>
      <c r="C31" s="283" t="e">
        <f>'S.I.front# 41026'!#REF!</f>
        <v>#REF!</v>
      </c>
      <c r="D31" s="143" t="e">
        <f>'S.I.front# 41026'!#REF!</f>
        <v>#REF!</v>
      </c>
      <c r="E31" s="286" t="e">
        <f>'S.I.front# 41026'!#REF!</f>
        <v>#REF!</v>
      </c>
      <c r="F31" s="287"/>
      <c r="G31" s="288"/>
      <c r="H31" s="290"/>
    </row>
    <row r="32" spans="2:9" ht="14.4" thickBot="1">
      <c r="C32" s="286" t="str">
        <f>'[3]S.I.# 39556'!B29</f>
        <v>Total</v>
      </c>
      <c r="D32" s="367" t="e">
        <f>SUM(D24:D31)</f>
        <v>#REF!</v>
      </c>
      <c r="E32" s="368" t="str">
        <f>'[3]S.I.# 39556'!D29</f>
        <v>PCS</v>
      </c>
      <c r="F32" s="369"/>
      <c r="G32" s="293" t="str">
        <f>'[3]S.I.# 39556'!E29</f>
        <v>JPY</v>
      </c>
      <c r="H32" s="205">
        <f>'S.I.front# 41026'!G33</f>
        <v>92082590</v>
      </c>
    </row>
    <row r="33" spans="1:9" s="292" customFormat="1" ht="14.4" thickTop="1">
      <c r="B33" s="269"/>
      <c r="C33" s="283"/>
      <c r="D33" s="143"/>
      <c r="E33" s="286"/>
      <c r="F33" s="287"/>
      <c r="G33" s="288"/>
      <c r="H33" s="290"/>
    </row>
    <row r="34" spans="1:9" s="292" customFormat="1" ht="13.8">
      <c r="B34" s="358" t="s">
        <v>53</v>
      </c>
      <c r="C34" s="356" t="s">
        <v>54</v>
      </c>
      <c r="D34" s="359"/>
      <c r="E34" s="142"/>
      <c r="F34" s="360"/>
      <c r="G34" s="209"/>
      <c r="H34" s="361"/>
    </row>
    <row r="35" spans="1:9">
      <c r="B35" s="358" t="s">
        <v>55</v>
      </c>
      <c r="C35" s="142" t="s">
        <v>56</v>
      </c>
      <c r="D35" s="359">
        <f>'S.I.front# 41026'!C46</f>
        <v>1783</v>
      </c>
      <c r="E35" s="142" t="s">
        <v>50</v>
      </c>
      <c r="F35" s="362">
        <v>840</v>
      </c>
      <c r="G35" s="210"/>
      <c r="H35" s="362">
        <f>'S.I.front# 41026'!G46</f>
        <v>1497720</v>
      </c>
    </row>
    <row r="36" spans="1:9" ht="13.8" thickBot="1">
      <c r="B36" s="358" t="s">
        <v>57</v>
      </c>
      <c r="C36" s="142" t="s">
        <v>58</v>
      </c>
      <c r="D36" s="359">
        <f>'S.I.front# 41026'!C47</f>
        <v>17587</v>
      </c>
      <c r="E36" s="363" t="s">
        <v>50</v>
      </c>
      <c r="F36" s="362">
        <v>21</v>
      </c>
      <c r="G36" s="210"/>
      <c r="H36" s="362">
        <f>'S.I.front# 41026'!G47</f>
        <v>369327</v>
      </c>
    </row>
    <row r="37" spans="1:9" s="292" customFormat="1" ht="13.8" thickBot="1">
      <c r="A37" s="269"/>
      <c r="B37" s="358"/>
      <c r="C37" s="356" t="s">
        <v>35</v>
      </c>
      <c r="D37" s="364">
        <f>SUM(D35:D36)</f>
        <v>19370</v>
      </c>
      <c r="E37" s="365" t="s">
        <v>50</v>
      </c>
      <c r="F37" s="362"/>
      <c r="G37" s="211">
        <f>G22</f>
        <v>0</v>
      </c>
      <c r="H37" s="366">
        <f>SUM(H35:H36)</f>
        <v>1867047</v>
      </c>
      <c r="I37" s="291"/>
    </row>
    <row r="38" spans="1:9" ht="13.8">
      <c r="A38" s="292"/>
      <c r="C38" s="283"/>
      <c r="D38" s="143"/>
      <c r="E38" s="286"/>
      <c r="F38" s="287"/>
      <c r="G38" s="288"/>
      <c r="H38" s="290"/>
    </row>
    <row r="39" spans="1:9" ht="13.8">
      <c r="A39" s="292"/>
      <c r="C39" s="283"/>
      <c r="D39" s="143"/>
      <c r="E39" s="286"/>
      <c r="F39" s="287"/>
      <c r="G39" s="288"/>
      <c r="H39" s="290"/>
    </row>
    <row r="40" spans="1:9" ht="13.8">
      <c r="A40" s="292"/>
      <c r="C40" s="283"/>
      <c r="D40" s="143"/>
      <c r="E40" s="286"/>
      <c r="F40" s="287"/>
      <c r="G40" s="288"/>
      <c r="H40" s="290"/>
    </row>
    <row r="41" spans="1:9" ht="13.8">
      <c r="A41" s="292"/>
      <c r="C41" s="283"/>
      <c r="D41" s="143"/>
      <c r="E41" s="286"/>
      <c r="F41" s="287"/>
      <c r="G41" s="288"/>
      <c r="H41" s="290"/>
    </row>
    <row r="42" spans="1:9">
      <c r="A42" s="292"/>
    </row>
    <row r="45" spans="1:9">
      <c r="B45" s="294"/>
      <c r="G45" s="295" t="str">
        <f>G48</f>
        <v>JPY</v>
      </c>
      <c r="H45" s="296">
        <f>H48</f>
        <v>92082590</v>
      </c>
    </row>
    <row r="46" spans="1:9">
      <c r="B46" s="294"/>
      <c r="C46" s="283"/>
      <c r="D46" s="282"/>
      <c r="E46" s="283"/>
      <c r="F46" s="288"/>
      <c r="G46" s="287"/>
      <c r="H46" s="288"/>
    </row>
    <row r="47" spans="1:9" s="268" customFormat="1">
      <c r="B47" s="294"/>
      <c r="C47" s="284"/>
      <c r="D47" s="297"/>
      <c r="E47" s="298"/>
      <c r="F47" s="288"/>
    </row>
    <row r="48" spans="1:9" s="268" customFormat="1">
      <c r="B48" s="269"/>
      <c r="C48" s="269"/>
      <c r="D48" s="269"/>
      <c r="E48" s="269"/>
      <c r="F48" s="269"/>
      <c r="G48" s="295" t="str">
        <f>G32</f>
        <v>JPY</v>
      </c>
      <c r="H48" s="296">
        <f>H32</f>
        <v>92082590</v>
      </c>
    </row>
    <row r="49" spans="2:8" s="268" customFormat="1">
      <c r="B49" s="269"/>
      <c r="D49" s="269"/>
      <c r="E49" s="269"/>
      <c r="F49" s="269"/>
      <c r="G49" s="269"/>
    </row>
    <row r="50" spans="2:8" s="268" customFormat="1">
      <c r="B50" s="299"/>
      <c r="C50" s="269"/>
      <c r="D50" s="269"/>
      <c r="E50" s="269"/>
      <c r="F50" s="269"/>
      <c r="G50" s="277"/>
      <c r="H50" s="269"/>
    </row>
    <row r="51" spans="2:8" s="268" customFormat="1">
      <c r="B51" s="269"/>
      <c r="C51" s="269" t="s">
        <v>6</v>
      </c>
      <c r="D51" s="269"/>
      <c r="E51" s="269"/>
      <c r="F51" s="269"/>
      <c r="G51" s="277"/>
      <c r="H51" s="269"/>
    </row>
    <row r="52" spans="2:8" s="268" customFormat="1">
      <c r="B52" s="300"/>
      <c r="C52" s="269"/>
      <c r="D52" s="269"/>
      <c r="E52" s="269"/>
    </row>
    <row r="53" spans="2:8" s="268" customFormat="1">
      <c r="B53" s="269"/>
      <c r="C53" s="269"/>
      <c r="D53" s="269"/>
      <c r="E53" s="269"/>
      <c r="F53" s="597" t="str">
        <f>'[4]S.I.front# 36224'!E55</f>
        <v>Ms. Christie Gonzal / Factory Manager</v>
      </c>
      <c r="G53" s="597"/>
      <c r="H53" s="597"/>
    </row>
  </sheetData>
  <mergeCells count="5">
    <mergeCell ref="G6:H6"/>
    <mergeCell ref="G8:H8"/>
    <mergeCell ref="C10:E10"/>
    <mergeCell ref="F10:H10"/>
    <mergeCell ref="F53:H53"/>
  </mergeCells>
  <printOptions horizontalCentered="1"/>
  <pageMargins left="0" right="0" top="0.5" bottom="0.28000000000000003" header="0" footer="0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S.I.front# 41026</vt:lpstr>
      <vt:lpstr>s.i attached#41026</vt:lpstr>
      <vt:lpstr>P.L.front#41026</vt:lpstr>
      <vt:lpstr>P.L attached#41026</vt:lpstr>
      <vt:lpstr>aeds details.</vt:lpstr>
      <vt:lpstr>shipping details</vt:lpstr>
      <vt:lpstr>LOADING MAP</vt:lpstr>
      <vt:lpstr>ETRACC</vt:lpstr>
      <vt:lpstr>SI#40990_BIR</vt:lpstr>
      <vt:lpstr>QA DETAILS</vt:lpstr>
      <vt:lpstr>'shipping details'!Excel_BuiltIn_Print_Area_1</vt:lpstr>
      <vt:lpstr>'P.L attached#41026'!Print_Area</vt:lpstr>
      <vt:lpstr>'P.L.front#41026'!Print_Area</vt:lpstr>
      <vt:lpstr>'s.i attached#41026'!Print_Area</vt:lpstr>
      <vt:lpstr>'S.I.front# 41026'!Print_Area</vt:lpstr>
      <vt:lpstr>'shipping details'!Print_Area</vt:lpstr>
      <vt:lpstr>'SI#40990_BIR'!Print_Area</vt:lpstr>
      <vt:lpstr>'P.L attached#41026'!Print_Titles</vt:lpstr>
      <vt:lpstr>'s.i attached#41026'!Print_Titles</vt:lpstr>
    </vt:vector>
  </TitlesOfParts>
  <Company>REPCO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giemedel</dc:creator>
  <cp:lastModifiedBy>Jenny Racho</cp:lastModifiedBy>
  <cp:lastPrinted>2025-05-06T07:57:41Z</cp:lastPrinted>
  <dcterms:created xsi:type="dcterms:W3CDTF">2007-01-22T00:14:03Z</dcterms:created>
  <dcterms:modified xsi:type="dcterms:W3CDTF">2025-05-06T07:58:49Z</dcterms:modified>
</cp:coreProperties>
</file>