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dos\negocios\youtube\como_juntar_dados\dados_exemplos\"/>
    </mc:Choice>
  </mc:AlternateContent>
  <xr:revisionPtr revIDLastSave="0" documentId="13_ncr:1_{B7692F06-5216-4E17-8E15-A7E6026B2D60}" xr6:coauthVersionLast="47" xr6:coauthVersionMax="47" xr10:uidLastSave="{00000000-0000-0000-0000-000000000000}"/>
  <bookViews>
    <workbookView xWindow="-120" yWindow="-120" windowWidth="29040" windowHeight="15840" activeTab="3" xr2:uid="{9B122F7A-0A14-45F6-92F6-578B109F89F6}"/>
  </bookViews>
  <sheets>
    <sheet name="ativos" sheetId="1" r:id="rId1"/>
    <sheet name="contas" sheetId="3" r:id="rId2"/>
    <sheet name="contas_w" sheetId="4" r:id="rId3"/>
    <sheet name="aplicacoes" sheetId="2" r:id="rId4"/>
  </sheets>
  <definedNames>
    <definedName name="_xlnm._FilterDatabase" localSheetId="3" hidden="1">aplicacoes!$A$1:$H$84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2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3" i="2"/>
  <c r="D4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<sst xmlns="http://schemas.openxmlformats.org/spreadsheetml/2006/main" count="23" uniqueCount="18">
  <si>
    <t>ID_ATIVO</t>
  </si>
  <si>
    <t>ATIVO</t>
  </si>
  <si>
    <t>ID_CONTA</t>
  </si>
  <si>
    <t>NOME</t>
  </si>
  <si>
    <t>CONTA A</t>
  </si>
  <si>
    <t>CONTA B</t>
  </si>
  <si>
    <t>X1</t>
  </si>
  <si>
    <t>X2</t>
  </si>
  <si>
    <t>X3</t>
  </si>
  <si>
    <t>X4</t>
  </si>
  <si>
    <t>X5</t>
  </si>
  <si>
    <t>DATA</t>
  </si>
  <si>
    <t>CONTA</t>
  </si>
  <si>
    <t>QUANTIDADE</t>
  </si>
  <si>
    <t>ID_MOVIMENTO</t>
  </si>
  <si>
    <t>Nome da conta</t>
  </si>
  <si>
    <t>Proc H</t>
  </si>
  <si>
    <t>Nome do 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</si>
</sst>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4" xfId="0" applyBorder="1"/>
    <xf numFmtId="43" fontId="0" fillId="0" borderId="4" xfId="1" applyNumberFormat="1" applyFont="1" applyBorder="1"/>
    <xf numFmtId="14" fontId="0" fillId="0" borderId="4" xfId="0" applyNumberFormat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7" xfId="0" applyFont="1" applyFill="1" applyBorder="1"/>
    <xf numFmtId="0" fontId="0" fillId="3" borderId="5" xfId="0" applyFont="1" applyFill="1" applyBorder="1"/>
    <xf numFmtId="0" fontId="0" fillId="3" borderId="7" xfId="0" applyFont="1" applyFill="1" applyBorder="1"/>
    <xf numFmtId="0" fontId="0" fillId="0" borderId="5" xfId="0" applyFont="1" applyBorder="1"/>
    <xf numFmtId="0" fontId="0" fillId="0" borderId="7" xfId="0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A2E7-BE86-4BC2-92B7-7BE9D0B73331}">
  <dimension ref="A1:B6"/>
  <sheetViews>
    <sheetView workbookViewId="0">
      <selection activeCell="C7" sqref="C7"/>
    </sheetView>
  </sheetViews>
  <sheetFormatPr defaultRowHeight="15" x14ac:dyDescent="0.25"/>
  <cols>
    <col min="1" max="1" width="11.5703125" customWidth="1"/>
  </cols>
  <sheetData>
    <row r="1" spans="1:2" x14ac:dyDescent="0.25">
      <c r="A1" s="14" t="s">
        <v>1</v>
      </c>
      <c r="B1" s="15" t="s">
        <v>0</v>
      </c>
    </row>
    <row r="2" spans="1:2" x14ac:dyDescent="0.25">
      <c r="A2" s="16" t="s">
        <v>6</v>
      </c>
      <c r="B2" s="17">
        <v>1</v>
      </c>
    </row>
    <row r="3" spans="1:2" x14ac:dyDescent="0.25">
      <c r="A3" s="18" t="s">
        <v>7</v>
      </c>
      <c r="B3" s="19">
        <v>2</v>
      </c>
    </row>
    <row r="4" spans="1:2" x14ac:dyDescent="0.25">
      <c r="A4" s="16" t="s">
        <v>8</v>
      </c>
      <c r="B4" s="17">
        <v>3</v>
      </c>
    </row>
    <row r="5" spans="1:2" x14ac:dyDescent="0.25">
      <c r="A5" s="18" t="s">
        <v>9</v>
      </c>
      <c r="B5" s="19">
        <v>4</v>
      </c>
    </row>
    <row r="6" spans="1:2" x14ac:dyDescent="0.25">
      <c r="A6" s="1" t="s">
        <v>10</v>
      </c>
      <c r="B6" s="2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B352-20A7-47BB-84AF-0CE547A54F8C}">
  <dimension ref="A1:B3"/>
  <sheetViews>
    <sheetView zoomScale="175" zoomScaleNormal="175" workbookViewId="0">
      <selection activeCell="A4" sqref="A4:B9"/>
    </sheetView>
  </sheetViews>
  <sheetFormatPr defaultRowHeight="15" x14ac:dyDescent="0.25"/>
  <cols>
    <col min="1" max="1" width="16.140625" customWidth="1"/>
    <col min="2" max="2" width="16.5703125" customWidth="1"/>
  </cols>
  <sheetData>
    <row r="1" spans="1:2" x14ac:dyDescent="0.25">
      <c r="A1" s="14" t="s">
        <v>2</v>
      </c>
      <c r="B1" s="15" t="s">
        <v>3</v>
      </c>
    </row>
    <row r="2" spans="1:2" x14ac:dyDescent="0.25">
      <c r="A2" s="16">
        <v>1</v>
      </c>
      <c r="B2" s="17" t="s">
        <v>4</v>
      </c>
    </row>
    <row r="3" spans="1:2" x14ac:dyDescent="0.25">
      <c r="A3" s="3">
        <v>2</v>
      </c>
      <c r="B3" s="4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F4AF-24D4-4125-ABBA-6A7599C5D80C}">
  <dimension ref="A1:C2"/>
  <sheetViews>
    <sheetView zoomScale="175" zoomScaleNormal="175" workbookViewId="0">
      <selection activeCell="B1" sqref="B1"/>
    </sheetView>
  </sheetViews>
  <sheetFormatPr defaultRowHeight="15" x14ac:dyDescent="0.25"/>
  <cols>
    <col min="1" max="1" width="17" customWidth="1"/>
    <col min="2" max="2" width="12.42578125" customWidth="1"/>
    <col min="3" max="3" width="12.140625" customWidth="1"/>
  </cols>
  <sheetData>
    <row r="1" spans="1:3" x14ac:dyDescent="0.25">
      <c r="A1" s="8" t="s">
        <v>2</v>
      </c>
      <c r="B1" s="9">
        <v>1</v>
      </c>
      <c r="C1" s="10">
        <v>2</v>
      </c>
    </row>
    <row r="2" spans="1:3" x14ac:dyDescent="0.25">
      <c r="A2" s="11" t="s">
        <v>3</v>
      </c>
      <c r="B2" s="12" t="s">
        <v>4</v>
      </c>
      <c r="C2" s="13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CFA27-6673-4DF2-BB2B-DDD28A8245F4}">
  <dimension ref="A1:H84"/>
  <sheetViews>
    <sheetView tabSelected="1" zoomScale="205" zoomScaleNormal="205" workbookViewId="0">
      <selection activeCell="G2" sqref="G2"/>
    </sheetView>
  </sheetViews>
  <sheetFormatPr defaultRowHeight="15" x14ac:dyDescent="0.25"/>
  <cols>
    <col min="1" max="1" width="15.5703125" style="5" bestFit="1" customWidth="1"/>
    <col min="2" max="2" width="15" style="5" bestFit="1" customWidth="1"/>
    <col min="3" max="3" width="9.5703125" style="5" bestFit="1" customWidth="1"/>
    <col min="4" max="4" width="14.42578125" style="5" bestFit="1" customWidth="1"/>
    <col min="5" max="5" width="14.42578125" style="5" customWidth="1"/>
    <col min="6" max="6" width="8.85546875" style="5" bestFit="1" customWidth="1"/>
    <col min="7" max="7" width="14.140625" style="5" bestFit="1" customWidth="1"/>
    <col min="8" max="8" width="15.140625" style="6" bestFit="1" customWidth="1"/>
  </cols>
  <sheetData>
    <row r="1" spans="1:8" x14ac:dyDescent="0.25">
      <c r="A1" s="5" t="s">
        <v>14</v>
      </c>
      <c r="B1" s="5" t="s">
        <v>11</v>
      </c>
      <c r="C1" s="5" t="s">
        <v>12</v>
      </c>
      <c r="D1" s="5" t="s">
        <v>15</v>
      </c>
      <c r="E1" s="5" t="s">
        <v>16</v>
      </c>
      <c r="F1" s="5" t="s">
        <v>1</v>
      </c>
      <c r="G1" s="5" t="s">
        <v>17</v>
      </c>
      <c r="H1" s="6" t="s">
        <v>13</v>
      </c>
    </row>
    <row r="2" spans="1:8" x14ac:dyDescent="0.25">
      <c r="A2" s="5">
        <v>1</v>
      </c>
      <c r="B2" s="7">
        <v>44102</v>
      </c>
      <c r="C2" s="5">
        <v>2</v>
      </c>
      <c r="D2" s="5" t="str">
        <f>VLOOKUP(C2,contas!$A$2:$B$3,2,FALSE)</f>
        <v>CONTA B</v>
      </c>
      <c r="E2" s="5" t="str">
        <f>HLOOKUP(C2,contas_w!$A$1:$C$2,2,FALSE)</f>
        <v>CONTA B</v>
      </c>
      <c r="F2" s="5">
        <v>1</v>
      </c>
      <c r="G2" s="5" t="str">
        <f>INDEX(ativos!$A$2:$B$6,MATCH(aplicacoes!F2,ativos!$B$2:$B$6,0),1)</f>
        <v>X1</v>
      </c>
      <c r="H2" s="6">
        <v>4670.1499999999996</v>
      </c>
    </row>
    <row r="3" spans="1:8" x14ac:dyDescent="0.25">
      <c r="A3" s="5">
        <v>2</v>
      </c>
      <c r="B3" s="7">
        <v>44103</v>
      </c>
      <c r="C3" s="5">
        <v>2</v>
      </c>
      <c r="D3" s="5" t="str">
        <f>VLOOKUP(C3,contas!$A$2:$B$3,2,FALSE)</f>
        <v>CONTA B</v>
      </c>
      <c r="E3" s="5" t="str">
        <f>HLOOKUP(C3,contas_w!$A$1:$C$2,2,FALSE)</f>
        <v>CONTA B</v>
      </c>
      <c r="F3" s="5">
        <v>4</v>
      </c>
      <c r="G3" s="5" t="str">
        <f>INDEX(ativos!$A$2:$B$6,MATCH(aplicacoes!F3,ativos!$B$2:$B$6,0),1)</f>
        <v>X4</v>
      </c>
      <c r="H3" s="6">
        <v>1158.78</v>
      </c>
    </row>
    <row r="4" spans="1:8" x14ac:dyDescent="0.25">
      <c r="A4" s="5">
        <v>3</v>
      </c>
      <c r="B4" s="7">
        <v>44110</v>
      </c>
      <c r="C4" s="5">
        <v>1</v>
      </c>
      <c r="D4" s="5" t="str">
        <f>VLOOKUP(C4,contas!$A$2:$B$3,2,FALSE)</f>
        <v>CONTA A</v>
      </c>
      <c r="E4" s="5" t="str">
        <f>HLOOKUP(C4,contas_w!$A$1:$C$2,2,FALSE)</f>
        <v>CONTA A</v>
      </c>
      <c r="F4" s="5">
        <v>5</v>
      </c>
      <c r="G4" s="5" t="str">
        <f>INDEX(ativos!$A$2:$B$6,MATCH(aplicacoes!F4,ativos!$B$2:$B$6,0),1)</f>
        <v>X5</v>
      </c>
      <c r="H4" s="6">
        <v>200</v>
      </c>
    </row>
    <row r="5" spans="1:8" x14ac:dyDescent="0.25">
      <c r="A5" s="5">
        <v>4</v>
      </c>
      <c r="B5" s="7">
        <v>44110</v>
      </c>
      <c r="C5" s="5">
        <v>1</v>
      </c>
      <c r="D5" s="5" t="str">
        <f>VLOOKUP(C5,contas!$A$2:$B$3,2,FALSE)</f>
        <v>CONTA A</v>
      </c>
      <c r="E5" s="5" t="str">
        <f>HLOOKUP(C5,contas_w!$A$1:$C$2,2,FALSE)</f>
        <v>CONTA A</v>
      </c>
      <c r="F5" s="5">
        <v>2</v>
      </c>
      <c r="G5" s="5" t="str">
        <f>INDEX(ativos!$A$2:$B$6,MATCH(aplicacoes!F5,ativos!$B$2:$B$6,0),1)</f>
        <v>X2</v>
      </c>
      <c r="H5" s="6">
        <v>200</v>
      </c>
    </row>
    <row r="6" spans="1:8" x14ac:dyDescent="0.25">
      <c r="A6" s="5">
        <v>5</v>
      </c>
      <c r="B6" s="7">
        <v>44110</v>
      </c>
      <c r="C6" s="5">
        <v>1</v>
      </c>
      <c r="D6" s="5" t="str">
        <f>VLOOKUP(C6,contas!$A$2:$B$3,2,FALSE)</f>
        <v>CONTA A</v>
      </c>
      <c r="E6" s="5" t="str">
        <f>HLOOKUP(C6,contas_w!$A$1:$C$2,2,FALSE)</f>
        <v>CONTA A</v>
      </c>
      <c r="F6" s="5">
        <v>4</v>
      </c>
      <c r="G6" s="5" t="str">
        <f>INDEX(ativos!$A$2:$B$6,MATCH(aplicacoes!F6,ativos!$B$2:$B$6,0),1)</f>
        <v>X4</v>
      </c>
      <c r="H6" s="6">
        <v>200</v>
      </c>
    </row>
    <row r="7" spans="1:8" x14ac:dyDescent="0.25">
      <c r="A7" s="5">
        <v>6</v>
      </c>
      <c r="B7" s="7">
        <v>44110</v>
      </c>
      <c r="C7" s="5">
        <v>1</v>
      </c>
      <c r="D7" s="5" t="str">
        <f>VLOOKUP(C7,contas!$A$2:$B$3,2,FALSE)</f>
        <v>CONTA A</v>
      </c>
      <c r="E7" s="5" t="str">
        <f>HLOOKUP(C7,contas_w!$A$1:$C$2,2,FALSE)</f>
        <v>CONTA A</v>
      </c>
      <c r="F7" s="5">
        <v>2</v>
      </c>
      <c r="G7" s="5" t="str">
        <f>INDEX(ativos!$A$2:$B$6,MATCH(aplicacoes!F7,ativos!$B$2:$B$6,0),1)</f>
        <v>X2</v>
      </c>
      <c r="H7" s="6">
        <v>25</v>
      </c>
    </row>
    <row r="8" spans="1:8" x14ac:dyDescent="0.25">
      <c r="A8" s="5">
        <v>7</v>
      </c>
      <c r="B8" s="7">
        <v>44110</v>
      </c>
      <c r="C8" s="5">
        <v>1</v>
      </c>
      <c r="D8" s="5" t="str">
        <f>VLOOKUP(C8,contas!$A$2:$B$3,2,FALSE)</f>
        <v>CONTA A</v>
      </c>
      <c r="E8" s="5" t="str">
        <f>HLOOKUP(C8,contas_w!$A$1:$C$2,2,FALSE)</f>
        <v>CONTA A</v>
      </c>
      <c r="F8" s="5">
        <v>1</v>
      </c>
      <c r="G8" s="5" t="str">
        <f>INDEX(ativos!$A$2:$B$6,MATCH(aplicacoes!F8,ativos!$B$2:$B$6,0),1)</f>
        <v>X1</v>
      </c>
      <c r="H8" s="6">
        <v>100</v>
      </c>
    </row>
    <row r="9" spans="1:8" x14ac:dyDescent="0.25">
      <c r="A9" s="5">
        <v>8</v>
      </c>
      <c r="B9" s="7">
        <v>44124</v>
      </c>
      <c r="C9" s="5">
        <v>1</v>
      </c>
      <c r="D9" s="5" t="str">
        <f>VLOOKUP(C9,contas!$A$2:$B$3,2,FALSE)</f>
        <v>CONTA A</v>
      </c>
      <c r="E9" s="5" t="str">
        <f>HLOOKUP(C9,contas_w!$A$1:$C$2,2,FALSE)</f>
        <v>CONTA A</v>
      </c>
      <c r="F9" s="5">
        <v>3</v>
      </c>
      <c r="G9" s="5" t="str">
        <f>INDEX(ativos!$A$2:$B$6,MATCH(aplicacoes!F9,ativos!$B$2:$B$6,0),1)</f>
        <v>X3</v>
      </c>
      <c r="H9" s="6">
        <v>200</v>
      </c>
    </row>
    <row r="10" spans="1:8" x14ac:dyDescent="0.25">
      <c r="A10" s="5">
        <v>9</v>
      </c>
      <c r="B10" s="7">
        <v>44124</v>
      </c>
      <c r="C10" s="5">
        <v>1</v>
      </c>
      <c r="D10" s="5" t="str">
        <f>VLOOKUP(C10,contas!$A$2:$B$3,2,FALSE)</f>
        <v>CONTA A</v>
      </c>
      <c r="E10" s="5" t="str">
        <f>HLOOKUP(C10,contas_w!$A$1:$C$2,2,FALSE)</f>
        <v>CONTA A</v>
      </c>
      <c r="F10" s="5">
        <v>4</v>
      </c>
      <c r="G10" s="5" t="str">
        <f>INDEX(ativos!$A$2:$B$6,MATCH(aplicacoes!F10,ativos!$B$2:$B$6,0),1)</f>
        <v>X4</v>
      </c>
      <c r="H10" s="6">
        <v>100</v>
      </c>
    </row>
    <row r="11" spans="1:8" x14ac:dyDescent="0.25">
      <c r="A11" s="5">
        <v>10</v>
      </c>
      <c r="B11" s="7">
        <v>44130</v>
      </c>
      <c r="C11" s="5">
        <v>1</v>
      </c>
      <c r="D11" s="5" t="str">
        <f>VLOOKUP(C11,contas!$A$2:$B$3,2,FALSE)</f>
        <v>CONTA A</v>
      </c>
      <c r="E11" s="5" t="str">
        <f>HLOOKUP(C11,contas_w!$A$1:$C$2,2,FALSE)</f>
        <v>CONTA A</v>
      </c>
      <c r="F11" s="5">
        <v>1</v>
      </c>
      <c r="G11" s="5" t="str">
        <f>INDEX(ativos!$A$2:$B$6,MATCH(aplicacoes!F11,ativos!$B$2:$B$6,0),1)</f>
        <v>X1</v>
      </c>
      <c r="H11" s="6">
        <v>5</v>
      </c>
    </row>
    <row r="12" spans="1:8" x14ac:dyDescent="0.25">
      <c r="A12" s="5">
        <v>11</v>
      </c>
      <c r="B12" s="7">
        <v>44130</v>
      </c>
      <c r="C12" s="5">
        <v>1</v>
      </c>
      <c r="D12" s="5" t="str">
        <f>VLOOKUP(C12,contas!$A$2:$B$3,2,FALSE)</f>
        <v>CONTA A</v>
      </c>
      <c r="E12" s="5" t="str">
        <f>HLOOKUP(C12,contas_w!$A$1:$C$2,2,FALSE)</f>
        <v>CONTA A</v>
      </c>
      <c r="F12" s="5">
        <v>1</v>
      </c>
      <c r="G12" s="5" t="str">
        <f>INDEX(ativos!$A$2:$B$6,MATCH(aplicacoes!F12,ativos!$B$2:$B$6,0),1)</f>
        <v>X1</v>
      </c>
      <c r="H12" s="6">
        <v>10</v>
      </c>
    </row>
    <row r="13" spans="1:8" x14ac:dyDescent="0.25">
      <c r="A13" s="5">
        <v>12</v>
      </c>
      <c r="B13" s="7">
        <v>44130</v>
      </c>
      <c r="C13" s="5">
        <v>1</v>
      </c>
      <c r="D13" s="5" t="str">
        <f>VLOOKUP(C13,contas!$A$2:$B$3,2,FALSE)</f>
        <v>CONTA A</v>
      </c>
      <c r="E13" s="5" t="str">
        <f>HLOOKUP(C13,contas_w!$A$1:$C$2,2,FALSE)</f>
        <v>CONTA A</v>
      </c>
      <c r="F13" s="5">
        <v>2</v>
      </c>
      <c r="G13" s="5" t="str">
        <f>INDEX(ativos!$A$2:$B$6,MATCH(aplicacoes!F13,ativos!$B$2:$B$6,0),1)</f>
        <v>X2</v>
      </c>
      <c r="H13" s="6">
        <v>8131</v>
      </c>
    </row>
    <row r="14" spans="1:8" x14ac:dyDescent="0.25">
      <c r="A14" s="5">
        <v>13</v>
      </c>
      <c r="B14" s="7">
        <v>44130</v>
      </c>
      <c r="C14" s="5">
        <v>1</v>
      </c>
      <c r="D14" s="5" t="str">
        <f>VLOOKUP(C14,contas!$A$2:$B$3,2,FALSE)</f>
        <v>CONTA A</v>
      </c>
      <c r="E14" s="5" t="str">
        <f>HLOOKUP(C14,contas_w!$A$1:$C$2,2,FALSE)</f>
        <v>CONTA A</v>
      </c>
      <c r="F14" s="5">
        <v>4</v>
      </c>
      <c r="G14" s="5" t="str">
        <f>INDEX(ativos!$A$2:$B$6,MATCH(aplicacoes!F14,ativos!$B$2:$B$6,0),1)</f>
        <v>X4</v>
      </c>
      <c r="H14" s="6">
        <v>10000</v>
      </c>
    </row>
    <row r="15" spans="1:8" x14ac:dyDescent="0.25">
      <c r="A15" s="5">
        <v>14</v>
      </c>
      <c r="B15" s="7">
        <v>44130</v>
      </c>
      <c r="C15" s="5">
        <v>1</v>
      </c>
      <c r="D15" s="5" t="str">
        <f>VLOOKUP(C15,contas!$A$2:$B$3,2,FALSE)</f>
        <v>CONTA A</v>
      </c>
      <c r="E15" s="5" t="str">
        <f>HLOOKUP(C15,contas_w!$A$1:$C$2,2,FALSE)</f>
        <v>CONTA A</v>
      </c>
      <c r="F15" s="5">
        <v>1</v>
      </c>
      <c r="G15" s="5" t="str">
        <f>INDEX(ativos!$A$2:$B$6,MATCH(aplicacoes!F15,ativos!$B$2:$B$6,0),1)</f>
        <v>X1</v>
      </c>
      <c r="H15" s="6">
        <v>10</v>
      </c>
    </row>
    <row r="16" spans="1:8" x14ac:dyDescent="0.25">
      <c r="A16" s="5">
        <v>15</v>
      </c>
      <c r="B16" s="7">
        <v>44130</v>
      </c>
      <c r="C16" s="5">
        <v>1</v>
      </c>
      <c r="D16" s="5" t="str">
        <f>VLOOKUP(C16,contas!$A$2:$B$3,2,FALSE)</f>
        <v>CONTA A</v>
      </c>
      <c r="E16" s="5" t="str">
        <f>HLOOKUP(C16,contas_w!$A$1:$C$2,2,FALSE)</f>
        <v>CONTA A</v>
      </c>
      <c r="F16" s="5">
        <v>3</v>
      </c>
      <c r="G16" s="5" t="str">
        <f>INDEX(ativos!$A$2:$B$6,MATCH(aplicacoes!F16,ativos!$B$2:$B$6,0),1)</f>
        <v>X3</v>
      </c>
      <c r="H16" s="6">
        <v>5</v>
      </c>
    </row>
    <row r="17" spans="1:8" x14ac:dyDescent="0.25">
      <c r="A17" s="5">
        <v>16</v>
      </c>
      <c r="B17" s="7">
        <v>44130</v>
      </c>
      <c r="C17" s="5">
        <v>1</v>
      </c>
      <c r="D17" s="5" t="str">
        <f>VLOOKUP(C17,contas!$A$2:$B$3,2,FALSE)</f>
        <v>CONTA A</v>
      </c>
      <c r="E17" s="5" t="str">
        <f>HLOOKUP(C17,contas_w!$A$1:$C$2,2,FALSE)</f>
        <v>CONTA A</v>
      </c>
      <c r="F17" s="5">
        <v>3</v>
      </c>
      <c r="G17" s="5" t="str">
        <f>INDEX(ativos!$A$2:$B$6,MATCH(aplicacoes!F17,ativos!$B$2:$B$6,0),1)</f>
        <v>X3</v>
      </c>
      <c r="H17" s="6">
        <v>10</v>
      </c>
    </row>
    <row r="18" spans="1:8" x14ac:dyDescent="0.25">
      <c r="A18" s="5">
        <v>17</v>
      </c>
      <c r="B18" s="7">
        <v>44130</v>
      </c>
      <c r="C18" s="5">
        <v>1</v>
      </c>
      <c r="D18" s="5" t="str">
        <f>VLOOKUP(C18,contas!$A$2:$B$3,2,FALSE)</f>
        <v>CONTA A</v>
      </c>
      <c r="E18" s="5" t="str">
        <f>HLOOKUP(C18,contas_w!$A$1:$C$2,2,FALSE)</f>
        <v>CONTA A</v>
      </c>
      <c r="F18" s="5">
        <v>3</v>
      </c>
      <c r="G18" s="5" t="str">
        <f>INDEX(ativos!$A$2:$B$6,MATCH(aplicacoes!F18,ativos!$B$2:$B$6,0),1)</f>
        <v>X3</v>
      </c>
      <c r="H18" s="6">
        <v>27.82</v>
      </c>
    </row>
    <row r="19" spans="1:8" x14ac:dyDescent="0.25">
      <c r="A19" s="5">
        <v>18</v>
      </c>
      <c r="B19" s="7">
        <v>44130</v>
      </c>
      <c r="C19" s="5">
        <v>2</v>
      </c>
      <c r="D19" s="5" t="str">
        <f>VLOOKUP(C19,contas!$A$2:$B$3,2,FALSE)</f>
        <v>CONTA B</v>
      </c>
      <c r="E19" s="5" t="str">
        <f>HLOOKUP(C19,contas_w!$A$1:$C$2,2,FALSE)</f>
        <v>CONTA B</v>
      </c>
      <c r="F19" s="5">
        <v>3</v>
      </c>
      <c r="G19" s="5" t="str">
        <f>INDEX(ativos!$A$2:$B$6,MATCH(aplicacoes!F19,ativos!$B$2:$B$6,0),1)</f>
        <v>X3</v>
      </c>
      <c r="H19" s="6">
        <v>5</v>
      </c>
    </row>
    <row r="20" spans="1:8" x14ac:dyDescent="0.25">
      <c r="A20" s="5">
        <v>19</v>
      </c>
      <c r="B20" s="7">
        <v>44130</v>
      </c>
      <c r="C20" s="5">
        <v>2</v>
      </c>
      <c r="D20" s="5" t="str">
        <f>VLOOKUP(C20,contas!$A$2:$B$3,2,FALSE)</f>
        <v>CONTA B</v>
      </c>
      <c r="E20" s="5" t="str">
        <f>HLOOKUP(C20,contas_w!$A$1:$C$2,2,FALSE)</f>
        <v>CONTA B</v>
      </c>
      <c r="F20" s="5">
        <v>2</v>
      </c>
      <c r="G20" s="5" t="str">
        <f>INDEX(ativos!$A$2:$B$6,MATCH(aplicacoes!F20,ativos!$B$2:$B$6,0),1)</f>
        <v>X2</v>
      </c>
      <c r="H20" s="6">
        <v>5000</v>
      </c>
    </row>
    <row r="21" spans="1:8" x14ac:dyDescent="0.25">
      <c r="A21" s="5">
        <v>20</v>
      </c>
      <c r="B21" s="7">
        <v>44130</v>
      </c>
      <c r="C21" s="5">
        <v>2</v>
      </c>
      <c r="D21" s="5" t="str">
        <f>VLOOKUP(C21,contas!$A$2:$B$3,2,FALSE)</f>
        <v>CONTA B</v>
      </c>
      <c r="E21" s="5" t="str">
        <f>HLOOKUP(C21,contas_w!$A$1:$C$2,2,FALSE)</f>
        <v>CONTA B</v>
      </c>
      <c r="F21" s="5">
        <v>1</v>
      </c>
      <c r="G21" s="5" t="str">
        <f>INDEX(ativos!$A$2:$B$6,MATCH(aplicacoes!F21,ativos!$B$2:$B$6,0),1)</f>
        <v>X1</v>
      </c>
      <c r="H21" s="6">
        <v>4066</v>
      </c>
    </row>
    <row r="22" spans="1:8" x14ac:dyDescent="0.25">
      <c r="A22" s="5">
        <v>21</v>
      </c>
      <c r="B22" s="7">
        <v>44140</v>
      </c>
      <c r="C22" s="5">
        <v>1</v>
      </c>
      <c r="D22" s="5" t="str">
        <f>VLOOKUP(C22,contas!$A$2:$B$3,2,FALSE)</f>
        <v>CONTA A</v>
      </c>
      <c r="E22" s="5" t="str">
        <f>HLOOKUP(C22,contas_w!$A$1:$C$2,2,FALSE)</f>
        <v>CONTA A</v>
      </c>
      <c r="F22" s="5">
        <v>3</v>
      </c>
      <c r="G22" s="5" t="str">
        <f>INDEX(ativos!$A$2:$B$6,MATCH(aplicacoes!F22,ativos!$B$2:$B$6,0),1)</f>
        <v>X3</v>
      </c>
      <c r="H22" s="6">
        <v>30</v>
      </c>
    </row>
    <row r="23" spans="1:8" x14ac:dyDescent="0.25">
      <c r="A23" s="5">
        <v>22</v>
      </c>
      <c r="B23" s="7">
        <v>44140</v>
      </c>
      <c r="C23" s="5">
        <v>1</v>
      </c>
      <c r="D23" s="5" t="str">
        <f>VLOOKUP(C23,contas!$A$2:$B$3,2,FALSE)</f>
        <v>CONTA A</v>
      </c>
      <c r="E23" s="5" t="str">
        <f>HLOOKUP(C23,contas_w!$A$1:$C$2,2,FALSE)</f>
        <v>CONTA A</v>
      </c>
      <c r="F23" s="5">
        <v>2</v>
      </c>
      <c r="G23" s="5" t="str">
        <f>INDEX(ativos!$A$2:$B$6,MATCH(aplicacoes!F23,ativos!$B$2:$B$6,0),1)</f>
        <v>X2</v>
      </c>
      <c r="H23" s="6">
        <v>100</v>
      </c>
    </row>
    <row r="24" spans="1:8" x14ac:dyDescent="0.25">
      <c r="A24" s="5">
        <v>23</v>
      </c>
      <c r="B24" s="7">
        <v>44140</v>
      </c>
      <c r="C24" s="5">
        <v>1</v>
      </c>
      <c r="D24" s="5" t="str">
        <f>VLOOKUP(C24,contas!$A$2:$B$3,2,FALSE)</f>
        <v>CONTA A</v>
      </c>
      <c r="E24" s="5" t="str">
        <f>HLOOKUP(C24,contas_w!$A$1:$C$2,2,FALSE)</f>
        <v>CONTA A</v>
      </c>
      <c r="F24" s="5">
        <v>1</v>
      </c>
      <c r="G24" s="5" t="str">
        <f>INDEX(ativos!$A$2:$B$6,MATCH(aplicacoes!F24,ativos!$B$2:$B$6,0),1)</f>
        <v>X1</v>
      </c>
      <c r="H24" s="6">
        <v>20</v>
      </c>
    </row>
    <row r="25" spans="1:8" x14ac:dyDescent="0.25">
      <c r="A25" s="5">
        <v>24</v>
      </c>
      <c r="B25" s="7">
        <v>44144</v>
      </c>
      <c r="C25" s="5">
        <v>1</v>
      </c>
      <c r="D25" s="5" t="str">
        <f>VLOOKUP(C25,contas!$A$2:$B$3,2,FALSE)</f>
        <v>CONTA A</v>
      </c>
      <c r="E25" s="5" t="str">
        <f>HLOOKUP(C25,contas_w!$A$1:$C$2,2,FALSE)</f>
        <v>CONTA A</v>
      </c>
      <c r="F25" s="5">
        <v>1</v>
      </c>
      <c r="G25" s="5" t="str">
        <f>INDEX(ativos!$A$2:$B$6,MATCH(aplicacoes!F25,ativos!$B$2:$B$6,0),1)</f>
        <v>X1</v>
      </c>
      <c r="H25" s="6">
        <v>10</v>
      </c>
    </row>
    <row r="26" spans="1:8" x14ac:dyDescent="0.25">
      <c r="A26" s="5">
        <v>25</v>
      </c>
      <c r="B26" s="7">
        <v>44144</v>
      </c>
      <c r="C26" s="5">
        <v>1</v>
      </c>
      <c r="D26" s="5" t="str">
        <f>VLOOKUP(C26,contas!$A$2:$B$3,2,FALSE)</f>
        <v>CONTA A</v>
      </c>
      <c r="E26" s="5" t="str">
        <f>HLOOKUP(C26,contas_w!$A$1:$C$2,2,FALSE)</f>
        <v>CONTA A</v>
      </c>
      <c r="F26" s="5">
        <v>4</v>
      </c>
      <c r="G26" s="5" t="str">
        <f>INDEX(ativos!$A$2:$B$6,MATCH(aplicacoes!F26,ativos!$B$2:$B$6,0),1)</f>
        <v>X4</v>
      </c>
      <c r="H26" s="6">
        <v>20</v>
      </c>
    </row>
    <row r="27" spans="1:8" x14ac:dyDescent="0.25">
      <c r="A27" s="5">
        <v>26</v>
      </c>
      <c r="B27" s="7">
        <v>44167</v>
      </c>
      <c r="C27" s="5">
        <v>1</v>
      </c>
      <c r="D27" s="5" t="str">
        <f>VLOOKUP(C27,contas!$A$2:$B$3,2,FALSE)</f>
        <v>CONTA A</v>
      </c>
      <c r="E27" s="5" t="str">
        <f>HLOOKUP(C27,contas_w!$A$1:$C$2,2,FALSE)</f>
        <v>CONTA A</v>
      </c>
      <c r="F27" s="5">
        <v>4</v>
      </c>
      <c r="G27" s="5" t="str">
        <f>INDEX(ativos!$A$2:$B$6,MATCH(aplicacoes!F27,ativos!$B$2:$B$6,0),1)</f>
        <v>X4</v>
      </c>
      <c r="H27" s="6">
        <v>400</v>
      </c>
    </row>
    <row r="28" spans="1:8" x14ac:dyDescent="0.25">
      <c r="A28" s="5">
        <v>27</v>
      </c>
      <c r="B28" s="7">
        <v>44180</v>
      </c>
      <c r="C28" s="5">
        <v>1</v>
      </c>
      <c r="D28" s="5" t="str">
        <f>VLOOKUP(C28,contas!$A$2:$B$3,2,FALSE)</f>
        <v>CONTA A</v>
      </c>
      <c r="E28" s="5" t="str">
        <f>HLOOKUP(C28,contas_w!$A$1:$C$2,2,FALSE)</f>
        <v>CONTA A</v>
      </c>
      <c r="F28" s="5">
        <v>1</v>
      </c>
      <c r="G28" s="5" t="str">
        <f>INDEX(ativos!$A$2:$B$6,MATCH(aplicacoes!F28,ativos!$B$2:$B$6,0),1)</f>
        <v>X1</v>
      </c>
      <c r="H28" s="6">
        <v>100</v>
      </c>
    </row>
    <row r="29" spans="1:8" x14ac:dyDescent="0.25">
      <c r="A29" s="5">
        <v>28</v>
      </c>
      <c r="B29" s="7">
        <v>44200</v>
      </c>
      <c r="C29" s="5">
        <v>1</v>
      </c>
      <c r="D29" s="5" t="str">
        <f>VLOOKUP(C29,contas!$A$2:$B$3,2,FALSE)</f>
        <v>CONTA A</v>
      </c>
      <c r="E29" s="5" t="str">
        <f>HLOOKUP(C29,contas_w!$A$1:$C$2,2,FALSE)</f>
        <v>CONTA A</v>
      </c>
      <c r="F29" s="5">
        <v>4</v>
      </c>
      <c r="G29" s="5" t="str">
        <f>INDEX(ativos!$A$2:$B$6,MATCH(aplicacoes!F29,ativos!$B$2:$B$6,0),1)</f>
        <v>X4</v>
      </c>
      <c r="H29" s="6">
        <v>400</v>
      </c>
    </row>
    <row r="30" spans="1:8" x14ac:dyDescent="0.25">
      <c r="A30" s="5">
        <v>29</v>
      </c>
      <c r="B30" s="7">
        <v>44203</v>
      </c>
      <c r="C30" s="5">
        <v>1</v>
      </c>
      <c r="D30" s="5" t="str">
        <f>VLOOKUP(C30,contas!$A$2:$B$3,2,FALSE)</f>
        <v>CONTA A</v>
      </c>
      <c r="E30" s="5" t="str">
        <f>HLOOKUP(C30,contas_w!$A$1:$C$2,2,FALSE)</f>
        <v>CONTA A</v>
      </c>
      <c r="F30" s="5">
        <v>2</v>
      </c>
      <c r="G30" s="5" t="str">
        <f>INDEX(ativos!$A$2:$B$6,MATCH(aplicacoes!F30,ativos!$B$2:$B$6,0),1)</f>
        <v>X2</v>
      </c>
      <c r="H30" s="6">
        <v>700</v>
      </c>
    </row>
    <row r="31" spans="1:8" x14ac:dyDescent="0.25">
      <c r="A31" s="5">
        <v>30</v>
      </c>
      <c r="B31" s="7">
        <v>44208</v>
      </c>
      <c r="C31" s="5">
        <v>1</v>
      </c>
      <c r="D31" s="5" t="str">
        <f>VLOOKUP(C31,contas!$A$2:$B$3,2,FALSE)</f>
        <v>CONTA A</v>
      </c>
      <c r="E31" s="5" t="str">
        <f>HLOOKUP(C31,contas_w!$A$1:$C$2,2,FALSE)</f>
        <v>CONTA A</v>
      </c>
      <c r="F31" s="5">
        <v>4</v>
      </c>
      <c r="G31" s="5" t="str">
        <f>INDEX(ativos!$A$2:$B$6,MATCH(aplicacoes!F31,ativos!$B$2:$B$6,0),1)</f>
        <v>X4</v>
      </c>
      <c r="H31" s="6">
        <v>400</v>
      </c>
    </row>
    <row r="32" spans="1:8" x14ac:dyDescent="0.25">
      <c r="A32" s="5">
        <v>31</v>
      </c>
      <c r="B32" s="7">
        <v>44208</v>
      </c>
      <c r="C32" s="5">
        <v>1</v>
      </c>
      <c r="D32" s="5" t="str">
        <f>VLOOKUP(C32,contas!$A$2:$B$3,2,FALSE)</f>
        <v>CONTA A</v>
      </c>
      <c r="E32" s="5" t="str">
        <f>HLOOKUP(C32,contas_w!$A$1:$C$2,2,FALSE)</f>
        <v>CONTA A</v>
      </c>
      <c r="F32" s="5">
        <v>2</v>
      </c>
      <c r="G32" s="5" t="str">
        <f>INDEX(ativos!$A$2:$B$6,MATCH(aplicacoes!F32,ativos!$B$2:$B$6,0),1)</f>
        <v>X2</v>
      </c>
      <c r="H32" s="6">
        <v>100</v>
      </c>
    </row>
    <row r="33" spans="1:8" x14ac:dyDescent="0.25">
      <c r="A33" s="5">
        <v>32</v>
      </c>
      <c r="B33" s="7">
        <v>44211</v>
      </c>
      <c r="C33" s="5">
        <v>1</v>
      </c>
      <c r="D33" s="5" t="str">
        <f>VLOOKUP(C33,contas!$A$2:$B$3,2,FALSE)</f>
        <v>CONTA A</v>
      </c>
      <c r="E33" s="5" t="str">
        <f>HLOOKUP(C33,contas_w!$A$1:$C$2,2,FALSE)</f>
        <v>CONTA A</v>
      </c>
      <c r="F33" s="5">
        <v>2</v>
      </c>
      <c r="G33" s="5" t="str">
        <f>INDEX(ativos!$A$2:$B$6,MATCH(aplicacoes!F33,ativos!$B$2:$B$6,0),1)</f>
        <v>X2</v>
      </c>
      <c r="H33" s="6">
        <v>100</v>
      </c>
    </row>
    <row r="34" spans="1:8" x14ac:dyDescent="0.25">
      <c r="A34" s="5">
        <v>33</v>
      </c>
      <c r="B34" s="7">
        <v>44211</v>
      </c>
      <c r="C34" s="5">
        <v>1</v>
      </c>
      <c r="D34" s="5" t="str">
        <f>VLOOKUP(C34,contas!$A$2:$B$3,2,FALSE)</f>
        <v>CONTA A</v>
      </c>
      <c r="E34" s="5" t="str">
        <f>HLOOKUP(C34,contas_w!$A$1:$C$2,2,FALSE)</f>
        <v>CONTA A</v>
      </c>
      <c r="F34" s="5">
        <v>5</v>
      </c>
      <c r="G34" s="5" t="str">
        <f>INDEX(ativos!$A$2:$B$6,MATCH(aplicacoes!F34,ativos!$B$2:$B$6,0),1)</f>
        <v>X5</v>
      </c>
      <c r="H34" s="6">
        <v>100</v>
      </c>
    </row>
    <row r="35" spans="1:8" x14ac:dyDescent="0.25">
      <c r="A35" s="5">
        <v>34</v>
      </c>
      <c r="B35" s="7">
        <v>44211</v>
      </c>
      <c r="C35" s="5">
        <v>2</v>
      </c>
      <c r="D35" s="5" t="str">
        <f>VLOOKUP(C35,contas!$A$2:$B$3,2,FALSE)</f>
        <v>CONTA B</v>
      </c>
      <c r="E35" s="5" t="str">
        <f>HLOOKUP(C35,contas_w!$A$1:$C$2,2,FALSE)</f>
        <v>CONTA B</v>
      </c>
      <c r="F35" s="5">
        <v>2</v>
      </c>
      <c r="G35" s="5" t="str">
        <f>INDEX(ativos!$A$2:$B$6,MATCH(aplicacoes!F35,ativos!$B$2:$B$6,0),1)</f>
        <v>X2</v>
      </c>
      <c r="H35" s="6">
        <v>70</v>
      </c>
    </row>
    <row r="36" spans="1:8" x14ac:dyDescent="0.25">
      <c r="A36" s="5">
        <v>35</v>
      </c>
      <c r="B36" s="7">
        <v>44216</v>
      </c>
      <c r="C36" s="5">
        <v>1</v>
      </c>
      <c r="D36" s="5" t="str">
        <f>VLOOKUP(C36,contas!$A$2:$B$3,2,FALSE)</f>
        <v>CONTA A</v>
      </c>
      <c r="E36" s="5" t="str">
        <f>HLOOKUP(C36,contas_w!$A$1:$C$2,2,FALSE)</f>
        <v>CONTA A</v>
      </c>
      <c r="F36" s="5">
        <v>3</v>
      </c>
      <c r="G36" s="5" t="str">
        <f>INDEX(ativos!$A$2:$B$6,MATCH(aplicacoes!F36,ativos!$B$2:$B$6,0),1)</f>
        <v>X3</v>
      </c>
      <c r="H36" s="6">
        <v>100</v>
      </c>
    </row>
    <row r="37" spans="1:8" x14ac:dyDescent="0.25">
      <c r="A37" s="5">
        <v>36</v>
      </c>
      <c r="B37" s="7">
        <v>44231</v>
      </c>
      <c r="C37" s="5">
        <v>1</v>
      </c>
      <c r="D37" s="5" t="str">
        <f>VLOOKUP(C37,contas!$A$2:$B$3,2,FALSE)</f>
        <v>CONTA A</v>
      </c>
      <c r="E37" s="5" t="str">
        <f>HLOOKUP(C37,contas_w!$A$1:$C$2,2,FALSE)</f>
        <v>CONTA A</v>
      </c>
      <c r="F37" s="5">
        <v>5</v>
      </c>
      <c r="G37" s="5" t="str">
        <f>INDEX(ativos!$A$2:$B$6,MATCH(aplicacoes!F37,ativos!$B$2:$B$6,0),1)</f>
        <v>X5</v>
      </c>
      <c r="H37" s="6">
        <v>100</v>
      </c>
    </row>
    <row r="38" spans="1:8" x14ac:dyDescent="0.25">
      <c r="A38" s="5">
        <v>37</v>
      </c>
      <c r="B38" s="7">
        <v>44229</v>
      </c>
      <c r="C38" s="5">
        <v>2</v>
      </c>
      <c r="D38" s="5" t="str">
        <f>VLOOKUP(C38,contas!$A$2:$B$3,2,FALSE)</f>
        <v>CONTA B</v>
      </c>
      <c r="E38" s="5" t="str">
        <f>HLOOKUP(C38,contas_w!$A$1:$C$2,2,FALSE)</f>
        <v>CONTA B</v>
      </c>
      <c r="F38" s="5">
        <v>1</v>
      </c>
      <c r="G38" s="5" t="str">
        <f>INDEX(ativos!$A$2:$B$6,MATCH(aplicacoes!F38,ativos!$B$2:$B$6,0),1)</f>
        <v>X1</v>
      </c>
      <c r="H38" s="6">
        <v>100</v>
      </c>
    </row>
    <row r="39" spans="1:8" x14ac:dyDescent="0.25">
      <c r="A39" s="5">
        <v>38</v>
      </c>
      <c r="B39" s="7">
        <v>44236</v>
      </c>
      <c r="C39" s="5">
        <v>1</v>
      </c>
      <c r="D39" s="5" t="str">
        <f>VLOOKUP(C39,contas!$A$2:$B$3,2,FALSE)</f>
        <v>CONTA A</v>
      </c>
      <c r="E39" s="5" t="str">
        <f>HLOOKUP(C39,contas_w!$A$1:$C$2,2,FALSE)</f>
        <v>CONTA A</v>
      </c>
      <c r="F39" s="5">
        <v>1</v>
      </c>
      <c r="G39" s="5" t="str">
        <f>INDEX(ativos!$A$2:$B$6,MATCH(aplicacoes!F39,ativos!$B$2:$B$6,0),1)</f>
        <v>X1</v>
      </c>
      <c r="H39" s="6">
        <v>10</v>
      </c>
    </row>
    <row r="40" spans="1:8" x14ac:dyDescent="0.25">
      <c r="A40" s="5">
        <v>39</v>
      </c>
      <c r="B40" s="7">
        <v>44236</v>
      </c>
      <c r="C40" s="5">
        <v>1</v>
      </c>
      <c r="D40" s="5" t="str">
        <f>VLOOKUP(C40,contas!$A$2:$B$3,2,FALSE)</f>
        <v>CONTA A</v>
      </c>
      <c r="E40" s="5" t="str">
        <f>HLOOKUP(C40,contas_w!$A$1:$C$2,2,FALSE)</f>
        <v>CONTA A</v>
      </c>
      <c r="F40" s="5">
        <v>3</v>
      </c>
      <c r="G40" s="5" t="str">
        <f>INDEX(ativos!$A$2:$B$6,MATCH(aplicacoes!F40,ativos!$B$2:$B$6,0),1)</f>
        <v>X3</v>
      </c>
      <c r="H40" s="6">
        <v>55</v>
      </c>
    </row>
    <row r="41" spans="1:8" x14ac:dyDescent="0.25">
      <c r="A41" s="5">
        <v>40</v>
      </c>
      <c r="B41" s="7">
        <v>44237</v>
      </c>
      <c r="C41" s="5">
        <v>1</v>
      </c>
      <c r="D41" s="5" t="str">
        <f>VLOOKUP(C41,contas!$A$2:$B$3,2,FALSE)</f>
        <v>CONTA A</v>
      </c>
      <c r="E41" s="5" t="str">
        <f>HLOOKUP(C41,contas_w!$A$1:$C$2,2,FALSE)</f>
        <v>CONTA A</v>
      </c>
      <c r="F41" s="5">
        <v>1</v>
      </c>
      <c r="G41" s="5" t="str">
        <f>INDEX(ativos!$A$2:$B$6,MATCH(aplicacoes!F41,ativos!$B$2:$B$6,0),1)</f>
        <v>X1</v>
      </c>
      <c r="H41" s="6">
        <v>10</v>
      </c>
    </row>
    <row r="42" spans="1:8" x14ac:dyDescent="0.25">
      <c r="A42" s="5">
        <v>41</v>
      </c>
      <c r="B42" s="7">
        <v>44238</v>
      </c>
      <c r="C42" s="5">
        <v>1</v>
      </c>
      <c r="D42" s="5" t="str">
        <f>VLOOKUP(C42,contas!$A$2:$B$3,2,FALSE)</f>
        <v>CONTA A</v>
      </c>
      <c r="E42" s="5" t="str">
        <f>HLOOKUP(C42,contas_w!$A$1:$C$2,2,FALSE)</f>
        <v>CONTA A</v>
      </c>
      <c r="F42" s="5">
        <v>4</v>
      </c>
      <c r="G42" s="5" t="str">
        <f>INDEX(ativos!$A$2:$B$6,MATCH(aplicacoes!F42,ativos!$B$2:$B$6,0),1)</f>
        <v>X4</v>
      </c>
      <c r="H42" s="6">
        <v>20</v>
      </c>
    </row>
    <row r="43" spans="1:8" x14ac:dyDescent="0.25">
      <c r="A43" s="5">
        <v>42</v>
      </c>
      <c r="B43" s="7">
        <v>44238</v>
      </c>
      <c r="C43" s="5">
        <v>1</v>
      </c>
      <c r="D43" s="5" t="str">
        <f>VLOOKUP(C43,contas!$A$2:$B$3,2,FALSE)</f>
        <v>CONTA A</v>
      </c>
      <c r="E43" s="5" t="str">
        <f>HLOOKUP(C43,contas_w!$A$1:$C$2,2,FALSE)</f>
        <v>CONTA A</v>
      </c>
      <c r="F43" s="5">
        <v>4</v>
      </c>
      <c r="G43" s="5" t="str">
        <f>INDEX(ativos!$A$2:$B$6,MATCH(aplicacoes!F43,ativos!$B$2:$B$6,0),1)</f>
        <v>X4</v>
      </c>
      <c r="H43" s="6">
        <v>50</v>
      </c>
    </row>
    <row r="44" spans="1:8" x14ac:dyDescent="0.25">
      <c r="A44" s="5">
        <v>43</v>
      </c>
      <c r="B44" s="7">
        <v>44239</v>
      </c>
      <c r="C44" s="5">
        <v>1</v>
      </c>
      <c r="D44" s="5" t="str">
        <f>VLOOKUP(C44,contas!$A$2:$B$3,2,FALSE)</f>
        <v>CONTA A</v>
      </c>
      <c r="E44" s="5" t="str">
        <f>HLOOKUP(C44,contas_w!$A$1:$C$2,2,FALSE)</f>
        <v>CONTA A</v>
      </c>
      <c r="F44" s="5">
        <v>1</v>
      </c>
      <c r="G44" s="5" t="str">
        <f>INDEX(ativos!$A$2:$B$6,MATCH(aplicacoes!F44,ativos!$B$2:$B$6,0),1)</f>
        <v>X1</v>
      </c>
      <c r="H44" s="6">
        <v>100</v>
      </c>
    </row>
    <row r="45" spans="1:8" x14ac:dyDescent="0.25">
      <c r="A45" s="5">
        <v>44</v>
      </c>
      <c r="B45" s="7">
        <v>44237</v>
      </c>
      <c r="C45" s="5">
        <v>2</v>
      </c>
      <c r="D45" s="5" t="str">
        <f>VLOOKUP(C45,contas!$A$2:$B$3,2,FALSE)</f>
        <v>CONTA B</v>
      </c>
      <c r="E45" s="5" t="str">
        <f>HLOOKUP(C45,contas_w!$A$1:$C$2,2,FALSE)</f>
        <v>CONTA B</v>
      </c>
      <c r="F45" s="5">
        <v>2</v>
      </c>
      <c r="G45" s="5" t="str">
        <f>INDEX(ativos!$A$2:$B$6,MATCH(aplicacoes!F45,ativos!$B$2:$B$6,0),1)</f>
        <v>X2</v>
      </c>
      <c r="H45" s="6">
        <v>50</v>
      </c>
    </row>
    <row r="46" spans="1:8" x14ac:dyDescent="0.25">
      <c r="A46" s="5">
        <v>45</v>
      </c>
      <c r="B46" s="7">
        <v>44245</v>
      </c>
      <c r="C46" s="5">
        <v>1</v>
      </c>
      <c r="D46" s="5" t="str">
        <f>VLOOKUP(C46,contas!$A$2:$B$3,2,FALSE)</f>
        <v>CONTA A</v>
      </c>
      <c r="E46" s="5" t="str">
        <f>HLOOKUP(C46,contas_w!$A$1:$C$2,2,FALSE)</f>
        <v>CONTA A</v>
      </c>
      <c r="F46" s="5">
        <v>5</v>
      </c>
      <c r="G46" s="5" t="str">
        <f>INDEX(ativos!$A$2:$B$6,MATCH(aplicacoes!F46,ativos!$B$2:$B$6,0),1)</f>
        <v>X5</v>
      </c>
      <c r="H46" s="6">
        <v>100</v>
      </c>
    </row>
    <row r="47" spans="1:8" x14ac:dyDescent="0.25">
      <c r="A47" s="5">
        <v>46</v>
      </c>
      <c r="B47" s="7">
        <v>44245</v>
      </c>
      <c r="C47" s="5">
        <v>1</v>
      </c>
      <c r="D47" s="5" t="str">
        <f>VLOOKUP(C47,contas!$A$2:$B$3,2,FALSE)</f>
        <v>CONTA A</v>
      </c>
      <c r="E47" s="5" t="str">
        <f>HLOOKUP(C47,contas_w!$A$1:$C$2,2,FALSE)</f>
        <v>CONTA A</v>
      </c>
      <c r="F47" s="5">
        <v>1</v>
      </c>
      <c r="G47" s="5" t="str">
        <f>INDEX(ativos!$A$2:$B$6,MATCH(aplicacoes!F47,ativos!$B$2:$B$6,0),1)</f>
        <v>X1</v>
      </c>
      <c r="H47" s="6">
        <v>40</v>
      </c>
    </row>
    <row r="48" spans="1:8" x14ac:dyDescent="0.25">
      <c r="A48" s="5">
        <v>47</v>
      </c>
      <c r="B48" s="7">
        <v>44250</v>
      </c>
      <c r="C48" s="5">
        <v>1</v>
      </c>
      <c r="D48" s="5" t="str">
        <f>VLOOKUP(C48,contas!$A$2:$B$3,2,FALSE)</f>
        <v>CONTA A</v>
      </c>
      <c r="E48" s="5" t="str">
        <f>HLOOKUP(C48,contas_w!$A$1:$C$2,2,FALSE)</f>
        <v>CONTA A</v>
      </c>
      <c r="F48" s="5">
        <v>2</v>
      </c>
      <c r="G48" s="5" t="str">
        <f>INDEX(ativos!$A$2:$B$6,MATCH(aplicacoes!F48,ativos!$B$2:$B$6,0),1)</f>
        <v>X2</v>
      </c>
      <c r="H48" s="6">
        <v>100</v>
      </c>
    </row>
    <row r="49" spans="1:8" x14ac:dyDescent="0.25">
      <c r="A49" s="5">
        <v>48</v>
      </c>
      <c r="B49" s="7">
        <v>44249</v>
      </c>
      <c r="C49" s="5">
        <v>2</v>
      </c>
      <c r="D49" s="5" t="str">
        <f>VLOOKUP(C49,contas!$A$2:$B$3,2,FALSE)</f>
        <v>CONTA B</v>
      </c>
      <c r="E49" s="5" t="str">
        <f>HLOOKUP(C49,contas_w!$A$1:$C$2,2,FALSE)</f>
        <v>CONTA B</v>
      </c>
      <c r="F49" s="5">
        <v>3</v>
      </c>
      <c r="G49" s="5" t="str">
        <f>INDEX(ativos!$A$2:$B$6,MATCH(aplicacoes!F49,ativos!$B$2:$B$6,0),1)</f>
        <v>X3</v>
      </c>
      <c r="H49" s="6">
        <v>50</v>
      </c>
    </row>
    <row r="50" spans="1:8" x14ac:dyDescent="0.25">
      <c r="A50" s="5">
        <v>49</v>
      </c>
      <c r="B50" s="7">
        <v>44257</v>
      </c>
      <c r="C50" s="5">
        <v>1</v>
      </c>
      <c r="D50" s="5" t="str">
        <f>VLOOKUP(C50,contas!$A$2:$B$3,2,FALSE)</f>
        <v>CONTA A</v>
      </c>
      <c r="E50" s="5" t="str">
        <f>HLOOKUP(C50,contas_w!$A$1:$C$2,2,FALSE)</f>
        <v>CONTA A</v>
      </c>
      <c r="F50" s="5">
        <v>4</v>
      </c>
      <c r="G50" s="5" t="str">
        <f>INDEX(ativos!$A$2:$B$6,MATCH(aplicacoes!F50,ativos!$B$2:$B$6,0),1)</f>
        <v>X4</v>
      </c>
      <c r="H50" s="6">
        <v>75</v>
      </c>
    </row>
    <row r="51" spans="1:8" x14ac:dyDescent="0.25">
      <c r="A51" s="5">
        <v>50</v>
      </c>
      <c r="B51" s="7">
        <v>44257</v>
      </c>
      <c r="C51" s="5">
        <v>1</v>
      </c>
      <c r="D51" s="5" t="str">
        <f>VLOOKUP(C51,contas!$A$2:$B$3,2,FALSE)</f>
        <v>CONTA A</v>
      </c>
      <c r="E51" s="5" t="str">
        <f>HLOOKUP(C51,contas_w!$A$1:$C$2,2,FALSE)</f>
        <v>CONTA A</v>
      </c>
      <c r="F51" s="5">
        <v>4</v>
      </c>
      <c r="G51" s="5" t="str">
        <f>INDEX(ativos!$A$2:$B$6,MATCH(aplicacoes!F51,ativos!$B$2:$B$6,0),1)</f>
        <v>X4</v>
      </c>
      <c r="H51" s="6">
        <v>31</v>
      </c>
    </row>
    <row r="52" spans="1:8" x14ac:dyDescent="0.25">
      <c r="A52" s="5">
        <v>51</v>
      </c>
      <c r="B52" s="7">
        <v>44257</v>
      </c>
      <c r="C52" s="5">
        <v>1</v>
      </c>
      <c r="D52" s="5" t="str">
        <f>VLOOKUP(C52,contas!$A$2:$B$3,2,FALSE)</f>
        <v>CONTA A</v>
      </c>
      <c r="E52" s="5" t="str">
        <f>HLOOKUP(C52,contas_w!$A$1:$C$2,2,FALSE)</f>
        <v>CONTA A</v>
      </c>
      <c r="F52" s="5">
        <v>1</v>
      </c>
      <c r="G52" s="5" t="str">
        <f>INDEX(ativos!$A$2:$B$6,MATCH(aplicacoes!F52,ativos!$B$2:$B$6,0),1)</f>
        <v>X1</v>
      </c>
      <c r="H52" s="6">
        <v>19</v>
      </c>
    </row>
    <row r="53" spans="1:8" x14ac:dyDescent="0.25">
      <c r="A53" s="5">
        <v>52</v>
      </c>
      <c r="B53" s="7">
        <v>44257</v>
      </c>
      <c r="C53" s="5">
        <v>1</v>
      </c>
      <c r="D53" s="5" t="str">
        <f>VLOOKUP(C53,contas!$A$2:$B$3,2,FALSE)</f>
        <v>CONTA A</v>
      </c>
      <c r="E53" s="5" t="str">
        <f>HLOOKUP(C53,contas_w!$A$1:$C$2,2,FALSE)</f>
        <v>CONTA A</v>
      </c>
      <c r="F53" s="5">
        <v>4</v>
      </c>
      <c r="G53" s="5" t="str">
        <f>INDEX(ativos!$A$2:$B$6,MATCH(aplicacoes!F53,ativos!$B$2:$B$6,0),1)</f>
        <v>X4</v>
      </c>
      <c r="H53" s="6">
        <v>20</v>
      </c>
    </row>
    <row r="54" spans="1:8" x14ac:dyDescent="0.25">
      <c r="A54" s="5">
        <v>53</v>
      </c>
      <c r="B54" s="7">
        <v>44257</v>
      </c>
      <c r="C54" s="5">
        <v>1</v>
      </c>
      <c r="D54" s="5" t="str">
        <f>VLOOKUP(C54,contas!$A$2:$B$3,2,FALSE)</f>
        <v>CONTA A</v>
      </c>
      <c r="E54" s="5" t="str">
        <f>HLOOKUP(C54,contas_w!$A$1:$C$2,2,FALSE)</f>
        <v>CONTA A</v>
      </c>
      <c r="F54" s="5">
        <v>5</v>
      </c>
      <c r="G54" s="5" t="str">
        <f>INDEX(ativos!$A$2:$B$6,MATCH(aplicacoes!F54,ativos!$B$2:$B$6,0),1)</f>
        <v>X5</v>
      </c>
      <c r="H54" s="6">
        <v>100</v>
      </c>
    </row>
    <row r="55" spans="1:8" x14ac:dyDescent="0.25">
      <c r="A55" s="5">
        <v>54</v>
      </c>
      <c r="B55" s="7">
        <v>44263</v>
      </c>
      <c r="C55" s="5">
        <v>1</v>
      </c>
      <c r="D55" s="5" t="str">
        <f>VLOOKUP(C55,contas!$A$2:$B$3,2,FALSE)</f>
        <v>CONTA A</v>
      </c>
      <c r="E55" s="5" t="str">
        <f>HLOOKUP(C55,contas_w!$A$1:$C$2,2,FALSE)</f>
        <v>CONTA A</v>
      </c>
      <c r="F55" s="5">
        <v>2</v>
      </c>
      <c r="G55" s="5" t="str">
        <f>INDEX(ativos!$A$2:$B$6,MATCH(aplicacoes!F55,ativos!$B$2:$B$6,0),1)</f>
        <v>X2</v>
      </c>
      <c r="H55" s="6">
        <v>100</v>
      </c>
    </row>
    <row r="56" spans="1:8" x14ac:dyDescent="0.25">
      <c r="A56" s="5">
        <v>55</v>
      </c>
      <c r="B56" s="7">
        <v>44263</v>
      </c>
      <c r="C56" s="5">
        <v>1</v>
      </c>
      <c r="D56" s="5" t="str">
        <f>VLOOKUP(C56,contas!$A$2:$B$3,2,FALSE)</f>
        <v>CONTA A</v>
      </c>
      <c r="E56" s="5" t="str">
        <f>HLOOKUP(C56,contas_w!$A$1:$C$2,2,FALSE)</f>
        <v>CONTA A</v>
      </c>
      <c r="F56" s="5">
        <v>3</v>
      </c>
      <c r="G56" s="5" t="str">
        <f>INDEX(ativos!$A$2:$B$6,MATCH(aplicacoes!F56,ativos!$B$2:$B$6,0),1)</f>
        <v>X3</v>
      </c>
      <c r="H56" s="6">
        <v>100</v>
      </c>
    </row>
    <row r="57" spans="1:8" x14ac:dyDescent="0.25">
      <c r="A57" s="5">
        <v>56</v>
      </c>
      <c r="B57" s="7">
        <v>44263</v>
      </c>
      <c r="C57" s="5">
        <v>1</v>
      </c>
      <c r="D57" s="5" t="str">
        <f>VLOOKUP(C57,contas!$A$2:$B$3,2,FALSE)</f>
        <v>CONTA A</v>
      </c>
      <c r="E57" s="5" t="str">
        <f>HLOOKUP(C57,contas_w!$A$1:$C$2,2,FALSE)</f>
        <v>CONTA A</v>
      </c>
      <c r="F57" s="5">
        <v>3</v>
      </c>
      <c r="G57" s="5" t="str">
        <f>INDEX(ativos!$A$2:$B$6,MATCH(aplicacoes!F57,ativos!$B$2:$B$6,0),1)</f>
        <v>X3</v>
      </c>
      <c r="H57" s="6">
        <v>100</v>
      </c>
    </row>
    <row r="58" spans="1:8" x14ac:dyDescent="0.25">
      <c r="A58" s="5">
        <v>57</v>
      </c>
      <c r="B58" s="7">
        <v>44264</v>
      </c>
      <c r="C58" s="5">
        <v>2</v>
      </c>
      <c r="D58" s="5" t="str">
        <f>VLOOKUP(C58,contas!$A$2:$B$3,2,FALSE)</f>
        <v>CONTA B</v>
      </c>
      <c r="E58" s="5" t="str">
        <f>HLOOKUP(C58,contas_w!$A$1:$C$2,2,FALSE)</f>
        <v>CONTA B</v>
      </c>
      <c r="F58" s="5">
        <v>5</v>
      </c>
      <c r="G58" s="5" t="str">
        <f>INDEX(ativos!$A$2:$B$6,MATCH(aplicacoes!F58,ativos!$B$2:$B$6,0),1)</f>
        <v>X5</v>
      </c>
      <c r="H58" s="6">
        <v>50</v>
      </c>
    </row>
    <row r="59" spans="1:8" x14ac:dyDescent="0.25">
      <c r="A59" s="5">
        <v>58</v>
      </c>
      <c r="B59" s="7">
        <v>44265</v>
      </c>
      <c r="C59" s="5">
        <v>2</v>
      </c>
      <c r="D59" s="5" t="str">
        <f>VLOOKUP(C59,contas!$A$2:$B$3,2,FALSE)</f>
        <v>CONTA B</v>
      </c>
      <c r="E59" s="5" t="str">
        <f>HLOOKUP(C59,contas_w!$A$1:$C$2,2,FALSE)</f>
        <v>CONTA B</v>
      </c>
      <c r="F59" s="5">
        <v>4</v>
      </c>
      <c r="G59" s="5" t="str">
        <f>INDEX(ativos!$A$2:$B$6,MATCH(aplicacoes!F59,ativos!$B$2:$B$6,0),1)</f>
        <v>X4</v>
      </c>
      <c r="H59" s="6">
        <v>25</v>
      </c>
    </row>
    <row r="60" spans="1:8" x14ac:dyDescent="0.25">
      <c r="A60" s="5">
        <v>59</v>
      </c>
      <c r="B60" s="7">
        <v>44267</v>
      </c>
      <c r="C60" s="5">
        <v>1</v>
      </c>
      <c r="D60" s="5" t="str">
        <f>VLOOKUP(C60,contas!$A$2:$B$3,2,FALSE)</f>
        <v>CONTA A</v>
      </c>
      <c r="E60" s="5" t="str">
        <f>HLOOKUP(C60,contas_w!$A$1:$C$2,2,FALSE)</f>
        <v>CONTA A</v>
      </c>
      <c r="F60" s="5">
        <v>4</v>
      </c>
      <c r="G60" s="5" t="str">
        <f>INDEX(ativos!$A$2:$B$6,MATCH(aplicacoes!F60,ativos!$B$2:$B$6,0),1)</f>
        <v>X4</v>
      </c>
      <c r="H60" s="6">
        <v>50</v>
      </c>
    </row>
    <row r="61" spans="1:8" x14ac:dyDescent="0.25">
      <c r="A61" s="5">
        <v>60</v>
      </c>
      <c r="B61" s="7">
        <v>44267</v>
      </c>
      <c r="C61" s="5">
        <v>1</v>
      </c>
      <c r="D61" s="5" t="str">
        <f>VLOOKUP(C61,contas!$A$2:$B$3,2,FALSE)</f>
        <v>CONTA A</v>
      </c>
      <c r="E61" s="5" t="str">
        <f>HLOOKUP(C61,contas_w!$A$1:$C$2,2,FALSE)</f>
        <v>CONTA A</v>
      </c>
      <c r="F61" s="5">
        <v>5</v>
      </c>
      <c r="G61" s="5" t="str">
        <f>INDEX(ativos!$A$2:$B$6,MATCH(aplicacoes!F61,ativos!$B$2:$B$6,0),1)</f>
        <v>X5</v>
      </c>
      <c r="H61" s="6">
        <v>100</v>
      </c>
    </row>
    <row r="62" spans="1:8" x14ac:dyDescent="0.25">
      <c r="A62" s="5">
        <v>61</v>
      </c>
      <c r="B62" s="7">
        <v>44273</v>
      </c>
      <c r="C62" s="5">
        <v>2</v>
      </c>
      <c r="D62" s="5" t="str">
        <f>VLOOKUP(C62,contas!$A$2:$B$3,2,FALSE)</f>
        <v>CONTA B</v>
      </c>
      <c r="E62" s="5" t="str">
        <f>HLOOKUP(C62,contas_w!$A$1:$C$2,2,FALSE)</f>
        <v>CONTA B</v>
      </c>
      <c r="F62" s="5">
        <v>4</v>
      </c>
      <c r="G62" s="5" t="str">
        <f>INDEX(ativos!$A$2:$B$6,MATCH(aplicacoes!F62,ativos!$B$2:$B$6,0),1)</f>
        <v>X4</v>
      </c>
      <c r="H62" s="6">
        <v>25</v>
      </c>
    </row>
    <row r="63" spans="1:8" x14ac:dyDescent="0.25">
      <c r="A63" s="5">
        <v>62</v>
      </c>
      <c r="B63" s="7">
        <v>44277</v>
      </c>
      <c r="C63" s="5">
        <v>2</v>
      </c>
      <c r="D63" s="5" t="str">
        <f>VLOOKUP(C63,contas!$A$2:$B$3,2,FALSE)</f>
        <v>CONTA B</v>
      </c>
      <c r="E63" s="5" t="str">
        <f>HLOOKUP(C63,contas_w!$A$1:$C$2,2,FALSE)</f>
        <v>CONTA B</v>
      </c>
      <c r="F63" s="5">
        <v>4</v>
      </c>
      <c r="G63" s="5" t="str">
        <f>INDEX(ativos!$A$2:$B$6,MATCH(aplicacoes!F63,ativos!$B$2:$B$6,0),1)</f>
        <v>X4</v>
      </c>
      <c r="H63" s="6">
        <v>25</v>
      </c>
    </row>
    <row r="64" spans="1:8" x14ac:dyDescent="0.25">
      <c r="A64" s="5">
        <v>63</v>
      </c>
      <c r="B64" s="7">
        <v>44281</v>
      </c>
      <c r="C64" s="5">
        <v>2</v>
      </c>
      <c r="D64" s="5" t="str">
        <f>VLOOKUP(C64,contas!$A$2:$B$3,2,FALSE)</f>
        <v>CONTA B</v>
      </c>
      <c r="E64" s="5" t="str">
        <f>HLOOKUP(C64,contas_w!$A$1:$C$2,2,FALSE)</f>
        <v>CONTA B</v>
      </c>
      <c r="F64" s="5">
        <v>4</v>
      </c>
      <c r="G64" s="5" t="str">
        <f>INDEX(ativos!$A$2:$B$6,MATCH(aplicacoes!F64,ativos!$B$2:$B$6,0),1)</f>
        <v>X4</v>
      </c>
      <c r="H64" s="6">
        <v>25</v>
      </c>
    </row>
    <row r="65" spans="1:8" x14ac:dyDescent="0.25">
      <c r="A65" s="5">
        <v>64</v>
      </c>
      <c r="B65" s="7">
        <v>44285</v>
      </c>
      <c r="C65" s="5">
        <v>1</v>
      </c>
      <c r="D65" s="5" t="str">
        <f>VLOOKUP(C65,contas!$A$2:$B$3,2,FALSE)</f>
        <v>CONTA A</v>
      </c>
      <c r="E65" s="5" t="str">
        <f>HLOOKUP(C65,contas_w!$A$1:$C$2,2,FALSE)</f>
        <v>CONTA A</v>
      </c>
      <c r="F65" s="5">
        <v>2</v>
      </c>
      <c r="G65" s="5" t="str">
        <f>INDEX(ativos!$A$2:$B$6,MATCH(aplicacoes!F65,ativos!$B$2:$B$6,0),1)</f>
        <v>X2</v>
      </c>
      <c r="H65" s="6">
        <v>45</v>
      </c>
    </row>
    <row r="66" spans="1:8" x14ac:dyDescent="0.25">
      <c r="A66" s="5">
        <v>65</v>
      </c>
      <c r="B66" s="7">
        <v>44285</v>
      </c>
      <c r="C66" s="5">
        <v>1</v>
      </c>
      <c r="D66" s="5" t="str">
        <f>VLOOKUP(C66,contas!$A$2:$B$3,2,FALSE)</f>
        <v>CONTA A</v>
      </c>
      <c r="E66" s="5" t="str">
        <f>HLOOKUP(C66,contas_w!$A$1:$C$2,2,FALSE)</f>
        <v>CONTA A</v>
      </c>
      <c r="F66" s="5">
        <v>2</v>
      </c>
      <c r="G66" s="5" t="str">
        <f>INDEX(ativos!$A$2:$B$6,MATCH(aplicacoes!F66,ativos!$B$2:$B$6,0),1)</f>
        <v>X2</v>
      </c>
      <c r="H66" s="6">
        <v>5</v>
      </c>
    </row>
    <row r="67" spans="1:8" x14ac:dyDescent="0.25">
      <c r="A67" s="5">
        <v>66</v>
      </c>
      <c r="B67" s="7">
        <v>44285</v>
      </c>
      <c r="C67" s="5">
        <v>1</v>
      </c>
      <c r="D67" s="5" t="str">
        <f>VLOOKUP(C67,contas!$A$2:$B$3,2,FALSE)</f>
        <v>CONTA A</v>
      </c>
      <c r="E67" s="5" t="str">
        <f>HLOOKUP(C67,contas_w!$A$1:$C$2,2,FALSE)</f>
        <v>CONTA A</v>
      </c>
      <c r="F67" s="5">
        <v>3</v>
      </c>
      <c r="G67" s="5" t="str">
        <f>INDEX(ativos!$A$2:$B$6,MATCH(aplicacoes!F67,ativos!$B$2:$B$6,0),1)</f>
        <v>X3</v>
      </c>
      <c r="H67" s="6">
        <v>50</v>
      </c>
    </row>
    <row r="68" spans="1:8" x14ac:dyDescent="0.25">
      <c r="A68" s="5">
        <v>67</v>
      </c>
      <c r="B68" s="7">
        <v>44285</v>
      </c>
      <c r="C68" s="5">
        <v>1</v>
      </c>
      <c r="D68" s="5" t="str">
        <f>VLOOKUP(C68,contas!$A$2:$B$3,2,FALSE)</f>
        <v>CONTA A</v>
      </c>
      <c r="E68" s="5" t="str">
        <f>HLOOKUP(C68,contas_w!$A$1:$C$2,2,FALSE)</f>
        <v>CONTA A</v>
      </c>
      <c r="F68" s="5">
        <v>2</v>
      </c>
      <c r="G68" s="5" t="str">
        <f>INDEX(ativos!$A$2:$B$6,MATCH(aplicacoes!F68,ativos!$B$2:$B$6,0),1)</f>
        <v>X2</v>
      </c>
      <c r="H68" s="6">
        <v>20</v>
      </c>
    </row>
    <row r="69" spans="1:8" x14ac:dyDescent="0.25">
      <c r="A69" s="5">
        <v>68</v>
      </c>
      <c r="B69" s="7">
        <v>44285</v>
      </c>
      <c r="C69" s="5">
        <v>1</v>
      </c>
      <c r="D69" s="5" t="str">
        <f>VLOOKUP(C69,contas!$A$2:$B$3,2,FALSE)</f>
        <v>CONTA A</v>
      </c>
      <c r="E69" s="5" t="str">
        <f>HLOOKUP(C69,contas_w!$A$1:$C$2,2,FALSE)</f>
        <v>CONTA A</v>
      </c>
      <c r="F69" s="5">
        <v>2</v>
      </c>
      <c r="G69" s="5" t="str">
        <f>INDEX(ativos!$A$2:$B$6,MATCH(aplicacoes!F69,ativos!$B$2:$B$6,0),1)</f>
        <v>X2</v>
      </c>
      <c r="H69" s="6">
        <v>10</v>
      </c>
    </row>
    <row r="70" spans="1:8" x14ac:dyDescent="0.25">
      <c r="A70" s="5">
        <v>69</v>
      </c>
      <c r="B70" s="7">
        <v>44285</v>
      </c>
      <c r="C70" s="5">
        <v>2</v>
      </c>
      <c r="D70" s="5" t="str">
        <f>VLOOKUP(C70,contas!$A$2:$B$3,2,FALSE)</f>
        <v>CONTA B</v>
      </c>
      <c r="E70" s="5" t="str">
        <f>HLOOKUP(C70,contas_w!$A$1:$C$2,2,FALSE)</f>
        <v>CONTA B</v>
      </c>
      <c r="F70" s="5">
        <v>3</v>
      </c>
      <c r="G70" s="5" t="str">
        <f>INDEX(ativos!$A$2:$B$6,MATCH(aplicacoes!F70,ativos!$B$2:$B$6,0),1)</f>
        <v>X3</v>
      </c>
      <c r="H70" s="6">
        <v>25</v>
      </c>
    </row>
    <row r="71" spans="1:8" x14ac:dyDescent="0.25">
      <c r="A71" s="5">
        <v>70</v>
      </c>
      <c r="B71" s="7">
        <v>44287</v>
      </c>
      <c r="C71" s="5">
        <v>1</v>
      </c>
      <c r="D71" s="5" t="str">
        <f>VLOOKUP(C71,contas!$A$2:$B$3,2,FALSE)</f>
        <v>CONTA A</v>
      </c>
      <c r="E71" s="5" t="str">
        <f>HLOOKUP(C71,contas_w!$A$1:$C$2,2,FALSE)</f>
        <v>CONTA A</v>
      </c>
      <c r="F71" s="5">
        <v>4</v>
      </c>
      <c r="G71" s="5" t="str">
        <f>INDEX(ativos!$A$2:$B$6,MATCH(aplicacoes!F71,ativos!$B$2:$B$6,0),1)</f>
        <v>X4</v>
      </c>
      <c r="H71" s="6">
        <v>100</v>
      </c>
    </row>
    <row r="72" spans="1:8" x14ac:dyDescent="0.25">
      <c r="A72" s="5">
        <v>71</v>
      </c>
      <c r="B72" s="7">
        <v>44292</v>
      </c>
      <c r="C72" s="5">
        <v>2</v>
      </c>
      <c r="D72" s="5" t="str">
        <f>VLOOKUP(C72,contas!$A$2:$B$3,2,FALSE)</f>
        <v>CONTA B</v>
      </c>
      <c r="E72" s="5" t="str">
        <f>HLOOKUP(C72,contas_w!$A$1:$C$2,2,FALSE)</f>
        <v>CONTA B</v>
      </c>
      <c r="F72" s="5">
        <v>4</v>
      </c>
      <c r="G72" s="5" t="str">
        <f>INDEX(ativos!$A$2:$B$6,MATCH(aplicacoes!F72,ativos!$B$2:$B$6,0),1)</f>
        <v>X4</v>
      </c>
      <c r="H72" s="6">
        <v>50</v>
      </c>
    </row>
    <row r="73" spans="1:8" x14ac:dyDescent="0.25">
      <c r="A73" s="5">
        <v>72</v>
      </c>
      <c r="B73" s="7">
        <v>44293</v>
      </c>
      <c r="C73" s="5">
        <v>1</v>
      </c>
      <c r="D73" s="5" t="str">
        <f>VLOOKUP(C73,contas!$A$2:$B$3,2,FALSE)</f>
        <v>CONTA A</v>
      </c>
      <c r="E73" s="5" t="str">
        <f>HLOOKUP(C73,contas_w!$A$1:$C$2,2,FALSE)</f>
        <v>CONTA A</v>
      </c>
      <c r="F73" s="5">
        <v>1</v>
      </c>
      <c r="G73" s="5" t="str">
        <f>INDEX(ativos!$A$2:$B$6,MATCH(aplicacoes!F73,ativos!$B$2:$B$6,0),1)</f>
        <v>X1</v>
      </c>
      <c r="H73" s="6">
        <v>10</v>
      </c>
    </row>
    <row r="74" spans="1:8" x14ac:dyDescent="0.25">
      <c r="A74" s="5">
        <v>73</v>
      </c>
      <c r="B74" s="7">
        <v>44294</v>
      </c>
      <c r="C74" s="5">
        <v>2</v>
      </c>
      <c r="D74" s="5" t="str">
        <f>VLOOKUP(C74,contas!$A$2:$B$3,2,FALSE)</f>
        <v>CONTA B</v>
      </c>
      <c r="E74" s="5" t="str">
        <f>HLOOKUP(C74,contas_w!$A$1:$C$2,2,FALSE)</f>
        <v>CONTA B</v>
      </c>
      <c r="F74" s="5">
        <v>2</v>
      </c>
      <c r="G74" s="5" t="str">
        <f>INDEX(ativos!$A$2:$B$6,MATCH(aplicacoes!F74,ativos!$B$2:$B$6,0),1)</f>
        <v>X2</v>
      </c>
      <c r="H74" s="6">
        <v>11</v>
      </c>
    </row>
    <row r="75" spans="1:8" x14ac:dyDescent="0.25">
      <c r="A75" s="5">
        <v>74</v>
      </c>
      <c r="B75" s="7">
        <v>44294</v>
      </c>
      <c r="C75" s="5">
        <v>2</v>
      </c>
      <c r="D75" s="5" t="str">
        <f>VLOOKUP(C75,contas!$A$2:$B$3,2,FALSE)</f>
        <v>CONTA B</v>
      </c>
      <c r="E75" s="5" t="str">
        <f>HLOOKUP(C75,contas_w!$A$1:$C$2,2,FALSE)</f>
        <v>CONTA B</v>
      </c>
      <c r="F75" s="5">
        <v>3</v>
      </c>
      <c r="G75" s="5" t="str">
        <f>INDEX(ativos!$A$2:$B$6,MATCH(aplicacoes!F75,ativos!$B$2:$B$6,0),1)</f>
        <v>X3</v>
      </c>
      <c r="H75" s="6">
        <v>39</v>
      </c>
    </row>
    <row r="76" spans="1:8" x14ac:dyDescent="0.25">
      <c r="A76" s="5">
        <v>75</v>
      </c>
      <c r="B76" s="7">
        <v>44294</v>
      </c>
      <c r="C76" s="5">
        <v>2</v>
      </c>
      <c r="D76" s="5" t="str">
        <f>VLOOKUP(C76,contas!$A$2:$B$3,2,FALSE)</f>
        <v>CONTA B</v>
      </c>
      <c r="E76" s="5" t="str">
        <f>HLOOKUP(C76,contas_w!$A$1:$C$2,2,FALSE)</f>
        <v>CONTA B</v>
      </c>
      <c r="F76" s="5">
        <v>5</v>
      </c>
      <c r="G76" s="5" t="str">
        <f>INDEX(ativos!$A$2:$B$6,MATCH(aplicacoes!F76,ativos!$B$2:$B$6,0),1)</f>
        <v>X5</v>
      </c>
      <c r="H76" s="6">
        <v>4746.78</v>
      </c>
    </row>
    <row r="77" spans="1:8" x14ac:dyDescent="0.25">
      <c r="A77" s="5">
        <v>76</v>
      </c>
      <c r="B77" s="7">
        <v>44298</v>
      </c>
      <c r="C77" s="5">
        <v>2</v>
      </c>
      <c r="D77" s="5" t="str">
        <f>VLOOKUP(C77,contas!$A$2:$B$3,2,FALSE)</f>
        <v>CONTA B</v>
      </c>
      <c r="E77" s="5" t="str">
        <f>HLOOKUP(C77,contas_w!$A$1:$C$2,2,FALSE)</f>
        <v>CONTA B</v>
      </c>
      <c r="F77" s="5">
        <v>4</v>
      </c>
      <c r="G77" s="5" t="str">
        <f>INDEX(ativos!$A$2:$B$6,MATCH(aplicacoes!F77,ativos!$B$2:$B$6,0),1)</f>
        <v>X4</v>
      </c>
      <c r="H77" s="6">
        <v>50</v>
      </c>
    </row>
    <row r="78" spans="1:8" x14ac:dyDescent="0.25">
      <c r="A78" s="5">
        <v>77</v>
      </c>
      <c r="B78" s="7">
        <v>44299</v>
      </c>
      <c r="C78" s="5">
        <v>1</v>
      </c>
      <c r="D78" s="5" t="str">
        <f>VLOOKUP(C78,contas!$A$2:$B$3,2,FALSE)</f>
        <v>CONTA A</v>
      </c>
      <c r="E78" s="5" t="str">
        <f>HLOOKUP(C78,contas_w!$A$1:$C$2,2,FALSE)</f>
        <v>CONTA A</v>
      </c>
      <c r="F78" s="5">
        <v>4</v>
      </c>
      <c r="G78" s="5" t="str">
        <f>INDEX(ativos!$A$2:$B$6,MATCH(aplicacoes!F78,ativos!$B$2:$B$6,0),1)</f>
        <v>X4</v>
      </c>
      <c r="H78" s="6">
        <v>20</v>
      </c>
    </row>
    <row r="79" spans="1:8" x14ac:dyDescent="0.25">
      <c r="A79" s="5">
        <v>78</v>
      </c>
      <c r="B79" s="7">
        <v>44299</v>
      </c>
      <c r="C79" s="5">
        <v>1</v>
      </c>
      <c r="D79" s="5" t="str">
        <f>VLOOKUP(C79,contas!$A$2:$B$3,2,FALSE)</f>
        <v>CONTA A</v>
      </c>
      <c r="E79" s="5" t="str">
        <f>HLOOKUP(C79,contas_w!$A$1:$C$2,2,FALSE)</f>
        <v>CONTA A</v>
      </c>
      <c r="F79" s="5">
        <v>5</v>
      </c>
      <c r="G79" s="5" t="str">
        <f>INDEX(ativos!$A$2:$B$6,MATCH(aplicacoes!F79,ativos!$B$2:$B$6,0),1)</f>
        <v>X5</v>
      </c>
    </row>
    <row r="80" spans="1:8" x14ac:dyDescent="0.25">
      <c r="A80" s="5">
        <v>79</v>
      </c>
      <c r="B80" s="7">
        <v>44299</v>
      </c>
      <c r="C80" s="5">
        <v>1</v>
      </c>
      <c r="D80" s="5" t="str">
        <f>VLOOKUP(C80,contas!$A$2:$B$3,2,FALSE)</f>
        <v>CONTA A</v>
      </c>
      <c r="E80" s="5" t="str">
        <f>HLOOKUP(C80,contas_w!$A$1:$C$2,2,FALSE)</f>
        <v>CONTA A</v>
      </c>
      <c r="F80" s="5">
        <v>3</v>
      </c>
      <c r="G80" s="5" t="str">
        <f>INDEX(ativos!$A$2:$B$6,MATCH(aplicacoes!F80,ativos!$B$2:$B$6,0),1)</f>
        <v>X3</v>
      </c>
    </row>
    <row r="81" spans="1:7" x14ac:dyDescent="0.25">
      <c r="A81" s="5">
        <v>80</v>
      </c>
      <c r="B81" s="7">
        <v>44301</v>
      </c>
      <c r="C81" s="5">
        <v>1</v>
      </c>
      <c r="D81" s="5" t="str">
        <f>VLOOKUP(C81,contas!$A$2:$B$3,2,FALSE)</f>
        <v>CONTA A</v>
      </c>
      <c r="E81" s="5" t="str">
        <f>HLOOKUP(C81,contas_w!$A$1:$C$2,2,FALSE)</f>
        <v>CONTA A</v>
      </c>
      <c r="F81" s="5">
        <v>4</v>
      </c>
      <c r="G81" s="5" t="str">
        <f>INDEX(ativos!$A$2:$B$6,MATCH(aplicacoes!F81,ativos!$B$2:$B$6,0),1)</f>
        <v>X4</v>
      </c>
    </row>
    <row r="82" spans="1:7" x14ac:dyDescent="0.25">
      <c r="A82" s="5">
        <v>81</v>
      </c>
      <c r="B82" s="7">
        <v>44302</v>
      </c>
      <c r="C82" s="5">
        <v>1</v>
      </c>
      <c r="D82" s="5" t="str">
        <f>VLOOKUP(C82,contas!$A$2:$B$3,2,FALSE)</f>
        <v>CONTA A</v>
      </c>
      <c r="E82" s="5" t="str">
        <f>HLOOKUP(C82,contas_w!$A$1:$C$2,2,FALSE)</f>
        <v>CONTA A</v>
      </c>
      <c r="F82" s="5">
        <v>3</v>
      </c>
      <c r="G82" s="5" t="str">
        <f>INDEX(ativos!$A$2:$B$6,MATCH(aplicacoes!F82,ativos!$B$2:$B$6,0),1)</f>
        <v>X3</v>
      </c>
    </row>
    <row r="83" spans="1:7" x14ac:dyDescent="0.25">
      <c r="A83" s="5">
        <v>82</v>
      </c>
      <c r="B83" s="7">
        <v>44309</v>
      </c>
      <c r="C83" s="5">
        <v>1</v>
      </c>
      <c r="D83" s="5" t="str">
        <f>VLOOKUP(C83,contas!$A$2:$B$3,2,FALSE)</f>
        <v>CONTA A</v>
      </c>
      <c r="E83" s="5" t="str">
        <f>HLOOKUP(C83,contas_w!$A$1:$C$2,2,FALSE)</f>
        <v>CONTA A</v>
      </c>
      <c r="F83" s="5">
        <v>2</v>
      </c>
      <c r="G83" s="5" t="str">
        <f>INDEX(ativos!$A$2:$B$6,MATCH(aplicacoes!F83,ativos!$B$2:$B$6,0),1)</f>
        <v>X2</v>
      </c>
    </row>
    <row r="84" spans="1:7" x14ac:dyDescent="0.25">
      <c r="A84" s="5">
        <v>83</v>
      </c>
      <c r="B84" s="7">
        <v>44309</v>
      </c>
      <c r="C84" s="5">
        <v>2</v>
      </c>
      <c r="D84" s="5" t="str">
        <f>VLOOKUP(C84,contas!$A$2:$B$3,2,FALSE)</f>
        <v>CONTA B</v>
      </c>
      <c r="E84" s="5" t="str">
        <f>HLOOKUP(C84,contas_w!$A$1:$C$2,2,FALSE)</f>
        <v>CONTA B</v>
      </c>
      <c r="F84" s="5">
        <v>3</v>
      </c>
      <c r="G84" s="5" t="str">
        <f>INDEX(ativos!$A$2:$B$6,MATCH(aplicacoes!F84,ativos!$B$2:$B$6,0),1)</f>
        <v>X3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ativos</vt:lpstr>
      <vt:lpstr>contas</vt:lpstr>
      <vt:lpstr>contas_w</vt:lpstr>
      <vt:lpstr>aplicacoes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Barbosa</dc:creator>
  <cp:lastModifiedBy>Adriano Barbosa</cp:lastModifiedBy>
  <dcterms:created xsi:type="dcterms:W3CDTF">2022-08-25T16:37:16Z</dcterms:created>
  <dcterms:modified xsi:type="dcterms:W3CDTF">2022-09-30T19:25:08Z</dcterms:modified>
</cp:coreProperties>
</file>