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020" yWindow="2256" windowWidth="10464" windowHeight="7428"/>
  </bookViews>
  <sheets>
    <sheet name="B_10 section" sheetId="6" r:id="rId1"/>
    <sheet name="B_20 section" sheetId="7" r:id="rId2"/>
    <sheet name="B_50 section" sheetId="8" r:id="rId3"/>
  </sheets>
  <calcPr calcId="162913"/>
</workbook>
</file>

<file path=xl/calcChain.xml><?xml version="1.0" encoding="utf-8"?>
<calcChain xmlns="http://schemas.openxmlformats.org/spreadsheetml/2006/main">
  <c r="U12" i="6" l="1"/>
  <c r="U11" i="6"/>
  <c r="U10" i="6"/>
  <c r="U9" i="6"/>
  <c r="U8" i="6"/>
  <c r="U7" i="6"/>
  <c r="U6" i="6"/>
  <c r="U5" i="6"/>
  <c r="U4" i="6"/>
  <c r="U3" i="6"/>
  <c r="AN23" i="8" l="1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N4" i="8"/>
  <c r="AN3" i="8"/>
  <c r="U13" i="7"/>
  <c r="U14" i="7"/>
  <c r="U15" i="7"/>
  <c r="U16" i="7"/>
  <c r="U17" i="7"/>
  <c r="U18" i="7"/>
  <c r="U19" i="7"/>
  <c r="U20" i="7"/>
  <c r="U21" i="7"/>
  <c r="U22" i="7"/>
  <c r="U12" i="7"/>
  <c r="U11" i="7"/>
  <c r="U10" i="7"/>
  <c r="U9" i="7"/>
  <c r="U8" i="7"/>
  <c r="U7" i="7"/>
  <c r="U6" i="7"/>
  <c r="U5" i="7"/>
  <c r="U4" i="7"/>
  <c r="U3" i="7"/>
  <c r="AK23" i="8" l="1"/>
  <c r="AL23" i="8" s="1"/>
  <c r="AK24" i="8"/>
  <c r="AL24" i="8" s="1"/>
  <c r="AK25" i="8"/>
  <c r="AL25" i="8" s="1"/>
  <c r="AK26" i="8"/>
  <c r="AL26" i="8" s="1"/>
  <c r="AK27" i="8"/>
  <c r="AL27" i="8" s="1"/>
  <c r="AK28" i="8"/>
  <c r="AL28" i="8" s="1"/>
  <c r="AK29" i="8"/>
  <c r="AL29" i="8" s="1"/>
  <c r="AK30" i="8"/>
  <c r="AL30" i="8" s="1"/>
  <c r="AK31" i="8"/>
  <c r="AL31" i="8" s="1"/>
  <c r="AK32" i="8"/>
  <c r="AL32" i="8" s="1"/>
  <c r="AK33" i="8"/>
  <c r="AL33" i="8" s="1"/>
  <c r="AK34" i="8"/>
  <c r="AL34" i="8" s="1"/>
  <c r="AK35" i="8"/>
  <c r="AL35" i="8" s="1"/>
  <c r="AK36" i="8"/>
  <c r="AL36" i="8" s="1"/>
  <c r="AK37" i="8"/>
  <c r="AL37" i="8" s="1"/>
  <c r="AK38" i="8"/>
  <c r="AL38" i="8" s="1"/>
  <c r="AK39" i="8"/>
  <c r="AL39" i="8" s="1"/>
  <c r="AK40" i="8"/>
  <c r="AL40" i="8" s="1"/>
  <c r="AK41" i="8"/>
  <c r="AL41" i="8" s="1"/>
  <c r="AK42" i="8"/>
  <c r="AL42" i="8" s="1"/>
  <c r="AK43" i="8"/>
  <c r="AL43" i="8" s="1"/>
  <c r="AK44" i="8"/>
  <c r="AL44" i="8" s="1"/>
  <c r="AK45" i="8"/>
  <c r="AL45" i="8" s="1"/>
  <c r="AK46" i="8"/>
  <c r="AL46" i="8" s="1"/>
  <c r="AK47" i="8"/>
  <c r="AL47" i="8" s="1"/>
  <c r="AK48" i="8"/>
  <c r="AL48" i="8" s="1"/>
  <c r="AK49" i="8"/>
  <c r="AL49" i="8" s="1"/>
  <c r="AK50" i="8"/>
  <c r="AL50" i="8" s="1"/>
  <c r="AK51" i="8"/>
  <c r="AL51" i="8" s="1"/>
  <c r="AK52" i="8"/>
  <c r="AL52" i="8" s="1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A23" i="8"/>
  <c r="AC23" i="8" s="1"/>
  <c r="AA24" i="8"/>
  <c r="AC24" i="8" s="1"/>
  <c r="AA25" i="8"/>
  <c r="AC25" i="8" s="1"/>
  <c r="AA26" i="8"/>
  <c r="AC26" i="8" s="1"/>
  <c r="AA27" i="8"/>
  <c r="AC27" i="8" s="1"/>
  <c r="AA28" i="8"/>
  <c r="AC28" i="8" s="1"/>
  <c r="AA29" i="8"/>
  <c r="AC29" i="8" s="1"/>
  <c r="AA30" i="8"/>
  <c r="AC30" i="8" s="1"/>
  <c r="AA31" i="8"/>
  <c r="AC31" i="8" s="1"/>
  <c r="AA32" i="8"/>
  <c r="AC32" i="8" s="1"/>
  <c r="AA33" i="8"/>
  <c r="AC33" i="8" s="1"/>
  <c r="AA34" i="8"/>
  <c r="AC34" i="8" s="1"/>
  <c r="AA35" i="8"/>
  <c r="AC35" i="8" s="1"/>
  <c r="AA36" i="8"/>
  <c r="AC36" i="8" s="1"/>
  <c r="AA37" i="8"/>
  <c r="AC37" i="8" s="1"/>
  <c r="AA38" i="8"/>
  <c r="AC38" i="8" s="1"/>
  <c r="AA39" i="8"/>
  <c r="AC39" i="8" s="1"/>
  <c r="AA40" i="8"/>
  <c r="AC40" i="8" s="1"/>
  <c r="AA41" i="8"/>
  <c r="AC41" i="8" s="1"/>
  <c r="AA42" i="8"/>
  <c r="AC42" i="8" s="1"/>
  <c r="AA43" i="8"/>
  <c r="AC43" i="8" s="1"/>
  <c r="AA44" i="8"/>
  <c r="AC44" i="8" s="1"/>
  <c r="AA45" i="8"/>
  <c r="AC45" i="8" s="1"/>
  <c r="AA46" i="8"/>
  <c r="AC46" i="8" s="1"/>
  <c r="AA47" i="8"/>
  <c r="AC47" i="8" s="1"/>
  <c r="AA48" i="8"/>
  <c r="AC48" i="8" s="1"/>
  <c r="AA49" i="8"/>
  <c r="AC49" i="8" s="1"/>
  <c r="AA50" i="8"/>
  <c r="AC50" i="8" s="1"/>
  <c r="AA51" i="8"/>
  <c r="AC51" i="8" s="1"/>
  <c r="AA52" i="8"/>
  <c r="AC52" i="8" s="1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AK22" i="8"/>
  <c r="AL22" i="8" s="1"/>
  <c r="AH22" i="8"/>
  <c r="AA22" i="8"/>
  <c r="X22" i="8"/>
  <c r="AK21" i="8"/>
  <c r="AH21" i="8"/>
  <c r="AA21" i="8"/>
  <c r="X21" i="8"/>
  <c r="AK20" i="8"/>
  <c r="AH20" i="8"/>
  <c r="AA20" i="8"/>
  <c r="X20" i="8"/>
  <c r="AK19" i="8"/>
  <c r="AH19" i="8"/>
  <c r="AA19" i="8"/>
  <c r="X19" i="8"/>
  <c r="AK18" i="8"/>
  <c r="AH18" i="8"/>
  <c r="AA18" i="8"/>
  <c r="AC18" i="8" s="1"/>
  <c r="X18" i="8"/>
  <c r="AK17" i="8"/>
  <c r="AH17" i="8"/>
  <c r="AA17" i="8"/>
  <c r="AC17" i="8" s="1"/>
  <c r="X17" i="8"/>
  <c r="AK16" i="8"/>
  <c r="AL16" i="8" s="1"/>
  <c r="AH16" i="8"/>
  <c r="AA16" i="8"/>
  <c r="X16" i="8"/>
  <c r="AK15" i="8"/>
  <c r="AH15" i="8"/>
  <c r="AA15" i="8"/>
  <c r="X15" i="8"/>
  <c r="AK14" i="8"/>
  <c r="AL14" i="8" s="1"/>
  <c r="AH14" i="8"/>
  <c r="AA14" i="8"/>
  <c r="X14" i="8"/>
  <c r="AK13" i="8"/>
  <c r="AH13" i="8"/>
  <c r="AA13" i="8"/>
  <c r="X13" i="8"/>
  <c r="AK12" i="8"/>
  <c r="AH12" i="8"/>
  <c r="AA12" i="8"/>
  <c r="X12" i="8"/>
  <c r="AK11" i="8"/>
  <c r="AH11" i="8"/>
  <c r="AA11" i="8"/>
  <c r="X11" i="8"/>
  <c r="AK10" i="8"/>
  <c r="AH10" i="8"/>
  <c r="AA10" i="8"/>
  <c r="AC10" i="8" s="1"/>
  <c r="X10" i="8"/>
  <c r="AK9" i="8"/>
  <c r="AH9" i="8"/>
  <c r="AA9" i="8"/>
  <c r="AC9" i="8" s="1"/>
  <c r="X9" i="8"/>
  <c r="AK8" i="8"/>
  <c r="AL8" i="8" s="1"/>
  <c r="AH8" i="8"/>
  <c r="AA8" i="8"/>
  <c r="X8" i="8"/>
  <c r="AK7" i="8"/>
  <c r="AH7" i="8"/>
  <c r="AA7" i="8"/>
  <c r="X7" i="8"/>
  <c r="AK6" i="8"/>
  <c r="AL6" i="8" s="1"/>
  <c r="AH6" i="8"/>
  <c r="AA6" i="8"/>
  <c r="X6" i="8"/>
  <c r="AK5" i="8"/>
  <c r="AH5" i="8"/>
  <c r="AA5" i="8"/>
  <c r="X5" i="8"/>
  <c r="AK4" i="8"/>
  <c r="AH4" i="8"/>
  <c r="AA4" i="8"/>
  <c r="X4" i="8"/>
  <c r="AK3" i="8"/>
  <c r="AH3" i="8"/>
  <c r="AA3" i="8"/>
  <c r="X3" i="8"/>
  <c r="Q36" i="7"/>
  <c r="Q37" i="7"/>
  <c r="Q38" i="7"/>
  <c r="Q39" i="7"/>
  <c r="Q40" i="7"/>
  <c r="Q41" i="7"/>
  <c r="Q42" i="7"/>
  <c r="Q43" i="7"/>
  <c r="Q44" i="7"/>
  <c r="R44" i="7" s="1"/>
  <c r="Q45" i="7"/>
  <c r="N36" i="7"/>
  <c r="N37" i="7"/>
  <c r="N38" i="7"/>
  <c r="N39" i="7"/>
  <c r="N40" i="7"/>
  <c r="N41" i="7"/>
  <c r="N42" i="7"/>
  <c r="N43" i="7"/>
  <c r="N44" i="7"/>
  <c r="N45" i="7"/>
  <c r="G36" i="7"/>
  <c r="G37" i="7"/>
  <c r="G38" i="7"/>
  <c r="G39" i="7"/>
  <c r="G40" i="7"/>
  <c r="G41" i="7"/>
  <c r="I41" i="7" s="1"/>
  <c r="G42" i="7"/>
  <c r="G43" i="7"/>
  <c r="G44" i="7"/>
  <c r="G45" i="7"/>
  <c r="I45" i="7" s="1"/>
  <c r="D36" i="7"/>
  <c r="I36" i="7" s="1"/>
  <c r="D37" i="7"/>
  <c r="D38" i="7"/>
  <c r="D39" i="7"/>
  <c r="I39" i="7" s="1"/>
  <c r="D40" i="7"/>
  <c r="I40" i="7" s="1"/>
  <c r="D41" i="7"/>
  <c r="D42" i="7"/>
  <c r="D43" i="7"/>
  <c r="I43" i="7" s="1"/>
  <c r="D44" i="7"/>
  <c r="I44" i="7" s="1"/>
  <c r="D45" i="7"/>
  <c r="D26" i="7"/>
  <c r="D27" i="7"/>
  <c r="D28" i="7"/>
  <c r="D29" i="7"/>
  <c r="D30" i="7"/>
  <c r="D31" i="7"/>
  <c r="D32" i="7"/>
  <c r="D33" i="7"/>
  <c r="D34" i="7"/>
  <c r="D35" i="7"/>
  <c r="Q35" i="7"/>
  <c r="N35" i="7"/>
  <c r="G35" i="7"/>
  <c r="Q34" i="7"/>
  <c r="N34" i="7"/>
  <c r="R34" i="7" s="1"/>
  <c r="G34" i="7"/>
  <c r="Q33" i="7"/>
  <c r="N33" i="7"/>
  <c r="G33" i="7"/>
  <c r="Q32" i="7"/>
  <c r="N32" i="7"/>
  <c r="G32" i="7"/>
  <c r="Q31" i="7"/>
  <c r="R31" i="7" s="1"/>
  <c r="N31" i="7"/>
  <c r="G31" i="7"/>
  <c r="Q30" i="7"/>
  <c r="N30" i="7"/>
  <c r="G30" i="7"/>
  <c r="Q29" i="7"/>
  <c r="N29" i="7"/>
  <c r="G29" i="7"/>
  <c r="Q28" i="7"/>
  <c r="N28" i="7"/>
  <c r="R28" i="7" s="1"/>
  <c r="G28" i="7"/>
  <c r="Q27" i="7"/>
  <c r="N27" i="7"/>
  <c r="G27" i="7"/>
  <c r="Q26" i="7"/>
  <c r="N26" i="7"/>
  <c r="G26" i="7"/>
  <c r="I42" i="7" l="1"/>
  <c r="I38" i="7"/>
  <c r="R42" i="7"/>
  <c r="R38" i="7"/>
  <c r="I37" i="7"/>
  <c r="R45" i="7"/>
  <c r="R41" i="7"/>
  <c r="R37" i="7"/>
  <c r="AL3" i="8"/>
  <c r="AL4" i="8"/>
  <c r="AL5" i="8"/>
  <c r="AL7" i="8"/>
  <c r="AL9" i="8"/>
  <c r="AL10" i="8"/>
  <c r="AL11" i="8"/>
  <c r="AL12" i="8"/>
  <c r="AL13" i="8"/>
  <c r="AL17" i="8"/>
  <c r="AL18" i="8"/>
  <c r="AL19" i="8"/>
  <c r="AL20" i="8"/>
  <c r="AL21" i="8"/>
  <c r="R40" i="7"/>
  <c r="R36" i="7"/>
  <c r="R43" i="7"/>
  <c r="R39" i="7"/>
  <c r="AL15" i="8"/>
  <c r="AC3" i="8"/>
  <c r="AC4" i="8"/>
  <c r="AC11" i="8"/>
  <c r="AC12" i="8"/>
  <c r="AC19" i="8"/>
  <c r="AC20" i="8"/>
  <c r="AC5" i="8"/>
  <c r="AC6" i="8"/>
  <c r="AC13" i="8"/>
  <c r="AC14" i="8"/>
  <c r="AC21" i="8"/>
  <c r="AC22" i="8"/>
  <c r="AC7" i="8"/>
  <c r="AC8" i="8"/>
  <c r="AC15" i="8"/>
  <c r="AC16" i="8"/>
  <c r="R30" i="7"/>
  <c r="I31" i="7"/>
  <c r="R32" i="7"/>
  <c r="I32" i="7"/>
  <c r="R26" i="7"/>
  <c r="R35" i="7"/>
  <c r="R29" i="7"/>
  <c r="R27" i="7"/>
  <c r="R33" i="7"/>
  <c r="I26" i="7"/>
  <c r="I33" i="7"/>
  <c r="I34" i="7"/>
  <c r="I27" i="7"/>
  <c r="I28" i="7"/>
  <c r="I35" i="7"/>
  <c r="I29" i="7"/>
  <c r="I30" i="7"/>
  <c r="Q25" i="6"/>
  <c r="R25" i="6" s="1"/>
  <c r="N25" i="6"/>
  <c r="Q24" i="6"/>
  <c r="N24" i="6"/>
  <c r="Q23" i="6"/>
  <c r="R23" i="6" s="1"/>
  <c r="N23" i="6"/>
  <c r="Q22" i="6"/>
  <c r="N22" i="6"/>
  <c r="Q21" i="6"/>
  <c r="R21" i="6" s="1"/>
  <c r="N21" i="6"/>
  <c r="Q20" i="6"/>
  <c r="N20" i="6"/>
  <c r="Q19" i="6"/>
  <c r="N19" i="6"/>
  <c r="Q18" i="6"/>
  <c r="N18" i="6"/>
  <c r="Q17" i="6"/>
  <c r="N17" i="6"/>
  <c r="Q16" i="6"/>
  <c r="R16" i="6" s="1"/>
  <c r="N16" i="6"/>
  <c r="I25" i="6"/>
  <c r="G17" i="6"/>
  <c r="G18" i="6"/>
  <c r="I18" i="6" s="1"/>
  <c r="G19" i="6"/>
  <c r="I19" i="6" s="1"/>
  <c r="G20" i="6"/>
  <c r="G21" i="6"/>
  <c r="G22" i="6"/>
  <c r="I22" i="6" s="1"/>
  <c r="G23" i="6"/>
  <c r="I23" i="6" s="1"/>
  <c r="G24" i="6"/>
  <c r="G25" i="6"/>
  <c r="G16" i="6"/>
  <c r="I16" i="6" s="1"/>
  <c r="D17" i="6"/>
  <c r="I17" i="6" s="1"/>
  <c r="D18" i="6"/>
  <c r="D19" i="6"/>
  <c r="D20" i="6"/>
  <c r="I20" i="6" s="1"/>
  <c r="D21" i="6"/>
  <c r="I21" i="6" s="1"/>
  <c r="D22" i="6"/>
  <c r="D23" i="6"/>
  <c r="D24" i="6"/>
  <c r="I24" i="6" s="1"/>
  <c r="D25" i="6"/>
  <c r="D16" i="6"/>
  <c r="R17" i="6" l="1"/>
  <c r="R18" i="6"/>
  <c r="R20" i="6"/>
  <c r="R22" i="6"/>
  <c r="R24" i="6"/>
  <c r="R19" i="6"/>
  <c r="R4" i="8"/>
  <c r="AR4" i="8" s="1"/>
  <c r="R5" i="8"/>
  <c r="AR5" i="8" s="1"/>
  <c r="R6" i="8"/>
  <c r="AR6" i="8" s="1"/>
  <c r="R7" i="8"/>
  <c r="AR7" i="8" s="1"/>
  <c r="R8" i="8"/>
  <c r="AR8" i="8" s="1"/>
  <c r="R9" i="8"/>
  <c r="AR9" i="8" s="1"/>
  <c r="R10" i="8"/>
  <c r="AR10" i="8" s="1"/>
  <c r="R11" i="8"/>
  <c r="AR11" i="8" s="1"/>
  <c r="R12" i="8"/>
  <c r="AR12" i="8" s="1"/>
  <c r="R13" i="8"/>
  <c r="AR13" i="8" s="1"/>
  <c r="R14" i="8"/>
  <c r="AR14" i="8" s="1"/>
  <c r="R15" i="8"/>
  <c r="AR15" i="8" s="1"/>
  <c r="R16" i="8"/>
  <c r="AR16" i="8" s="1"/>
  <c r="R17" i="8"/>
  <c r="AR17" i="8" s="1"/>
  <c r="R18" i="8"/>
  <c r="AR18" i="8" s="1"/>
  <c r="R19" i="8"/>
  <c r="AR19" i="8" s="1"/>
  <c r="R20" i="8"/>
  <c r="AR20" i="8" s="1"/>
  <c r="R21" i="8"/>
  <c r="AR21" i="8" s="1"/>
  <c r="R22" i="8"/>
  <c r="AR22" i="8" s="1"/>
  <c r="R23" i="8"/>
  <c r="AR23" i="8" s="1"/>
  <c r="R24" i="8"/>
  <c r="AR24" i="8" s="1"/>
  <c r="R25" i="8"/>
  <c r="AR25" i="8" s="1"/>
  <c r="R26" i="8"/>
  <c r="AR26" i="8" s="1"/>
  <c r="R27" i="8"/>
  <c r="AR27" i="8" s="1"/>
  <c r="R28" i="8"/>
  <c r="AR28" i="8" s="1"/>
  <c r="R29" i="8"/>
  <c r="AR29" i="8" s="1"/>
  <c r="R30" i="8"/>
  <c r="AR30" i="8" s="1"/>
  <c r="R31" i="8"/>
  <c r="AR31" i="8" s="1"/>
  <c r="R32" i="8"/>
  <c r="AR32" i="8" s="1"/>
  <c r="R33" i="8"/>
  <c r="AR33" i="8" s="1"/>
  <c r="R34" i="8"/>
  <c r="AR34" i="8" s="1"/>
  <c r="R35" i="8"/>
  <c r="AR35" i="8" s="1"/>
  <c r="R36" i="8"/>
  <c r="AR36" i="8" s="1"/>
  <c r="R37" i="8"/>
  <c r="AR37" i="8" s="1"/>
  <c r="R38" i="8"/>
  <c r="AR38" i="8" s="1"/>
  <c r="R39" i="8"/>
  <c r="AR39" i="8" s="1"/>
  <c r="R40" i="8"/>
  <c r="AR40" i="8" s="1"/>
  <c r="R41" i="8"/>
  <c r="AR41" i="8" s="1"/>
  <c r="R42" i="8"/>
  <c r="AR42" i="8" s="1"/>
  <c r="R43" i="8"/>
  <c r="AR43" i="8" s="1"/>
  <c r="R44" i="8"/>
  <c r="AR44" i="8" s="1"/>
  <c r="R45" i="8"/>
  <c r="AR45" i="8" s="1"/>
  <c r="R46" i="8"/>
  <c r="AR46" i="8" s="1"/>
  <c r="R47" i="8"/>
  <c r="AR47" i="8" s="1"/>
  <c r="R48" i="8"/>
  <c r="AR48" i="8" s="1"/>
  <c r="R49" i="8"/>
  <c r="AR49" i="8" s="1"/>
  <c r="R50" i="8"/>
  <c r="AR50" i="8" s="1"/>
  <c r="R51" i="8"/>
  <c r="AR51" i="8" s="1"/>
  <c r="R52" i="8"/>
  <c r="AR52" i="8" s="1"/>
  <c r="Q4" i="8"/>
  <c r="AQ4" i="8" s="1"/>
  <c r="Q5" i="8"/>
  <c r="AQ5" i="8" s="1"/>
  <c r="Q6" i="8"/>
  <c r="AQ6" i="8" s="1"/>
  <c r="Q7" i="8"/>
  <c r="AQ7" i="8" s="1"/>
  <c r="Q8" i="8"/>
  <c r="AQ8" i="8" s="1"/>
  <c r="Q9" i="8"/>
  <c r="AQ9" i="8" s="1"/>
  <c r="Q10" i="8"/>
  <c r="AQ10" i="8" s="1"/>
  <c r="Q11" i="8"/>
  <c r="AQ11" i="8" s="1"/>
  <c r="Q12" i="8"/>
  <c r="AQ12" i="8" s="1"/>
  <c r="Q13" i="8"/>
  <c r="AQ13" i="8" s="1"/>
  <c r="Q14" i="8"/>
  <c r="AQ14" i="8" s="1"/>
  <c r="Q15" i="8"/>
  <c r="AQ15" i="8" s="1"/>
  <c r="Q16" i="8"/>
  <c r="AQ16" i="8" s="1"/>
  <c r="Q17" i="8"/>
  <c r="AQ17" i="8" s="1"/>
  <c r="Q18" i="8"/>
  <c r="AQ18" i="8" s="1"/>
  <c r="Q19" i="8"/>
  <c r="AQ19" i="8" s="1"/>
  <c r="Q20" i="8"/>
  <c r="AQ20" i="8" s="1"/>
  <c r="Q21" i="8"/>
  <c r="AQ21" i="8" s="1"/>
  <c r="Q22" i="8"/>
  <c r="AQ22" i="8" s="1"/>
  <c r="Q23" i="8"/>
  <c r="AQ23" i="8" s="1"/>
  <c r="Q24" i="8"/>
  <c r="AQ24" i="8" s="1"/>
  <c r="Q25" i="8"/>
  <c r="AQ25" i="8" s="1"/>
  <c r="Q26" i="8"/>
  <c r="AQ26" i="8" s="1"/>
  <c r="Q27" i="8"/>
  <c r="AQ27" i="8" s="1"/>
  <c r="Q28" i="8"/>
  <c r="AQ28" i="8" s="1"/>
  <c r="Q29" i="8"/>
  <c r="AQ29" i="8" s="1"/>
  <c r="Q30" i="8"/>
  <c r="AQ30" i="8" s="1"/>
  <c r="Q31" i="8"/>
  <c r="AQ31" i="8" s="1"/>
  <c r="Q32" i="8"/>
  <c r="AQ32" i="8" s="1"/>
  <c r="Q33" i="8"/>
  <c r="AQ33" i="8" s="1"/>
  <c r="Q34" i="8"/>
  <c r="AQ34" i="8" s="1"/>
  <c r="Q35" i="8"/>
  <c r="AQ35" i="8" s="1"/>
  <c r="Q36" i="8"/>
  <c r="AQ36" i="8" s="1"/>
  <c r="Q37" i="8"/>
  <c r="AQ37" i="8" s="1"/>
  <c r="Q38" i="8"/>
  <c r="AQ38" i="8" s="1"/>
  <c r="Q39" i="8"/>
  <c r="AQ39" i="8" s="1"/>
  <c r="Q40" i="8"/>
  <c r="AQ40" i="8" s="1"/>
  <c r="Q41" i="8"/>
  <c r="AQ41" i="8" s="1"/>
  <c r="Q42" i="8"/>
  <c r="AQ42" i="8" s="1"/>
  <c r="Q43" i="8"/>
  <c r="AQ43" i="8" s="1"/>
  <c r="Q44" i="8"/>
  <c r="AQ44" i="8" s="1"/>
  <c r="Q45" i="8"/>
  <c r="AQ45" i="8" s="1"/>
  <c r="Q46" i="8"/>
  <c r="AQ46" i="8" s="1"/>
  <c r="Q47" i="8"/>
  <c r="AQ47" i="8" s="1"/>
  <c r="Q48" i="8"/>
  <c r="AQ48" i="8" s="1"/>
  <c r="Q49" i="8"/>
  <c r="AQ49" i="8" s="1"/>
  <c r="Q50" i="8"/>
  <c r="AQ50" i="8" s="1"/>
  <c r="Q51" i="8"/>
  <c r="AQ51" i="8" s="1"/>
  <c r="Q52" i="8"/>
  <c r="AQ52" i="8" s="1"/>
  <c r="R3" i="8"/>
  <c r="AR3" i="8" s="1"/>
  <c r="Q3" i="8"/>
  <c r="AQ3" i="8" s="1"/>
  <c r="I4" i="8"/>
  <c r="AP4" i="8" s="1"/>
  <c r="I5" i="8"/>
  <c r="AP5" i="8" s="1"/>
  <c r="I6" i="8"/>
  <c r="AP6" i="8" s="1"/>
  <c r="I7" i="8"/>
  <c r="AP7" i="8" s="1"/>
  <c r="I8" i="8"/>
  <c r="AP8" i="8" s="1"/>
  <c r="I9" i="8"/>
  <c r="AP9" i="8" s="1"/>
  <c r="I10" i="8"/>
  <c r="AP10" i="8" s="1"/>
  <c r="I11" i="8"/>
  <c r="AP11" i="8" s="1"/>
  <c r="I12" i="8"/>
  <c r="AP12" i="8" s="1"/>
  <c r="I13" i="8"/>
  <c r="AP13" i="8" s="1"/>
  <c r="I14" i="8"/>
  <c r="AP14" i="8" s="1"/>
  <c r="I15" i="8"/>
  <c r="AP15" i="8" s="1"/>
  <c r="I16" i="8"/>
  <c r="AP16" i="8" s="1"/>
  <c r="I17" i="8"/>
  <c r="AP17" i="8" s="1"/>
  <c r="I18" i="8"/>
  <c r="AP18" i="8" s="1"/>
  <c r="I19" i="8"/>
  <c r="AP19" i="8" s="1"/>
  <c r="I20" i="8"/>
  <c r="AP20" i="8" s="1"/>
  <c r="I21" i="8"/>
  <c r="AP21" i="8" s="1"/>
  <c r="I22" i="8"/>
  <c r="AP22" i="8" s="1"/>
  <c r="I23" i="8"/>
  <c r="AP23" i="8" s="1"/>
  <c r="I24" i="8"/>
  <c r="AP24" i="8" s="1"/>
  <c r="I25" i="8"/>
  <c r="AP25" i="8" s="1"/>
  <c r="I26" i="8"/>
  <c r="AP26" i="8" s="1"/>
  <c r="I27" i="8"/>
  <c r="AP27" i="8" s="1"/>
  <c r="I28" i="8"/>
  <c r="AP28" i="8" s="1"/>
  <c r="I29" i="8"/>
  <c r="AP29" i="8" s="1"/>
  <c r="I30" i="8"/>
  <c r="AP30" i="8" s="1"/>
  <c r="I31" i="8"/>
  <c r="AP31" i="8" s="1"/>
  <c r="I32" i="8"/>
  <c r="AP32" i="8" s="1"/>
  <c r="I33" i="8"/>
  <c r="AP33" i="8" s="1"/>
  <c r="I34" i="8"/>
  <c r="AP34" i="8" s="1"/>
  <c r="I35" i="8"/>
  <c r="AP35" i="8" s="1"/>
  <c r="I36" i="8"/>
  <c r="AP36" i="8" s="1"/>
  <c r="I37" i="8"/>
  <c r="AP37" i="8" s="1"/>
  <c r="I38" i="8"/>
  <c r="AP38" i="8" s="1"/>
  <c r="I39" i="8"/>
  <c r="AP39" i="8" s="1"/>
  <c r="I40" i="8"/>
  <c r="AP40" i="8" s="1"/>
  <c r="I41" i="8"/>
  <c r="AP41" i="8" s="1"/>
  <c r="I42" i="8"/>
  <c r="AP42" i="8" s="1"/>
  <c r="I43" i="8"/>
  <c r="AP43" i="8" s="1"/>
  <c r="I44" i="8"/>
  <c r="AP44" i="8" s="1"/>
  <c r="I45" i="8"/>
  <c r="AP45" i="8" s="1"/>
  <c r="I46" i="8"/>
  <c r="AP46" i="8" s="1"/>
  <c r="I47" i="8"/>
  <c r="AP47" i="8" s="1"/>
  <c r="I48" i="8"/>
  <c r="AP48" i="8" s="1"/>
  <c r="I49" i="8"/>
  <c r="AP49" i="8" s="1"/>
  <c r="I50" i="8"/>
  <c r="AP50" i="8" s="1"/>
  <c r="I51" i="8"/>
  <c r="AP51" i="8" s="1"/>
  <c r="I52" i="8"/>
  <c r="AP52" i="8" s="1"/>
  <c r="H4" i="8"/>
  <c r="AO4" i="8" s="1"/>
  <c r="H5" i="8"/>
  <c r="AO5" i="8" s="1"/>
  <c r="H6" i="8"/>
  <c r="AO6" i="8" s="1"/>
  <c r="H7" i="8"/>
  <c r="AO7" i="8" s="1"/>
  <c r="H8" i="8"/>
  <c r="AO8" i="8" s="1"/>
  <c r="H9" i="8"/>
  <c r="AO9" i="8" s="1"/>
  <c r="H10" i="8"/>
  <c r="AO10" i="8" s="1"/>
  <c r="H11" i="8"/>
  <c r="AO11" i="8" s="1"/>
  <c r="H12" i="8"/>
  <c r="AO12" i="8" s="1"/>
  <c r="H13" i="8"/>
  <c r="AO13" i="8" s="1"/>
  <c r="H14" i="8"/>
  <c r="AO14" i="8" s="1"/>
  <c r="H15" i="8"/>
  <c r="AO15" i="8" s="1"/>
  <c r="H16" i="8"/>
  <c r="AO16" i="8" s="1"/>
  <c r="H17" i="8"/>
  <c r="AO17" i="8" s="1"/>
  <c r="H18" i="8"/>
  <c r="AO18" i="8" s="1"/>
  <c r="H19" i="8"/>
  <c r="AO19" i="8" s="1"/>
  <c r="H20" i="8"/>
  <c r="AO20" i="8" s="1"/>
  <c r="H21" i="8"/>
  <c r="AO21" i="8" s="1"/>
  <c r="H22" i="8"/>
  <c r="AO22" i="8" s="1"/>
  <c r="H23" i="8"/>
  <c r="AO23" i="8" s="1"/>
  <c r="H24" i="8"/>
  <c r="AO24" i="8" s="1"/>
  <c r="H25" i="8"/>
  <c r="AO25" i="8" s="1"/>
  <c r="H26" i="8"/>
  <c r="AO26" i="8" s="1"/>
  <c r="H27" i="8"/>
  <c r="AO27" i="8" s="1"/>
  <c r="H28" i="8"/>
  <c r="AO28" i="8" s="1"/>
  <c r="H29" i="8"/>
  <c r="AO29" i="8" s="1"/>
  <c r="H30" i="8"/>
  <c r="AO30" i="8" s="1"/>
  <c r="H31" i="8"/>
  <c r="AO31" i="8" s="1"/>
  <c r="H32" i="8"/>
  <c r="AO32" i="8" s="1"/>
  <c r="H33" i="8"/>
  <c r="AO33" i="8" s="1"/>
  <c r="H34" i="8"/>
  <c r="AO34" i="8" s="1"/>
  <c r="H35" i="8"/>
  <c r="AO35" i="8" s="1"/>
  <c r="H36" i="8"/>
  <c r="AO36" i="8" s="1"/>
  <c r="H37" i="8"/>
  <c r="AO37" i="8" s="1"/>
  <c r="H38" i="8"/>
  <c r="AO38" i="8" s="1"/>
  <c r="H39" i="8"/>
  <c r="AO39" i="8" s="1"/>
  <c r="H40" i="8"/>
  <c r="AO40" i="8" s="1"/>
  <c r="H41" i="8"/>
  <c r="AO41" i="8" s="1"/>
  <c r="H42" i="8"/>
  <c r="AO42" i="8" s="1"/>
  <c r="H43" i="8"/>
  <c r="AO43" i="8" s="1"/>
  <c r="H44" i="8"/>
  <c r="AO44" i="8" s="1"/>
  <c r="H45" i="8"/>
  <c r="AO45" i="8" s="1"/>
  <c r="H46" i="8"/>
  <c r="AO46" i="8" s="1"/>
  <c r="H47" i="8"/>
  <c r="AO47" i="8" s="1"/>
  <c r="H48" i="8"/>
  <c r="AO48" i="8" s="1"/>
  <c r="H49" i="8"/>
  <c r="AO49" i="8" s="1"/>
  <c r="H50" i="8"/>
  <c r="AO50" i="8" s="1"/>
  <c r="H51" i="8"/>
  <c r="AO51" i="8" s="1"/>
  <c r="H52" i="8"/>
  <c r="AO52" i="8" s="1"/>
  <c r="I3" i="8"/>
  <c r="AP3" i="8" s="1"/>
  <c r="H3" i="8"/>
  <c r="AO3" i="8" s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3" i="8"/>
  <c r="R4" i="7"/>
  <c r="AF4" i="7" s="1"/>
  <c r="R5" i="7"/>
  <c r="AF5" i="7" s="1"/>
  <c r="R6" i="7"/>
  <c r="AF6" i="7" s="1"/>
  <c r="R7" i="7"/>
  <c r="AF7" i="7" s="1"/>
  <c r="R8" i="7"/>
  <c r="AF8" i="7" s="1"/>
  <c r="R9" i="7"/>
  <c r="AF9" i="7" s="1"/>
  <c r="R10" i="7"/>
  <c r="AF10" i="7" s="1"/>
  <c r="R11" i="7"/>
  <c r="AF11" i="7" s="1"/>
  <c r="R12" i="7"/>
  <c r="AF12" i="7" s="1"/>
  <c r="R13" i="7"/>
  <c r="AF13" i="7" s="1"/>
  <c r="R14" i="7"/>
  <c r="AF14" i="7" s="1"/>
  <c r="R15" i="7"/>
  <c r="AF15" i="7" s="1"/>
  <c r="R16" i="7"/>
  <c r="AF16" i="7" s="1"/>
  <c r="R17" i="7"/>
  <c r="AF17" i="7" s="1"/>
  <c r="R18" i="7"/>
  <c r="AF18" i="7" s="1"/>
  <c r="R19" i="7"/>
  <c r="AF19" i="7" s="1"/>
  <c r="R20" i="7"/>
  <c r="AF20" i="7" s="1"/>
  <c r="R21" i="7"/>
  <c r="AF21" i="7" s="1"/>
  <c r="R22" i="7"/>
  <c r="AF22" i="7" s="1"/>
  <c r="Q4" i="7"/>
  <c r="AE4" i="7" s="1"/>
  <c r="Q5" i="7"/>
  <c r="AE5" i="7" s="1"/>
  <c r="Q6" i="7"/>
  <c r="AE6" i="7" s="1"/>
  <c r="Q7" i="7"/>
  <c r="AE7" i="7" s="1"/>
  <c r="Q8" i="7"/>
  <c r="AE8" i="7" s="1"/>
  <c r="Q9" i="7"/>
  <c r="AE9" i="7" s="1"/>
  <c r="Q10" i="7"/>
  <c r="AE10" i="7" s="1"/>
  <c r="Q11" i="7"/>
  <c r="AE11" i="7" s="1"/>
  <c r="Q12" i="7"/>
  <c r="AE12" i="7" s="1"/>
  <c r="Q13" i="7"/>
  <c r="AE13" i="7" s="1"/>
  <c r="Q14" i="7"/>
  <c r="AE14" i="7" s="1"/>
  <c r="Q15" i="7"/>
  <c r="AE15" i="7" s="1"/>
  <c r="Q16" i="7"/>
  <c r="AE16" i="7" s="1"/>
  <c r="Q17" i="7"/>
  <c r="AE17" i="7" s="1"/>
  <c r="Q18" i="7"/>
  <c r="AE18" i="7" s="1"/>
  <c r="Q19" i="7"/>
  <c r="AE19" i="7" s="1"/>
  <c r="Q20" i="7"/>
  <c r="AE20" i="7" s="1"/>
  <c r="Q21" i="7"/>
  <c r="AE21" i="7" s="1"/>
  <c r="Q22" i="7"/>
  <c r="AE22" i="7" s="1"/>
  <c r="R3" i="7"/>
  <c r="AF3" i="7" s="1"/>
  <c r="Q3" i="7"/>
  <c r="AE3" i="7" s="1"/>
  <c r="I4" i="7"/>
  <c r="AD4" i="7" s="1"/>
  <c r="I5" i="7"/>
  <c r="AD5" i="7" s="1"/>
  <c r="I6" i="7"/>
  <c r="AD6" i="7" s="1"/>
  <c r="I7" i="7"/>
  <c r="AD7" i="7" s="1"/>
  <c r="I8" i="7"/>
  <c r="AD8" i="7" s="1"/>
  <c r="I9" i="7"/>
  <c r="AD9" i="7" s="1"/>
  <c r="I10" i="7"/>
  <c r="AD10" i="7" s="1"/>
  <c r="I11" i="7"/>
  <c r="AD11" i="7" s="1"/>
  <c r="I12" i="7"/>
  <c r="AD12" i="7" s="1"/>
  <c r="I13" i="7"/>
  <c r="AD13" i="7" s="1"/>
  <c r="I14" i="7"/>
  <c r="AD14" i="7" s="1"/>
  <c r="I15" i="7"/>
  <c r="AD15" i="7" s="1"/>
  <c r="I16" i="7"/>
  <c r="AD16" i="7" s="1"/>
  <c r="I17" i="7"/>
  <c r="AD17" i="7" s="1"/>
  <c r="I18" i="7"/>
  <c r="AD18" i="7" s="1"/>
  <c r="I19" i="7"/>
  <c r="AD19" i="7" s="1"/>
  <c r="I20" i="7"/>
  <c r="AD20" i="7" s="1"/>
  <c r="I21" i="7"/>
  <c r="AD21" i="7" s="1"/>
  <c r="I22" i="7"/>
  <c r="AD22" i="7" s="1"/>
  <c r="H4" i="7"/>
  <c r="AC4" i="7" s="1"/>
  <c r="H5" i="7"/>
  <c r="AC5" i="7" s="1"/>
  <c r="H6" i="7"/>
  <c r="AC6" i="7" s="1"/>
  <c r="H7" i="7"/>
  <c r="AC7" i="7" s="1"/>
  <c r="H8" i="7"/>
  <c r="AC8" i="7" s="1"/>
  <c r="H9" i="7"/>
  <c r="AC9" i="7" s="1"/>
  <c r="H10" i="7"/>
  <c r="AC10" i="7" s="1"/>
  <c r="H11" i="7"/>
  <c r="AC11" i="7" s="1"/>
  <c r="H12" i="7"/>
  <c r="AC12" i="7" s="1"/>
  <c r="H13" i="7"/>
  <c r="AC13" i="7" s="1"/>
  <c r="H14" i="7"/>
  <c r="AC14" i="7" s="1"/>
  <c r="H15" i="7"/>
  <c r="AC15" i="7" s="1"/>
  <c r="H16" i="7"/>
  <c r="AC16" i="7" s="1"/>
  <c r="H17" i="7"/>
  <c r="AC17" i="7" s="1"/>
  <c r="H18" i="7"/>
  <c r="AC18" i="7" s="1"/>
  <c r="H19" i="7"/>
  <c r="AC19" i="7" s="1"/>
  <c r="H20" i="7"/>
  <c r="AC20" i="7" s="1"/>
  <c r="H21" i="7"/>
  <c r="AC21" i="7" s="1"/>
  <c r="H22" i="7"/>
  <c r="AC22" i="7" s="1"/>
  <c r="I3" i="7"/>
  <c r="AD3" i="7" s="1"/>
  <c r="H3" i="7"/>
  <c r="AC3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3" i="7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R12" i="6"/>
  <c r="Q12" i="6"/>
  <c r="P12" i="6"/>
  <c r="O12" i="6"/>
  <c r="R11" i="6"/>
  <c r="Q11" i="6"/>
  <c r="P11" i="6"/>
  <c r="O11" i="6"/>
  <c r="R10" i="6"/>
  <c r="Q10" i="6"/>
  <c r="P10" i="6"/>
  <c r="O10" i="6"/>
  <c r="R9" i="6"/>
  <c r="Q9" i="6"/>
  <c r="P9" i="6"/>
  <c r="O9" i="6"/>
  <c r="R8" i="6"/>
  <c r="Q8" i="6"/>
  <c r="P8" i="6"/>
  <c r="O8" i="6"/>
  <c r="R7" i="6"/>
  <c r="Q7" i="6"/>
  <c r="P7" i="6"/>
  <c r="O7" i="6"/>
  <c r="R6" i="6"/>
  <c r="Q6" i="6"/>
  <c r="P6" i="6"/>
  <c r="O6" i="6"/>
  <c r="R5" i="6"/>
  <c r="Q5" i="6"/>
  <c r="P5" i="6"/>
  <c r="O5" i="6"/>
  <c r="R4" i="6"/>
  <c r="Q4" i="6"/>
  <c r="P4" i="6"/>
  <c r="O4" i="6"/>
  <c r="R3" i="6"/>
  <c r="Q3" i="6"/>
  <c r="P3" i="6"/>
  <c r="O3" i="6"/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3" i="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3" i="7"/>
  <c r="G4" i="6" l="1"/>
  <c r="G5" i="6"/>
  <c r="G6" i="6"/>
  <c r="G7" i="6"/>
  <c r="G8" i="6"/>
  <c r="G9" i="6"/>
  <c r="G10" i="6"/>
  <c r="G11" i="6"/>
  <c r="G12" i="6"/>
  <c r="F4" i="6"/>
  <c r="F5" i="6"/>
  <c r="F6" i="6"/>
  <c r="F7" i="6"/>
  <c r="F8" i="6"/>
  <c r="F9" i="6"/>
  <c r="F10" i="6"/>
  <c r="F11" i="6"/>
  <c r="F12" i="6"/>
  <c r="G3" i="6"/>
  <c r="F3" i="6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G3" i="8"/>
  <c r="F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3" i="7"/>
</calcChain>
</file>

<file path=xl/sharedStrings.xml><?xml version="1.0" encoding="utf-8"?>
<sst xmlns="http://schemas.openxmlformats.org/spreadsheetml/2006/main" count="149" uniqueCount="27">
  <si>
    <t>Kmax</t>
  </si>
  <si>
    <t>Kmin</t>
  </si>
  <si>
    <t>Circular fitting</t>
  </si>
  <si>
    <t>K_sum</t>
  </si>
  <si>
    <t>Kc_sum</t>
  </si>
  <si>
    <t>Section</t>
  </si>
  <si>
    <t>3rd polynomial fitting</t>
  </si>
  <si>
    <t>K_sphere</t>
  </si>
  <si>
    <t xml:space="preserve"> </t>
  </si>
  <si>
    <t xml:space="preserve">3D polynomial </t>
  </si>
  <si>
    <t>Sph. Fit</t>
  </si>
  <si>
    <t>Ks_sum</t>
  </si>
  <si>
    <t>Young's 
Modulus (Mpa)</t>
  </si>
  <si>
    <t>Poly fit</t>
  </si>
  <si>
    <t>Cir. fit</t>
  </si>
  <si>
    <t>Sph. fit</t>
  </si>
  <si>
    <t>Average</t>
  </si>
  <si>
    <t>R_square</t>
  </si>
  <si>
    <t>2D 3rd polynomial fitting</t>
  </si>
  <si>
    <t>3D 3rd polynomial fitting</t>
  </si>
  <si>
    <t>Relative 
variation ratio</t>
  </si>
  <si>
    <t>Spherical fitting</t>
  </si>
  <si>
    <t>Relative variation</t>
  </si>
  <si>
    <t>2D poly</t>
  </si>
  <si>
    <t>Circular</t>
  </si>
  <si>
    <t>3D poly</t>
  </si>
  <si>
    <t>Sphe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</si>
</sst>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/>
    <xf numFmtId="164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2D 3rd polynomial fitting</c:v>
          </c:tx>
          <c:marker>
            <c:symbol val="diamond"/>
            <c:size val="5"/>
          </c:marker>
          <c:xVal>
            <c:numRef>
              <c:f>'B_10 section'!$A$16:$A$25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section'!$D$16:$D$25</c:f>
              <c:numCache>
                <c:formatCode>0.000</c:formatCode>
                <c:ptCount val="10"/>
                <c:pt idx="0">
                  <c:v>2.8867000000000003</c:v>
                </c:pt>
                <c:pt idx="1">
                  <c:v>2.7725999999999997</c:v>
                </c:pt>
                <c:pt idx="2">
                  <c:v>2.6698</c:v>
                </c:pt>
                <c:pt idx="3">
                  <c:v>2.5821000000000001</c:v>
                </c:pt>
                <c:pt idx="4">
                  <c:v>2.5079000000000002</c:v>
                </c:pt>
                <c:pt idx="5">
                  <c:v>2.4553000000000003</c:v>
                </c:pt>
                <c:pt idx="6">
                  <c:v>2.4238999999999997</c:v>
                </c:pt>
                <c:pt idx="7">
                  <c:v>2.3788999999999998</c:v>
                </c:pt>
                <c:pt idx="8">
                  <c:v>2.3216999999999999</c:v>
                </c:pt>
                <c:pt idx="9">
                  <c:v>2.1219999999999999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6-4156-8AB1-29D61D031F56}"/>
            </c:ext>
          </c:extLst>
        </c:ser>
        <c:ser>
          <c:idx val="1"/>
          <c:order val="1"/>
          <c:tx>
            <c:v>3D 3rd polynomial fitting</c:v>
          </c:tx>
          <c:marker>
            <c:symbol val="square"/>
            <c:size val="5"/>
          </c:marker>
          <c:xVal>
            <c:numRef>
              <c:f>'B_10 section'!$A$16:$A$25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section'!$G$16:$G$25</c:f>
              <c:numCache>
                <c:formatCode>0.000</c:formatCode>
                <c:ptCount val="10"/>
                <c:pt idx="0">
                  <c:v>2.9039999999999999</c:v>
                </c:pt>
                <c:pt idx="1">
                  <c:v>2.8029999999999999</c:v>
                </c:pt>
                <c:pt idx="2">
                  <c:v>2.7076000000000002</c:v>
                </c:pt>
                <c:pt idx="3">
                  <c:v>2.6158999999999999</c:v>
                </c:pt>
                <c:pt idx="4">
                  <c:v>2.5387</c:v>
                </c:pt>
                <c:pt idx="5">
                  <c:v>2.4863</c:v>
                </c:pt>
                <c:pt idx="6">
                  <c:v>2.4460999999999999</c:v>
                </c:pt>
                <c:pt idx="7">
                  <c:v>2.3975999999999997</c:v>
                </c:pt>
                <c:pt idx="8">
                  <c:v>2.2829000000000002</c:v>
                </c:pt>
                <c:pt idx="9">
                  <c:v>2.0303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6-4156-8AB1-29D61D03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3312"/>
        <c:axId val="166179584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'B_10 section'!$A$16:$A$25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section'!$I$16:$I$25</c:f>
              <c:numCache>
                <c:formatCode>0.000</c:formatCode>
                <c:ptCount val="10"/>
                <c:pt idx="0">
                  <c:v>5.9573002754819727E-3</c:v>
                </c:pt>
                <c:pt idx="1">
                  <c:v>1.0845522654299038E-2</c:v>
                </c:pt>
                <c:pt idx="2">
                  <c:v>1.3960703205791208E-2</c:v>
                </c:pt>
                <c:pt idx="3">
                  <c:v>1.2920983218012856E-2</c:v>
                </c:pt>
                <c:pt idx="4">
                  <c:v>1.2132193642415297E-2</c:v>
                </c:pt>
                <c:pt idx="5">
                  <c:v>1.2468326428829866E-2</c:v>
                </c:pt>
                <c:pt idx="6">
                  <c:v>9.0756714770451816E-3</c:v>
                </c:pt>
                <c:pt idx="7">
                  <c:v>7.7994661327994413E-3</c:v>
                </c:pt>
                <c:pt idx="8">
                  <c:v>-1.6995926234175708E-2</c:v>
                </c:pt>
                <c:pt idx="9">
                  <c:v>-4.516573905334182E-2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6-4156-8AB1-29D61D03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3680"/>
        <c:axId val="166181504"/>
      </c:scatterChart>
      <c:valAx>
        <c:axId val="16617331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179584"/>
        <c:crosses val="autoZero"/>
        <c:crossBetween val="midCat"/>
        <c:majorUnit val="1"/>
      </c:valAx>
      <c:valAx>
        <c:axId val="166179584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173312"/>
        <c:crosses val="autoZero"/>
        <c:crossBetween val="midCat"/>
        <c:majorUnit val="0.4"/>
      </c:valAx>
      <c:valAx>
        <c:axId val="166181504"/>
        <c:scaling>
          <c:orientation val="minMax"/>
          <c:max val="0.1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183680"/>
        <c:crosses val="max"/>
        <c:crossBetween val="midCat"/>
        <c:majorUnit val="4.0000000000000008E-2"/>
      </c:valAx>
      <c:valAx>
        <c:axId val="16618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815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772965879265"/>
          <c:y val="5.1400554097404488E-2"/>
          <c:w val="0.5966500437445319"/>
          <c:h val="0.80484179060950711"/>
        </c:manualLayout>
      </c:layout>
      <c:scatterChart>
        <c:scatterStyle val="smoothMarker"/>
        <c:varyColors val="0"/>
        <c:ser>
          <c:idx val="0"/>
          <c:order val="0"/>
          <c:tx>
            <c:v>2D polynomial</c:v>
          </c:tx>
          <c:marker>
            <c:symbol val="diamond"/>
            <c:size val="5"/>
          </c:marker>
          <c:xVal>
            <c:numRef>
              <c:f>'B_50 section'!$A$3:$A$52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section'!$H$3:$H$52</c:f>
              <c:numCache>
                <c:formatCode>0.00</c:formatCode>
                <c:ptCount val="50"/>
                <c:pt idx="0">
                  <c:v>4840.5900895797786</c:v>
                </c:pt>
                <c:pt idx="1">
                  <c:v>4820.8467276659776</c:v>
                </c:pt>
                <c:pt idx="2">
                  <c:v>4801.1912402836278</c:v>
                </c:pt>
                <c:pt idx="3">
                  <c:v>4781.9642066164206</c:v>
                </c:pt>
                <c:pt idx="4">
                  <c:v>4762.8299800395607</c:v>
                </c:pt>
                <c:pt idx="5">
                  <c:v>4743.9607881815309</c:v>
                </c:pt>
                <c:pt idx="6">
                  <c:v>4725.4456927776491</c:v>
                </c:pt>
                <c:pt idx="7">
                  <c:v>4707.2888721135805</c:v>
                </c:pt>
                <c:pt idx="8">
                  <c:v>4689.4944877038106</c:v>
                </c:pt>
                <c:pt idx="9">
                  <c:v>4672.1535471707748</c:v>
                </c:pt>
                <c:pt idx="10">
                  <c:v>4655.1839363255085</c:v>
                </c:pt>
                <c:pt idx="11">
                  <c:v>4638.677223860439</c:v>
                </c:pt>
                <c:pt idx="12">
                  <c:v>4622.9017492786943</c:v>
                </c:pt>
                <c:pt idx="13">
                  <c:v>4607.4246141899821</c:v>
                </c:pt>
                <c:pt idx="14">
                  <c:v>4592.6023296904286</c:v>
                </c:pt>
                <c:pt idx="15">
                  <c:v>4578.0866677630192</c:v>
                </c:pt>
                <c:pt idx="16">
                  <c:v>4564.0584034252843</c:v>
                </c:pt>
                <c:pt idx="17">
                  <c:v>4550.3436659049939</c:v>
                </c:pt>
                <c:pt idx="18">
                  <c:v>4536.6769275225815</c:v>
                </c:pt>
                <c:pt idx="19">
                  <c:v>4523.8661121526338</c:v>
                </c:pt>
                <c:pt idx="20">
                  <c:v>4511.8285591137119</c:v>
                </c:pt>
                <c:pt idx="21">
                  <c:v>4500.5704730810667</c:v>
                </c:pt>
                <c:pt idx="22">
                  <c:v>4490.278488858643</c:v>
                </c:pt>
                <c:pt idx="23">
                  <c:v>4480.5969606972512</c:v>
                </c:pt>
                <c:pt idx="24">
                  <c:v>4472.0743986133957</c:v>
                </c:pt>
                <c:pt idx="25">
                  <c:v>4464.2629089841748</c:v>
                </c:pt>
                <c:pt idx="26">
                  <c:v>4457.2572849807775</c:v>
                </c:pt>
                <c:pt idx="27">
                  <c:v>4451.3348644432972</c:v>
                </c:pt>
                <c:pt idx="28">
                  <c:v>4445.5871427879183</c:v>
                </c:pt>
                <c:pt idx="29">
                  <c:v>4440.9287767026799</c:v>
                </c:pt>
                <c:pt idx="30">
                  <c:v>4435.6250814293799</c:v>
                </c:pt>
                <c:pt idx="31">
                  <c:v>4429.8569764404629</c:v>
                </c:pt>
                <c:pt idx="32">
                  <c:v>4424.1730865033314</c:v>
                </c:pt>
                <c:pt idx="33">
                  <c:v>4416.3687676696809</c:v>
                </c:pt>
                <c:pt idx="34">
                  <c:v>4406.6169572201652</c:v>
                </c:pt>
                <c:pt idx="35">
                  <c:v>4394.2582256635114</c:v>
                </c:pt>
                <c:pt idx="36">
                  <c:v>4384.0869601076847</c:v>
                </c:pt>
                <c:pt idx="37">
                  <c:v>4373.7992517777639</c:v>
                </c:pt>
                <c:pt idx="38">
                  <c:v>4363.6733051107149</c:v>
                </c:pt>
                <c:pt idx="39">
                  <c:v>4353.4305821628395</c:v>
                </c:pt>
                <c:pt idx="40">
                  <c:v>4341.1074137459946</c:v>
                </c:pt>
                <c:pt idx="41">
                  <c:v>4323.1200986198646</c:v>
                </c:pt>
                <c:pt idx="42">
                  <c:v>4296.1868556925601</c:v>
                </c:pt>
                <c:pt idx="43">
                  <c:v>4258.9946614866894</c:v>
                </c:pt>
                <c:pt idx="44">
                  <c:v>4215.3174048845049</c:v>
                </c:pt>
                <c:pt idx="45">
                  <c:v>4150.2109411171605</c:v>
                </c:pt>
                <c:pt idx="46">
                  <c:v>4057.2770906952674</c:v>
                </c:pt>
                <c:pt idx="47">
                  <c:v>3934.6785938931007</c:v>
                </c:pt>
                <c:pt idx="48">
                  <c:v>3771.2201301114665</c:v>
                </c:pt>
                <c:pt idx="49">
                  <c:v>3245.0723613150703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C-4293-95DC-58683330EF11}"/>
            </c:ext>
          </c:extLst>
        </c:ser>
        <c:ser>
          <c:idx val="1"/>
          <c:order val="1"/>
          <c:tx>
            <c:v>Circular fitting</c:v>
          </c:tx>
          <c:marker>
            <c:symbol val="square"/>
            <c:size val="5"/>
          </c:marker>
          <c:xVal>
            <c:numRef>
              <c:f>'B_50 section'!$A$3:$A$52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section'!$I$3:$I$52</c:f>
              <c:numCache>
                <c:formatCode>0.00</c:formatCode>
                <c:ptCount val="50"/>
                <c:pt idx="0">
                  <c:v>3737.7206660958091</c:v>
                </c:pt>
                <c:pt idx="1">
                  <c:v>3740.6946317328634</c:v>
                </c:pt>
                <c:pt idx="2">
                  <c:v>3745.4979094317937</c:v>
                </c:pt>
                <c:pt idx="3">
                  <c:v>3747.1337370166898</c:v>
                </c:pt>
                <c:pt idx="4">
                  <c:v>3750.5331072850581</c:v>
                </c:pt>
                <c:pt idx="5">
                  <c:v>3745.7579562673691</c:v>
                </c:pt>
                <c:pt idx="6">
                  <c:v>3756.7176852212906</c:v>
                </c:pt>
                <c:pt idx="7">
                  <c:v>3759.9572781793695</c:v>
                </c:pt>
                <c:pt idx="8">
                  <c:v>3763.2156516462715</c:v>
                </c:pt>
                <c:pt idx="9">
                  <c:v>3766.7298051810544</c:v>
                </c:pt>
                <c:pt idx="10">
                  <c:v>3770.391383948911</c:v>
                </c:pt>
                <c:pt idx="11">
                  <c:v>3763.4744742296093</c:v>
                </c:pt>
                <c:pt idx="12">
                  <c:v>3778.208795032871</c:v>
                </c:pt>
                <c:pt idx="13">
                  <c:v>3782.267034152404</c:v>
                </c:pt>
                <c:pt idx="14">
                  <c:v>3786.3209235890613</c:v>
                </c:pt>
                <c:pt idx="15">
                  <c:v>3790.4775496090106</c:v>
                </c:pt>
                <c:pt idx="16">
                  <c:v>3794.330140462931</c:v>
                </c:pt>
                <c:pt idx="17">
                  <c:v>3795.1001893194543</c:v>
                </c:pt>
                <c:pt idx="18">
                  <c:v>3802.2264220091088</c:v>
                </c:pt>
                <c:pt idx="19">
                  <c:v>3805.7258819376216</c:v>
                </c:pt>
                <c:pt idx="20">
                  <c:v>3810.9583971617294</c:v>
                </c:pt>
                <c:pt idx="21">
                  <c:v>3812.502267419999</c:v>
                </c:pt>
                <c:pt idx="22">
                  <c:v>3815.6732258646534</c:v>
                </c:pt>
                <c:pt idx="23">
                  <c:v>3818.182586105635</c:v>
                </c:pt>
                <c:pt idx="24">
                  <c:v>3820.2228835369351</c:v>
                </c:pt>
                <c:pt idx="25">
                  <c:v>3821.7311528169539</c:v>
                </c:pt>
                <c:pt idx="26">
                  <c:v>3823.6315741567496</c:v>
                </c:pt>
                <c:pt idx="27">
                  <c:v>3825.6689655467271</c:v>
                </c:pt>
                <c:pt idx="28">
                  <c:v>3827.5250181887068</c:v>
                </c:pt>
                <c:pt idx="29">
                  <c:v>3830.3339000611218</c:v>
                </c:pt>
                <c:pt idx="30">
                  <c:v>3833.034843064318</c:v>
                </c:pt>
                <c:pt idx="31">
                  <c:v>3835.2365566492713</c:v>
                </c:pt>
                <c:pt idx="32">
                  <c:v>3837.3206686401068</c:v>
                </c:pt>
                <c:pt idx="33">
                  <c:v>3838.1138148565196</c:v>
                </c:pt>
                <c:pt idx="34">
                  <c:v>3838.3675870316051</c:v>
                </c:pt>
                <c:pt idx="35">
                  <c:v>3838.7376413812717</c:v>
                </c:pt>
                <c:pt idx="36">
                  <c:v>3842.0348365583855</c:v>
                </c:pt>
                <c:pt idx="37">
                  <c:v>3845.5508394778221</c:v>
                </c:pt>
                <c:pt idx="38">
                  <c:v>3848.4942066448025</c:v>
                </c:pt>
                <c:pt idx="39">
                  <c:v>3850.6870810145647</c:v>
                </c:pt>
                <c:pt idx="40">
                  <c:v>3852.6048222004388</c:v>
                </c:pt>
                <c:pt idx="41">
                  <c:v>3853.9319301590572</c:v>
                </c:pt>
                <c:pt idx="42">
                  <c:v>3854.3110199324938</c:v>
                </c:pt>
                <c:pt idx="43">
                  <c:v>3853.2579006964829</c:v>
                </c:pt>
                <c:pt idx="44">
                  <c:v>3844.1786083879365</c:v>
                </c:pt>
                <c:pt idx="45">
                  <c:v>3823.9181479136805</c:v>
                </c:pt>
                <c:pt idx="46">
                  <c:v>3792.3080182705753</c:v>
                </c:pt>
                <c:pt idx="47">
                  <c:v>3757.1930003202419</c:v>
                </c:pt>
                <c:pt idx="48">
                  <c:v>3693.1095222310219</c:v>
                </c:pt>
                <c:pt idx="49">
                  <c:v>3491.2339268546048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C-4293-95DC-58683330EF11}"/>
            </c:ext>
          </c:extLst>
        </c:ser>
        <c:ser>
          <c:idx val="2"/>
          <c:order val="2"/>
          <c:tx>
            <c:v>3D polynomial</c:v>
          </c:tx>
          <c:marker>
            <c:symbol val="triangle"/>
            <c:size val="5"/>
          </c:marker>
          <c:xVal>
            <c:numRef>
              <c:f>'B_50 section'!$K$3:$K$52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section'!$Q$3:$Q$52</c:f>
              <c:numCache>
                <c:formatCode>0.00</c:formatCode>
                <c:ptCount val="50"/>
                <c:pt idx="0">
                  <c:v>4855.073256568875</c:v>
                </c:pt>
                <c:pt idx="1">
                  <c:v>4838.3257997768533</c:v>
                </c:pt>
                <c:pt idx="2">
                  <c:v>4821.6885175984744</c:v>
                </c:pt>
                <c:pt idx="3">
                  <c:v>4805.3314737209266</c:v>
                </c:pt>
                <c:pt idx="4">
                  <c:v>4785.9514751090655</c:v>
                </c:pt>
                <c:pt idx="5">
                  <c:v>4769.8973184165279</c:v>
                </c:pt>
                <c:pt idx="6">
                  <c:v>4754.0450598520492</c:v>
                </c:pt>
                <c:pt idx="7">
                  <c:v>4738.3967257605336</c:v>
                </c:pt>
                <c:pt idx="8">
                  <c:v>4719.6018337945734</c:v>
                </c:pt>
                <c:pt idx="9">
                  <c:v>4703.7526370167698</c:v>
                </c:pt>
                <c:pt idx="10">
                  <c:v>4688.0230021562393</c:v>
                </c:pt>
                <c:pt idx="11">
                  <c:v>4672.3272751551858</c:v>
                </c:pt>
                <c:pt idx="12">
                  <c:v>4653.1783123053337</c:v>
                </c:pt>
                <c:pt idx="13">
                  <c:v>4637.7147065293984</c:v>
                </c:pt>
                <c:pt idx="14">
                  <c:v>4622.4627731261844</c:v>
                </c:pt>
                <c:pt idx="15">
                  <c:v>4607.9530996853291</c:v>
                </c:pt>
                <c:pt idx="16">
                  <c:v>4590.6577723320788</c:v>
                </c:pt>
                <c:pt idx="17">
                  <c:v>4578.0866677630192</c:v>
                </c:pt>
                <c:pt idx="18">
                  <c:v>4565.4809486434251</c:v>
                </c:pt>
                <c:pt idx="19">
                  <c:v>4553.0186080359135</c:v>
                </c:pt>
                <c:pt idx="20">
                  <c:v>4539.4493290381224</c:v>
                </c:pt>
                <c:pt idx="21">
                  <c:v>4528.7080212557603</c:v>
                </c:pt>
                <c:pt idx="22">
                  <c:v>4518.9292050960921</c:v>
                </c:pt>
                <c:pt idx="23">
                  <c:v>4509.7591811447937</c:v>
                </c:pt>
                <c:pt idx="24">
                  <c:v>4501.2016701692419</c:v>
                </c:pt>
                <c:pt idx="25">
                  <c:v>4492.3568405037704</c:v>
                </c:pt>
                <c:pt idx="26">
                  <c:v>4484.1281629401401</c:v>
                </c:pt>
                <c:pt idx="27">
                  <c:v>4476.6096962097718</c:v>
                </c:pt>
                <c:pt idx="28">
                  <c:v>4469.3510109918379</c:v>
                </c:pt>
                <c:pt idx="29">
                  <c:v>4462.8990395136716</c:v>
                </c:pt>
                <c:pt idx="30">
                  <c:v>4455.8912712132478</c:v>
                </c:pt>
                <c:pt idx="31">
                  <c:v>4450.2406326508453</c:v>
                </c:pt>
                <c:pt idx="32">
                  <c:v>4442.2080303016455</c:v>
                </c:pt>
                <c:pt idx="33">
                  <c:v>4427.2909620056926</c:v>
                </c:pt>
                <c:pt idx="34">
                  <c:v>4419.3084817815607</c:v>
                </c:pt>
                <c:pt idx="35">
                  <c:v>4411.4955570480015</c:v>
                </c:pt>
                <c:pt idx="36">
                  <c:v>4385.1976991577112</c:v>
                </c:pt>
                <c:pt idx="37">
                  <c:v>4373.892041850263</c:v>
                </c:pt>
                <c:pt idx="38">
                  <c:v>4348.8601480335037</c:v>
                </c:pt>
                <c:pt idx="39">
                  <c:v>4333.9027171433854</c:v>
                </c:pt>
                <c:pt idx="40">
                  <c:v>4304.6805225085309</c:v>
                </c:pt>
                <c:pt idx="41">
                  <c:v>4292.9737637340213</c:v>
                </c:pt>
                <c:pt idx="42">
                  <c:v>4256.89771436513</c:v>
                </c:pt>
                <c:pt idx="43">
                  <c:v>4235.8711489511452</c:v>
                </c:pt>
                <c:pt idx="44">
                  <c:v>4157.2458644202898</c:v>
                </c:pt>
                <c:pt idx="45">
                  <c:v>4059.5471368026024</c:v>
                </c:pt>
                <c:pt idx="46">
                  <c:v>3946.8619963476203</c:v>
                </c:pt>
                <c:pt idx="47">
                  <c:v>3712.9032799436918</c:v>
                </c:pt>
                <c:pt idx="48">
                  <c:v>3470.9595059132985</c:v>
                </c:pt>
                <c:pt idx="49">
                  <c:v>2803.5266556313782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C-4293-95DC-58683330EF11}"/>
            </c:ext>
          </c:extLst>
        </c:ser>
        <c:ser>
          <c:idx val="3"/>
          <c:order val="3"/>
          <c:tx>
            <c:v>Spherical fitting</c:v>
          </c:tx>
          <c:marker>
            <c:symbol val="circle"/>
            <c:size val="5"/>
          </c:marker>
          <c:xVal>
            <c:numRef>
              <c:f>'B_50 section'!$K$3:$K$52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section'!$R$3:$R$52</c:f>
              <c:numCache>
                <c:formatCode>0.00</c:formatCode>
                <c:ptCount val="50"/>
                <c:pt idx="0">
                  <c:v>3773.1137235129777</c:v>
                </c:pt>
                <c:pt idx="1">
                  <c:v>3774.9633629748359</c:v>
                </c:pt>
                <c:pt idx="2">
                  <c:v>3776.9195532804106</c:v>
                </c:pt>
                <c:pt idx="3">
                  <c:v>3778.9821289615588</c:v>
                </c:pt>
                <c:pt idx="4">
                  <c:v>3781.4943720028095</c:v>
                </c:pt>
                <c:pt idx="5">
                  <c:v>3783.5759070394938</c:v>
                </c:pt>
                <c:pt idx="6">
                  <c:v>3785.6991801692679</c:v>
                </c:pt>
                <c:pt idx="7">
                  <c:v>3787.7998338556572</c:v>
                </c:pt>
                <c:pt idx="8">
                  <c:v>3790.2848172733879</c:v>
                </c:pt>
                <c:pt idx="9">
                  <c:v>3792.425737471935</c:v>
                </c:pt>
                <c:pt idx="10">
                  <c:v>3794.5868407782978</c:v>
                </c:pt>
                <c:pt idx="11">
                  <c:v>3796.7680927280694</c:v>
                </c:pt>
                <c:pt idx="12">
                  <c:v>3799.3753964757611</c:v>
                </c:pt>
                <c:pt idx="13">
                  <c:v>3801.6606581867341</c:v>
                </c:pt>
                <c:pt idx="14">
                  <c:v>3803.9872234575109</c:v>
                </c:pt>
                <c:pt idx="15">
                  <c:v>3806.4616392292992</c:v>
                </c:pt>
                <c:pt idx="16">
                  <c:v>3809.68023828584</c:v>
                </c:pt>
                <c:pt idx="17">
                  <c:v>3812.7896776688071</c:v>
                </c:pt>
                <c:pt idx="18">
                  <c:v>3815.3860328314358</c:v>
                </c:pt>
                <c:pt idx="19">
                  <c:v>3817.831800176582</c:v>
                </c:pt>
                <c:pt idx="20">
                  <c:v>3820.955849309642</c:v>
                </c:pt>
                <c:pt idx="21">
                  <c:v>3823.1220566604579</c:v>
                </c:pt>
                <c:pt idx="22">
                  <c:v>3825.2233789058937</c:v>
                </c:pt>
                <c:pt idx="23">
                  <c:v>3827.0690429557699</c:v>
                </c:pt>
                <c:pt idx="24">
                  <c:v>3828.892618080416</c:v>
                </c:pt>
                <c:pt idx="25">
                  <c:v>3829.1470013794269</c:v>
                </c:pt>
                <c:pt idx="26">
                  <c:v>3829.2105945636708</c:v>
                </c:pt>
                <c:pt idx="27">
                  <c:v>3828.8714187092814</c:v>
                </c:pt>
                <c:pt idx="28">
                  <c:v>3828.8078198916228</c:v>
                </c:pt>
                <c:pt idx="29">
                  <c:v>3828.6170170998394</c:v>
                </c:pt>
                <c:pt idx="30">
                  <c:v>3828.086959445915</c:v>
                </c:pt>
                <c:pt idx="31">
                  <c:v>3827.9597346874853</c:v>
                </c:pt>
                <c:pt idx="32">
                  <c:v>3827.2387145049247</c:v>
                </c:pt>
                <c:pt idx="33">
                  <c:v>3829.125803416649</c:v>
                </c:pt>
                <c:pt idx="34">
                  <c:v>3827.7900950984458</c:v>
                </c:pt>
                <c:pt idx="35">
                  <c:v>3828.2353829869076</c:v>
                </c:pt>
                <c:pt idx="36">
                  <c:v>3827.2387145049247</c:v>
                </c:pt>
                <c:pt idx="37">
                  <c:v>3825.1384993749934</c:v>
                </c:pt>
                <c:pt idx="38">
                  <c:v>3820.8708749768184</c:v>
                </c:pt>
                <c:pt idx="39">
                  <c:v>3801.212257239215</c:v>
                </c:pt>
                <c:pt idx="40">
                  <c:v>3792.7467712684852</c:v>
                </c:pt>
                <c:pt idx="41">
                  <c:v>3771.1340350921591</c:v>
                </c:pt>
                <c:pt idx="42">
                  <c:v>3766.1587089526515</c:v>
                </c:pt>
                <c:pt idx="43">
                  <c:v>3739.4250160467213</c:v>
                </c:pt>
                <c:pt idx="44">
                  <c:v>3711.7116332098085</c:v>
                </c:pt>
                <c:pt idx="45">
                  <c:v>3689.8222376972008</c:v>
                </c:pt>
                <c:pt idx="46">
                  <c:v>3700.673451960547</c:v>
                </c:pt>
                <c:pt idx="47">
                  <c:v>3646.1612356267437</c:v>
                </c:pt>
                <c:pt idx="48">
                  <c:v>3591.2962353094522</c:v>
                </c:pt>
                <c:pt idx="49">
                  <c:v>3120.8032416587539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C-4293-95DC-58683330EF11}"/>
            </c:ext>
          </c:extLst>
        </c:ser>
        <c:ser>
          <c:idx val="4"/>
          <c:order val="4"/>
          <c:tx>
            <c:v>Average method</c:v>
          </c:tx>
          <c:xVal>
            <c:numRef>
              <c:f>'B_50 section'!$K$3:$K$52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section'!$AN$3:$AN$52</c:f>
              <c:numCache>
                <c:formatCode>0.00</c:formatCode>
                <c:ptCount val="50"/>
                <c:pt idx="0">
                  <c:v>3963.0103141455725</c:v>
                </c:pt>
                <c:pt idx="1">
                  <c:v>3963.0103141455725</c:v>
                </c:pt>
                <c:pt idx="2">
                  <c:v>3963.0103141455725</c:v>
                </c:pt>
                <c:pt idx="3">
                  <c:v>3963.0103141455725</c:v>
                </c:pt>
                <c:pt idx="4">
                  <c:v>3963.0103141455725</c:v>
                </c:pt>
                <c:pt idx="5">
                  <c:v>3963.0103141455725</c:v>
                </c:pt>
                <c:pt idx="6">
                  <c:v>3963.0103141455725</c:v>
                </c:pt>
                <c:pt idx="7">
                  <c:v>3963.0103141455725</c:v>
                </c:pt>
                <c:pt idx="8">
                  <c:v>3963.0103141455725</c:v>
                </c:pt>
                <c:pt idx="9">
                  <c:v>3963.0103141455725</c:v>
                </c:pt>
                <c:pt idx="10">
                  <c:v>3963.0103141455725</c:v>
                </c:pt>
                <c:pt idx="11">
                  <c:v>3963.0103141455725</c:v>
                </c:pt>
                <c:pt idx="12">
                  <c:v>3963.0103141455725</c:v>
                </c:pt>
                <c:pt idx="13">
                  <c:v>3963.0103141455725</c:v>
                </c:pt>
                <c:pt idx="14">
                  <c:v>3963.0103141455725</c:v>
                </c:pt>
                <c:pt idx="15">
                  <c:v>3963.0103141455725</c:v>
                </c:pt>
                <c:pt idx="16">
                  <c:v>3963.0103141455725</c:v>
                </c:pt>
                <c:pt idx="17">
                  <c:v>3963.0103141455725</c:v>
                </c:pt>
                <c:pt idx="18">
                  <c:v>3963.0103141455725</c:v>
                </c:pt>
                <c:pt idx="19">
                  <c:v>3963.0103141455725</c:v>
                </c:pt>
                <c:pt idx="20">
                  <c:v>3963.0103141455725</c:v>
                </c:pt>
                <c:pt idx="21">
                  <c:v>3963.0103141455725</c:v>
                </c:pt>
                <c:pt idx="22">
                  <c:v>3963.0103141455725</c:v>
                </c:pt>
                <c:pt idx="23">
                  <c:v>3963.0103141455725</c:v>
                </c:pt>
                <c:pt idx="24">
                  <c:v>3963.0103141455725</c:v>
                </c:pt>
                <c:pt idx="25">
                  <c:v>3963.0103141455725</c:v>
                </c:pt>
                <c:pt idx="26">
                  <c:v>3963.0103141455725</c:v>
                </c:pt>
                <c:pt idx="27">
                  <c:v>3963.0103141455725</c:v>
                </c:pt>
                <c:pt idx="28">
                  <c:v>3963.0103141455725</c:v>
                </c:pt>
                <c:pt idx="29">
                  <c:v>3963.0103141455725</c:v>
                </c:pt>
                <c:pt idx="30">
                  <c:v>3963.0103141455725</c:v>
                </c:pt>
                <c:pt idx="31">
                  <c:v>3963.0103141455725</c:v>
                </c:pt>
                <c:pt idx="32">
                  <c:v>3963.0103141455725</c:v>
                </c:pt>
                <c:pt idx="33">
                  <c:v>3963.0103141455725</c:v>
                </c:pt>
                <c:pt idx="34">
                  <c:v>3963.0103141455725</c:v>
                </c:pt>
                <c:pt idx="35">
                  <c:v>3963.0103141455725</c:v>
                </c:pt>
                <c:pt idx="36">
                  <c:v>3963.0103141455725</c:v>
                </c:pt>
                <c:pt idx="37">
                  <c:v>3963.0103141455725</c:v>
                </c:pt>
                <c:pt idx="38">
                  <c:v>3963.0103141455725</c:v>
                </c:pt>
                <c:pt idx="39">
                  <c:v>3963.0103141455725</c:v>
                </c:pt>
                <c:pt idx="40">
                  <c:v>3963.0103141455725</c:v>
                </c:pt>
                <c:pt idx="41">
                  <c:v>3963.0103141455725</c:v>
                </c:pt>
                <c:pt idx="42">
                  <c:v>3963.0103141455725</c:v>
                </c:pt>
                <c:pt idx="43">
                  <c:v>3963.0103141455725</c:v>
                </c:pt>
                <c:pt idx="44">
                  <c:v>3963.0103141455725</c:v>
                </c:pt>
                <c:pt idx="45">
                  <c:v>3963.0103141455725</c:v>
                </c:pt>
                <c:pt idx="46">
                  <c:v>3963.0103141455725</c:v>
                </c:pt>
                <c:pt idx="47">
                  <c:v>3963.0103141455725</c:v>
                </c:pt>
                <c:pt idx="48">
                  <c:v>3963.0103141455725</c:v>
                </c:pt>
                <c:pt idx="49">
                  <c:v>3963.0103141455725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BC-4293-95DC-58683330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7472"/>
        <c:axId val="166547840"/>
      </c:scatterChart>
      <c:valAx>
        <c:axId val="1665374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547840"/>
        <c:crosses val="autoZero"/>
        <c:crossBetween val="midCat"/>
        <c:majorUnit val="5"/>
      </c:valAx>
      <c:valAx>
        <c:axId val="166547840"/>
        <c:scaling>
          <c:orientation val="minMax"/>
          <c:max val="5000"/>
          <c:min val="3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Young's modulus (MPa)</a:t>
                </a:r>
              </a:p>
            </c:rich>
          </c:tx>
          <c:layout>
            <c:manualLayout>
              <c:xMode val="edge"/>
              <c:yMode val="edge"/>
              <c:x val="2.2082239720034994E-3"/>
              <c:y val="0.226599227179935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6537472"/>
        <c:crosses val="autoZero"/>
        <c:crossBetween val="midCat"/>
        <c:majorUnit val="200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047112860892396"/>
          <c:y val="0.15662802566345871"/>
          <c:w val="0.23675109361329832"/>
          <c:h val="0.5848917322834645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Circular fittin</c:v>
          </c:tx>
          <c:marker>
            <c:symbol val="diamond"/>
            <c:size val="5"/>
          </c:marker>
          <c:xVal>
            <c:numRef>
              <c:f>'B_10 section'!$K$16:$K$25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section'!$N$16:$N$25</c:f>
              <c:numCache>
                <c:formatCode>0.000</c:formatCode>
                <c:ptCount val="10"/>
                <c:pt idx="0">
                  <c:v>1.72115</c:v>
                </c:pt>
                <c:pt idx="1">
                  <c:v>1.7285599999999999</c:v>
                </c:pt>
                <c:pt idx="2">
                  <c:v>1.7513700000000001</c:v>
                </c:pt>
                <c:pt idx="3">
                  <c:v>1.7700800000000001</c:v>
                </c:pt>
                <c:pt idx="4">
                  <c:v>1.7892600000000001</c:v>
                </c:pt>
                <c:pt idx="5">
                  <c:v>1.79939</c:v>
                </c:pt>
                <c:pt idx="6">
                  <c:v>1.8100499999999999</c:v>
                </c:pt>
                <c:pt idx="7">
                  <c:v>1.8154400000000002</c:v>
                </c:pt>
                <c:pt idx="8">
                  <c:v>1.8285799999999999</c:v>
                </c:pt>
                <c:pt idx="9">
                  <c:v>1.80145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6-4CB5-88F0-63B0AB9A12DF}"/>
            </c:ext>
          </c:extLst>
        </c:ser>
        <c:ser>
          <c:idx val="1"/>
          <c:order val="1"/>
          <c:tx>
            <c:v>Spherical fittin</c:v>
          </c:tx>
          <c:marker>
            <c:symbol val="square"/>
            <c:size val="5"/>
          </c:marker>
          <c:xVal>
            <c:numRef>
              <c:f>'B_10 section'!$K$16:$K$25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section'!$Q$16:$Q$25</c:f>
              <c:numCache>
                <c:formatCode>0.000</c:formatCode>
                <c:ptCount val="10"/>
                <c:pt idx="0">
                  <c:v>1.7539</c:v>
                </c:pt>
                <c:pt idx="1">
                  <c:v>1.7636400000000001</c:v>
                </c:pt>
                <c:pt idx="2">
                  <c:v>1.7739199999999999</c:v>
                </c:pt>
                <c:pt idx="3">
                  <c:v>1.78504</c:v>
                </c:pt>
                <c:pt idx="4">
                  <c:v>1.7986599999999999</c:v>
                </c:pt>
                <c:pt idx="5">
                  <c:v>1.8063800000000001</c:v>
                </c:pt>
                <c:pt idx="6">
                  <c:v>1.80538</c:v>
                </c:pt>
                <c:pt idx="7">
                  <c:v>1.80552</c:v>
                </c:pt>
                <c:pt idx="8">
                  <c:v>1.7722</c:v>
                </c:pt>
                <c:pt idx="9">
                  <c:v>1.6773199999999999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6-4CB5-88F0-63B0AB9A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5392"/>
        <c:axId val="166077568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'B_10 section'!$K$16:$K$25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'B_10 section'!$R$16:$R$25</c:f>
              <c:numCache>
                <c:formatCode>0.000</c:formatCode>
                <c:ptCount val="10"/>
                <c:pt idx="0">
                  <c:v>1.8672672330235507E-2</c:v>
                </c:pt>
                <c:pt idx="1">
                  <c:v>1.9890680637772006E-2</c:v>
                </c:pt>
                <c:pt idx="2">
                  <c:v>1.2711959953098139E-2</c:v>
                </c:pt>
                <c:pt idx="3">
                  <c:v>8.3807645767040861E-3</c:v>
                </c:pt>
                <c:pt idx="4">
                  <c:v>5.226112772841923E-3</c:v>
                </c:pt>
                <c:pt idx="5">
                  <c:v>3.8696176884155335E-3</c:v>
                </c:pt>
                <c:pt idx="6">
                  <c:v>-2.5867130465608082E-3</c:v>
                </c:pt>
                <c:pt idx="7">
                  <c:v>-5.4942620408525806E-3</c:v>
                </c:pt>
                <c:pt idx="8">
                  <c:v>-3.1813565060376865E-2</c:v>
                </c:pt>
                <c:pt idx="9">
                  <c:v>-7.4004960293802061E-2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6-4CB5-88F0-63B0AB9A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02144"/>
        <c:axId val="166079488"/>
      </c:scatterChart>
      <c:valAx>
        <c:axId val="16607539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077568"/>
        <c:crosses val="autoZero"/>
        <c:crossBetween val="midCat"/>
        <c:majorUnit val="1"/>
      </c:valAx>
      <c:valAx>
        <c:axId val="16607756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075392"/>
        <c:crosses val="autoZero"/>
        <c:crossBetween val="midCat"/>
        <c:majorUnit val="0.4"/>
      </c:valAx>
      <c:valAx>
        <c:axId val="166079488"/>
        <c:scaling>
          <c:orientation val="minMax"/>
          <c:max val="0.1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102144"/>
        <c:crosses val="max"/>
        <c:crossBetween val="midCat"/>
        <c:majorUnit val="4.0000000000000008E-2"/>
      </c:valAx>
      <c:valAx>
        <c:axId val="1661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7948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772965879265"/>
          <c:y val="5.1400554097404488E-2"/>
          <c:w val="0.5966500437445319"/>
          <c:h val="0.80484179060950711"/>
        </c:manualLayout>
      </c:layout>
      <c:scatterChart>
        <c:scatterStyle val="smoothMarker"/>
        <c:varyColors val="0"/>
        <c:ser>
          <c:idx val="0"/>
          <c:order val="0"/>
          <c:tx>
            <c:v>2D polynomial</c:v>
          </c:tx>
          <c:marker>
            <c:symbol val="diamond"/>
            <c:size val="5"/>
          </c:marker>
          <c:xVal>
            <c:numRef>
              <c:f>#REF!</c:f>
            </c:numRef>
          </c:xVal>
          <c:yVal>
            <c:numRef>
              <c:f>'B_10 section'!$H$3:$H$12</c:f>
              <c:numCache>
                <c:formatCode>0.00</c:formatCode>
                <c:ptCount val="10"/>
                <c:pt idx="0">
                  <c:v>4840.5900895797786</c:v>
                </c:pt>
                <c:pt idx="1">
                  <c:v>4743.9607881815309</c:v>
                </c:pt>
                <c:pt idx="2">
                  <c:v>4655.1839363255085</c:v>
                </c:pt>
                <c:pt idx="3">
                  <c:v>4578.0866677630192</c:v>
                </c:pt>
                <c:pt idx="4">
                  <c:v>4511.8285591137119</c:v>
                </c:pt>
                <c:pt idx="5">
                  <c:v>4464.2629089841748</c:v>
                </c:pt>
                <c:pt idx="6">
                  <c:v>4435.6250814293799</c:v>
                </c:pt>
                <c:pt idx="7">
                  <c:v>4394.2582256635114</c:v>
                </c:pt>
                <c:pt idx="8">
                  <c:v>4341.1074137459946</c:v>
                </c:pt>
                <c:pt idx="9">
                  <c:v>4150.2109411171605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0-4BE9-ABE9-30DACE3DE64E}"/>
            </c:ext>
          </c:extLst>
        </c:ser>
        <c:ser>
          <c:idx val="1"/>
          <c:order val="1"/>
          <c:tx>
            <c:v>Circular fitting</c:v>
          </c:tx>
          <c:marker>
            <c:symbol val="square"/>
            <c:size val="5"/>
          </c:marker>
          <c:xVal>
            <c:numRef>
              <c:f>#REF!</c:f>
            </c:numRef>
          </c:xVal>
          <c:yVal>
            <c:numRef>
              <c:f>'B_10 section'!$I$3:$I$12</c:f>
              <c:numCache>
                <c:formatCode>0.00</c:formatCode>
                <c:ptCount val="10"/>
                <c:pt idx="0">
                  <c:v>3737.7206660958091</c:v>
                </c:pt>
                <c:pt idx="1">
                  <c:v>3745.7579562673691</c:v>
                </c:pt>
                <c:pt idx="2">
                  <c:v>3770.391383948911</c:v>
                </c:pt>
                <c:pt idx="3">
                  <c:v>3790.4775496090106</c:v>
                </c:pt>
                <c:pt idx="4">
                  <c:v>3810.9583971617294</c:v>
                </c:pt>
                <c:pt idx="5">
                  <c:v>3821.7311528169539</c:v>
                </c:pt>
                <c:pt idx="6">
                  <c:v>3833.034843064318</c:v>
                </c:pt>
                <c:pt idx="7">
                  <c:v>3838.7376413812717</c:v>
                </c:pt>
                <c:pt idx="8">
                  <c:v>3852.6048222004388</c:v>
                </c:pt>
                <c:pt idx="9">
                  <c:v>3823.9181479136805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0-4BE9-ABE9-30DACE3DE64E}"/>
            </c:ext>
          </c:extLst>
        </c:ser>
        <c:ser>
          <c:idx val="2"/>
          <c:order val="2"/>
          <c:tx>
            <c:v>3D polynomial</c:v>
          </c:tx>
          <c:marker>
            <c:symbol val="triangle"/>
            <c:size val="5"/>
          </c:marker>
          <c:xVal>
            <c:numRef>
              <c:f>#REF!</c:f>
            </c:numRef>
          </c:xVal>
          <c:yVal>
            <c:numRef>
              <c:f>'B_10 section'!$Q$3:$Q$12</c:f>
              <c:numCache>
                <c:formatCode>0.00</c:formatCode>
                <c:ptCount val="10"/>
                <c:pt idx="0">
                  <c:v>4855.073256568875</c:v>
                </c:pt>
                <c:pt idx="1">
                  <c:v>4769.8973184165279</c:v>
                </c:pt>
                <c:pt idx="2">
                  <c:v>4688.0230021562393</c:v>
                </c:pt>
                <c:pt idx="3">
                  <c:v>4607.9530996853291</c:v>
                </c:pt>
                <c:pt idx="4">
                  <c:v>4539.4493290381224</c:v>
                </c:pt>
                <c:pt idx="5">
                  <c:v>4492.3568405037704</c:v>
                </c:pt>
                <c:pt idx="6">
                  <c:v>4455.8912712132478</c:v>
                </c:pt>
                <c:pt idx="7">
                  <c:v>4411.4955570480015</c:v>
                </c:pt>
                <c:pt idx="8">
                  <c:v>4304.6805225085309</c:v>
                </c:pt>
                <c:pt idx="9">
                  <c:v>4059.5471368026024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0-4BE9-ABE9-30DACE3DE64E}"/>
            </c:ext>
          </c:extLst>
        </c:ser>
        <c:ser>
          <c:idx val="3"/>
          <c:order val="3"/>
          <c:tx>
            <c:v>Spherical fitting</c:v>
          </c:tx>
          <c:marker>
            <c:symbol val="circle"/>
            <c:size val="5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0-4BE9-ABE9-30DACE3DE64E}"/>
            </c:ext>
          </c:extLst>
        </c:ser>
        <c:ser>
          <c:idx val="4"/>
          <c:order val="4"/>
          <c:tx>
            <c:v>Average method</c:v>
          </c:tx>
          <c:xVal>
            <c:numRef>
              <c:f>#REF!</c:f>
            </c:numRef>
          </c:xVal>
          <c:yVal>
            <c:numRef>
              <c:f>'B_10 section'!$U$3:$U$12</c:f>
              <c:numCache>
                <c:formatCode>0.00</c:formatCode>
                <c:ptCount val="10"/>
                <c:pt idx="0">
                  <c:v>3963.0103141455725</c:v>
                </c:pt>
                <c:pt idx="1">
                  <c:v>3963.0103141455725</c:v>
                </c:pt>
                <c:pt idx="2">
                  <c:v>3963.0103141455725</c:v>
                </c:pt>
                <c:pt idx="3">
                  <c:v>3963.0103141455725</c:v>
                </c:pt>
                <c:pt idx="4">
                  <c:v>3963.0103141455725</c:v>
                </c:pt>
                <c:pt idx="5">
                  <c:v>3963.0103141455725</c:v>
                </c:pt>
                <c:pt idx="6">
                  <c:v>3963.0103141455725</c:v>
                </c:pt>
                <c:pt idx="7">
                  <c:v>3963.0103141455725</c:v>
                </c:pt>
                <c:pt idx="8">
                  <c:v>3963.0103141455725</c:v>
                </c:pt>
                <c:pt idx="9">
                  <c:v>3963.0103141455725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60-4BE9-ABE9-30DACE3D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0368"/>
        <c:axId val="166332288"/>
      </c:scatterChart>
      <c:valAx>
        <c:axId val="166330368"/>
        <c:scaling>
          <c:orientation val="minMax"/>
          <c:max val="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32288"/>
        <c:crosses val="autoZero"/>
        <c:crossBetween val="midCat"/>
        <c:majorUnit val="1"/>
      </c:valAx>
      <c:valAx>
        <c:axId val="166332288"/>
        <c:scaling>
          <c:orientation val="minMax"/>
          <c:max val="5000"/>
          <c:min val="3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Young's modulus (MPa)</a:t>
                </a:r>
              </a:p>
            </c:rich>
          </c:tx>
          <c:layout>
            <c:manualLayout>
              <c:xMode val="edge"/>
              <c:yMode val="edge"/>
              <c:x val="2.2082239720034994E-3"/>
              <c:y val="0.226599227179935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6330368"/>
        <c:crosses val="autoZero"/>
        <c:crossBetween val="midCat"/>
        <c:majorUnit val="200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047112860892396"/>
          <c:y val="0.15662802566345871"/>
          <c:w val="0.23675109361329832"/>
          <c:h val="0.5848917322834645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2D 3rd polynomial fitting</c:v>
          </c:tx>
          <c:marker>
            <c:symbol val="diamond"/>
            <c:size val="5"/>
          </c:marker>
          <c:xVal>
            <c:numRef>
              <c:f>'B_20 section'!$A$26:$A$45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section'!$D$26:$D$45</c:f>
              <c:numCache>
                <c:formatCode>0.000</c:formatCode>
                <c:ptCount val="20"/>
                <c:pt idx="0">
                  <c:v>2.8867000000000003</c:v>
                </c:pt>
                <c:pt idx="1">
                  <c:v>2.8308</c:v>
                </c:pt>
                <c:pt idx="2">
                  <c:v>2.7725999999999997</c:v>
                </c:pt>
                <c:pt idx="3">
                  <c:v>2.7215999999999996</c:v>
                </c:pt>
                <c:pt idx="4">
                  <c:v>2.6698</c:v>
                </c:pt>
                <c:pt idx="5">
                  <c:v>2.6257999999999999</c:v>
                </c:pt>
                <c:pt idx="6">
                  <c:v>2.5821000000000001</c:v>
                </c:pt>
                <c:pt idx="7">
                  <c:v>2.5446999999999997</c:v>
                </c:pt>
                <c:pt idx="8">
                  <c:v>2.5079000000000002</c:v>
                </c:pt>
                <c:pt idx="9">
                  <c:v>2.4797000000000002</c:v>
                </c:pt>
                <c:pt idx="10">
                  <c:v>2.4553000000000003</c:v>
                </c:pt>
                <c:pt idx="11">
                  <c:v>2.4383999999999997</c:v>
                </c:pt>
                <c:pt idx="12">
                  <c:v>2.4238999999999997</c:v>
                </c:pt>
                <c:pt idx="13">
                  <c:v>2.4073000000000002</c:v>
                </c:pt>
                <c:pt idx="14">
                  <c:v>2.3788999999999998</c:v>
                </c:pt>
                <c:pt idx="15">
                  <c:v>2.3521000000000001</c:v>
                </c:pt>
                <c:pt idx="16">
                  <c:v>2.3216999999999999</c:v>
                </c:pt>
                <c:pt idx="17">
                  <c:v>2.2589999999999999</c:v>
                </c:pt>
                <c:pt idx="18">
                  <c:v>2.1219999999999999</c:v>
                </c:pt>
                <c:pt idx="19">
                  <c:v>1.84894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51F-A0A8-9F115BE66B80}"/>
            </c:ext>
          </c:extLst>
        </c:ser>
        <c:ser>
          <c:idx val="1"/>
          <c:order val="1"/>
          <c:tx>
            <c:v>3D 3rd polynomial fitting</c:v>
          </c:tx>
          <c:marker>
            <c:symbol val="square"/>
            <c:size val="5"/>
          </c:marker>
          <c:xVal>
            <c:numRef>
              <c:f>'B_20 section'!$A$26:$A$45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section'!$G$26:$G$45</c:f>
              <c:numCache>
                <c:formatCode>0.000</c:formatCode>
                <c:ptCount val="20"/>
                <c:pt idx="0">
                  <c:v>2.9039999999999999</c:v>
                </c:pt>
                <c:pt idx="1">
                  <c:v>2.8525</c:v>
                </c:pt>
                <c:pt idx="2">
                  <c:v>2.8029999999999999</c:v>
                </c:pt>
                <c:pt idx="3">
                  <c:v>2.7551000000000001</c:v>
                </c:pt>
                <c:pt idx="4">
                  <c:v>2.7076000000000002</c:v>
                </c:pt>
                <c:pt idx="5">
                  <c:v>2.6604000000000001</c:v>
                </c:pt>
                <c:pt idx="6">
                  <c:v>2.6158999999999999</c:v>
                </c:pt>
                <c:pt idx="7">
                  <c:v>2.5762</c:v>
                </c:pt>
                <c:pt idx="8">
                  <c:v>2.5387</c:v>
                </c:pt>
                <c:pt idx="9">
                  <c:v>2.5098000000000003</c:v>
                </c:pt>
                <c:pt idx="10">
                  <c:v>2.4863</c:v>
                </c:pt>
                <c:pt idx="11">
                  <c:v>2.4653</c:v>
                </c:pt>
                <c:pt idx="12">
                  <c:v>2.4460999999999999</c:v>
                </c:pt>
                <c:pt idx="13">
                  <c:v>2.4283999999999999</c:v>
                </c:pt>
                <c:pt idx="14">
                  <c:v>2.3975999999999997</c:v>
                </c:pt>
                <c:pt idx="15">
                  <c:v>2.3462000000000001</c:v>
                </c:pt>
                <c:pt idx="16">
                  <c:v>2.2829000000000002</c:v>
                </c:pt>
                <c:pt idx="17">
                  <c:v>2.2185000000000001</c:v>
                </c:pt>
                <c:pt idx="18">
                  <c:v>2.0303</c:v>
                </c:pt>
                <c:pt idx="19">
                  <c:v>1.63903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51F-A0A8-9F115BE6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6112"/>
        <c:axId val="166428032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'B_20 section'!$A$26:$A$45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section'!$I$26:$I$45</c:f>
              <c:numCache>
                <c:formatCode>0.000</c:formatCode>
                <c:ptCount val="20"/>
                <c:pt idx="0">
                  <c:v>5.9573002754819727E-3</c:v>
                </c:pt>
                <c:pt idx="1">
                  <c:v>7.6073619631902021E-3</c:v>
                </c:pt>
                <c:pt idx="2">
                  <c:v>1.0845522654299038E-2</c:v>
                </c:pt>
                <c:pt idx="3">
                  <c:v>1.2159268266124833E-2</c:v>
                </c:pt>
                <c:pt idx="4">
                  <c:v>1.3960703205791208E-2</c:v>
                </c:pt>
                <c:pt idx="5">
                  <c:v>1.3005563073222141E-2</c:v>
                </c:pt>
                <c:pt idx="6">
                  <c:v>1.2920983218012856E-2</c:v>
                </c:pt>
                <c:pt idx="7">
                  <c:v>1.2227311544134891E-2</c:v>
                </c:pt>
                <c:pt idx="8">
                  <c:v>1.2132193642415297E-2</c:v>
                </c:pt>
                <c:pt idx="9">
                  <c:v>1.1992987489042957E-2</c:v>
                </c:pt>
                <c:pt idx="10">
                  <c:v>1.2468326428829866E-2</c:v>
                </c:pt>
                <c:pt idx="11">
                  <c:v>1.0911450939033939E-2</c:v>
                </c:pt>
                <c:pt idx="12">
                  <c:v>9.0756714770451816E-3</c:v>
                </c:pt>
                <c:pt idx="13">
                  <c:v>8.6888486246086624E-3</c:v>
                </c:pt>
                <c:pt idx="14">
                  <c:v>7.7994661327994413E-3</c:v>
                </c:pt>
                <c:pt idx="15">
                  <c:v>-2.5147046287614084E-3</c:v>
                </c:pt>
                <c:pt idx="16">
                  <c:v>-1.6995926234175708E-2</c:v>
                </c:pt>
                <c:pt idx="17">
                  <c:v>-1.8255578093306177E-2</c:v>
                </c:pt>
                <c:pt idx="18">
                  <c:v>-4.516573905334182E-2</c:v>
                </c:pt>
                <c:pt idx="19">
                  <c:v>-0.12806965095208755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2-451F-A0A8-9F115BE6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36224"/>
        <c:axId val="166434304"/>
      </c:scatterChart>
      <c:valAx>
        <c:axId val="1664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428032"/>
        <c:crosses val="autoZero"/>
        <c:crossBetween val="midCat"/>
        <c:majorUnit val="1"/>
      </c:valAx>
      <c:valAx>
        <c:axId val="16642803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426112"/>
        <c:crosses val="autoZero"/>
        <c:crossBetween val="midCat"/>
        <c:majorUnit val="0.4"/>
      </c:valAx>
      <c:valAx>
        <c:axId val="166434304"/>
        <c:scaling>
          <c:orientation val="minMax"/>
          <c:max val="0.1"/>
          <c:min val="-0.1500000000000000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436224"/>
        <c:crosses val="max"/>
        <c:crossBetween val="midCat"/>
        <c:majorUnit val="4.0000000000000008E-2"/>
      </c:valAx>
      <c:valAx>
        <c:axId val="1664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343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Circular fittin</c:v>
          </c:tx>
          <c:marker>
            <c:symbol val="diamond"/>
            <c:size val="5"/>
          </c:marker>
          <c:xVal>
            <c:numRef>
              <c:f>'B_20 section'!$K$26:$K$45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section'!$N$26:$N$45</c:f>
              <c:numCache>
                <c:formatCode>0.000</c:formatCode>
                <c:ptCount val="20"/>
                <c:pt idx="0">
                  <c:v>1.72115</c:v>
                </c:pt>
                <c:pt idx="1">
                  <c:v>1.7280500000000001</c:v>
                </c:pt>
                <c:pt idx="2">
                  <c:v>1.7285599999999999</c:v>
                </c:pt>
                <c:pt idx="3">
                  <c:v>1.7429000000000001</c:v>
                </c:pt>
                <c:pt idx="4">
                  <c:v>1.7513700000000001</c:v>
                </c:pt>
                <c:pt idx="5">
                  <c:v>1.7602899999999999</c:v>
                </c:pt>
                <c:pt idx="6">
                  <c:v>1.7700800000000001</c:v>
                </c:pt>
                <c:pt idx="7">
                  <c:v>1.7789000000000001</c:v>
                </c:pt>
                <c:pt idx="8">
                  <c:v>1.7892600000000001</c:v>
                </c:pt>
                <c:pt idx="9">
                  <c:v>1.79453</c:v>
                </c:pt>
                <c:pt idx="10">
                  <c:v>1.79939</c:v>
                </c:pt>
                <c:pt idx="11">
                  <c:v>1.8035299999999999</c:v>
                </c:pt>
                <c:pt idx="12">
                  <c:v>1.8100499999999999</c:v>
                </c:pt>
                <c:pt idx="13">
                  <c:v>1.8142499999999999</c:v>
                </c:pt>
                <c:pt idx="14">
                  <c:v>1.8154400000000002</c:v>
                </c:pt>
                <c:pt idx="15">
                  <c:v>1.8227000000000002</c:v>
                </c:pt>
                <c:pt idx="16">
                  <c:v>1.8285799999999999</c:v>
                </c:pt>
                <c:pt idx="17">
                  <c:v>1.8304400000000001</c:v>
                </c:pt>
                <c:pt idx="18">
                  <c:v>1.80145</c:v>
                </c:pt>
                <c:pt idx="19">
                  <c:v>1.7233499999999999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4-42A9-B9FC-FB91E8243D90}"/>
            </c:ext>
          </c:extLst>
        </c:ser>
        <c:ser>
          <c:idx val="1"/>
          <c:order val="1"/>
          <c:tx>
            <c:v>Spherical fittin</c:v>
          </c:tx>
          <c:marker>
            <c:symbol val="square"/>
            <c:size val="5"/>
          </c:marker>
          <c:xVal>
            <c:numRef>
              <c:f>'B_20 section'!$K$26:$K$45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section'!$Q$26:$Q$45</c:f>
              <c:numCache>
                <c:formatCode>0.000</c:formatCode>
                <c:ptCount val="20"/>
                <c:pt idx="0">
                  <c:v>1.7539</c:v>
                </c:pt>
                <c:pt idx="1">
                  <c:v>1.75858</c:v>
                </c:pt>
                <c:pt idx="2">
                  <c:v>1.7636400000000001</c:v>
                </c:pt>
                <c:pt idx="3">
                  <c:v>1.76874</c:v>
                </c:pt>
                <c:pt idx="4">
                  <c:v>1.7739199999999999</c:v>
                </c:pt>
                <c:pt idx="5">
                  <c:v>1.77922</c:v>
                </c:pt>
                <c:pt idx="6">
                  <c:v>1.78504</c:v>
                </c:pt>
                <c:pt idx="7">
                  <c:v>1.79192</c:v>
                </c:pt>
                <c:pt idx="8">
                  <c:v>1.7986599999999999</c:v>
                </c:pt>
                <c:pt idx="9">
                  <c:v>1.8037799999999999</c:v>
                </c:pt>
                <c:pt idx="10">
                  <c:v>1.8063800000000001</c:v>
                </c:pt>
                <c:pt idx="11">
                  <c:v>1.8063400000000001</c:v>
                </c:pt>
                <c:pt idx="12">
                  <c:v>1.80538</c:v>
                </c:pt>
                <c:pt idx="13">
                  <c:v>1.8049999999999999</c:v>
                </c:pt>
                <c:pt idx="14">
                  <c:v>1.80552</c:v>
                </c:pt>
                <c:pt idx="15">
                  <c:v>1.8016000000000001</c:v>
                </c:pt>
                <c:pt idx="16">
                  <c:v>1.7722</c:v>
                </c:pt>
                <c:pt idx="17">
                  <c:v>1.73472</c:v>
                </c:pt>
                <c:pt idx="18">
                  <c:v>1.6773199999999999</c:v>
                </c:pt>
                <c:pt idx="19">
                  <c:v>1.6459999999999999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4-42A9-B9FC-FB91E824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9264"/>
        <c:axId val="164773888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'B_20 section'!$K$26:$K$45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section'!$R$26:$R$45</c:f>
              <c:numCache>
                <c:formatCode>0.000</c:formatCode>
                <c:ptCount val="20"/>
                <c:pt idx="0">
                  <c:v>1.8672672330235507E-2</c:v>
                </c:pt>
                <c:pt idx="1">
                  <c:v>1.7360597755006851E-2</c:v>
                </c:pt>
                <c:pt idx="2">
                  <c:v>1.9890680637772006E-2</c:v>
                </c:pt>
                <c:pt idx="3">
                  <c:v>1.460926987573067E-2</c:v>
                </c:pt>
                <c:pt idx="4">
                  <c:v>1.2711959953098139E-2</c:v>
                </c:pt>
                <c:pt idx="5">
                  <c:v>1.0639493710727236E-2</c:v>
                </c:pt>
                <c:pt idx="6">
                  <c:v>8.3807645767040861E-3</c:v>
                </c:pt>
                <c:pt idx="7">
                  <c:v>7.2659493727397486E-3</c:v>
                </c:pt>
                <c:pt idx="8">
                  <c:v>5.226112772841923E-3</c:v>
                </c:pt>
                <c:pt idx="9">
                  <c:v>5.1281198372306941E-3</c:v>
                </c:pt>
                <c:pt idx="10">
                  <c:v>3.8696176884155335E-3</c:v>
                </c:pt>
                <c:pt idx="11">
                  <c:v>1.5556318301096145E-3</c:v>
                </c:pt>
                <c:pt idx="12">
                  <c:v>-2.5867130465608082E-3</c:v>
                </c:pt>
                <c:pt idx="13">
                  <c:v>-5.1246537396121778E-3</c:v>
                </c:pt>
                <c:pt idx="14">
                  <c:v>-5.4942620408525806E-3</c:v>
                </c:pt>
                <c:pt idx="15">
                  <c:v>-1.1711811722913032E-2</c:v>
                </c:pt>
                <c:pt idx="16">
                  <c:v>-3.1813565060376865E-2</c:v>
                </c:pt>
                <c:pt idx="17">
                  <c:v>-5.5178933776056094E-2</c:v>
                </c:pt>
                <c:pt idx="18">
                  <c:v>-7.4004960293802061E-2</c:v>
                </c:pt>
                <c:pt idx="19">
                  <c:v>-4.6992709599027967E-2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4-42A9-B9FC-FB91E824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0272"/>
        <c:axId val="164775808"/>
      </c:scatterChart>
      <c:valAx>
        <c:axId val="1664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773888"/>
        <c:crosses val="autoZero"/>
        <c:crossBetween val="midCat"/>
        <c:majorUnit val="1"/>
      </c:valAx>
      <c:valAx>
        <c:axId val="1647738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459264"/>
        <c:crosses val="autoZero"/>
        <c:crossBetween val="midCat"/>
        <c:majorUnit val="0.4"/>
      </c:valAx>
      <c:valAx>
        <c:axId val="164775808"/>
        <c:scaling>
          <c:orientation val="minMax"/>
          <c:max val="0.1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4790272"/>
        <c:crosses val="max"/>
        <c:crossBetween val="midCat"/>
        <c:majorUnit val="4.0000000000000008E-2"/>
      </c:valAx>
      <c:valAx>
        <c:axId val="1647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77580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3772965879265"/>
          <c:y val="5.1400554097404488E-2"/>
          <c:w val="0.5966500437445319"/>
          <c:h val="0.80484179060950711"/>
        </c:manualLayout>
      </c:layout>
      <c:scatterChart>
        <c:scatterStyle val="smoothMarker"/>
        <c:varyColors val="0"/>
        <c:ser>
          <c:idx val="0"/>
          <c:order val="0"/>
          <c:tx>
            <c:v>2D polynomial</c:v>
          </c:tx>
          <c:marker>
            <c:symbol val="diamond"/>
            <c:size val="5"/>
          </c:marker>
          <c:xVal>
            <c:numRef>
              <c:f>'B_20 section'!$A$3:$A$22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section'!$H$3:$H$22</c:f>
              <c:numCache>
                <c:formatCode>0.00</c:formatCode>
                <c:ptCount val="20"/>
                <c:pt idx="0">
                  <c:v>4840.5900895797786</c:v>
                </c:pt>
                <c:pt idx="1">
                  <c:v>4793.4927479895214</c:v>
                </c:pt>
                <c:pt idx="2">
                  <c:v>4743.9607881815309</c:v>
                </c:pt>
                <c:pt idx="3">
                  <c:v>4700.127393598048</c:v>
                </c:pt>
                <c:pt idx="4">
                  <c:v>4655.1839363255085</c:v>
                </c:pt>
                <c:pt idx="5">
                  <c:v>4616.6643760319303</c:v>
                </c:pt>
                <c:pt idx="6">
                  <c:v>4578.0866677630192</c:v>
                </c:pt>
                <c:pt idx="7">
                  <c:v>4544.8104630956659</c:v>
                </c:pt>
                <c:pt idx="8">
                  <c:v>4511.8285591137119</c:v>
                </c:pt>
                <c:pt idx="9">
                  <c:v>4486.3902922512116</c:v>
                </c:pt>
                <c:pt idx="10">
                  <c:v>4464.2629089841748</c:v>
                </c:pt>
                <c:pt idx="11">
                  <c:v>4448.8724644404874</c:v>
                </c:pt>
                <c:pt idx="12">
                  <c:v>4435.6250814293799</c:v>
                </c:pt>
                <c:pt idx="13">
                  <c:v>4420.4103705491298</c:v>
                </c:pt>
                <c:pt idx="14">
                  <c:v>4394.2582256635114</c:v>
                </c:pt>
                <c:pt idx="15">
                  <c:v>4369.4358956407286</c:v>
                </c:pt>
                <c:pt idx="16">
                  <c:v>4341.1074137459946</c:v>
                </c:pt>
                <c:pt idx="17">
                  <c:v>4282.0880842804791</c:v>
                </c:pt>
                <c:pt idx="18">
                  <c:v>4150.2109411171605</c:v>
                </c:pt>
                <c:pt idx="19">
                  <c:v>3873.9935227074943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9-4A7B-8295-466F0F80D9E4}"/>
            </c:ext>
          </c:extLst>
        </c:ser>
        <c:ser>
          <c:idx val="1"/>
          <c:order val="1"/>
          <c:tx>
            <c:v>Circular fitting</c:v>
          </c:tx>
          <c:marker>
            <c:symbol val="square"/>
            <c:size val="5"/>
          </c:marker>
          <c:xVal>
            <c:numRef>
              <c:f>'B_20 section'!$A$3:$A$22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section'!$I$3:$I$22</c:f>
              <c:numCache>
                <c:formatCode>0.00</c:formatCode>
                <c:ptCount val="20"/>
                <c:pt idx="0">
                  <c:v>3737.7206660958091</c:v>
                </c:pt>
                <c:pt idx="1">
                  <c:v>3745.2053351589111</c:v>
                </c:pt>
                <c:pt idx="2">
                  <c:v>3745.7579562673691</c:v>
                </c:pt>
                <c:pt idx="3">
                  <c:v>3761.2631243422447</c:v>
                </c:pt>
                <c:pt idx="4">
                  <c:v>3770.391383948911</c:v>
                </c:pt>
                <c:pt idx="5">
                  <c:v>3779.9807844574448</c:v>
                </c:pt>
                <c:pt idx="6">
                  <c:v>3790.4775496090106</c:v>
                </c:pt>
                <c:pt idx="7">
                  <c:v>3799.9094591703047</c:v>
                </c:pt>
                <c:pt idx="8">
                  <c:v>3810.9583971617294</c:v>
                </c:pt>
                <c:pt idx="9">
                  <c:v>3816.5665770976216</c:v>
                </c:pt>
                <c:pt idx="10">
                  <c:v>3821.7311528169539</c:v>
                </c:pt>
                <c:pt idx="11">
                  <c:v>3826.1251076327135</c:v>
                </c:pt>
                <c:pt idx="12">
                  <c:v>3833.034843064318</c:v>
                </c:pt>
                <c:pt idx="13">
                  <c:v>3837.4793109978514</c:v>
                </c:pt>
                <c:pt idx="14">
                  <c:v>3838.7376413812717</c:v>
                </c:pt>
                <c:pt idx="15">
                  <c:v>3846.4055974603193</c:v>
                </c:pt>
                <c:pt idx="16">
                  <c:v>3852.6048222004388</c:v>
                </c:pt>
                <c:pt idx="17">
                  <c:v>3854.5637257354351</c:v>
                </c:pt>
                <c:pt idx="18">
                  <c:v>3823.9181479136805</c:v>
                </c:pt>
                <c:pt idx="19">
                  <c:v>3740.1087088164613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9-4A7B-8295-466F0F80D9E4}"/>
            </c:ext>
          </c:extLst>
        </c:ser>
        <c:ser>
          <c:idx val="2"/>
          <c:order val="2"/>
          <c:tx>
            <c:v>3D polynomial</c:v>
          </c:tx>
          <c:marker>
            <c:symbol val="triangle"/>
            <c:size val="5"/>
          </c:marker>
          <c:xVal>
            <c:numRef>
              <c:f>'B_20 section'!$K$3:$K$22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section'!$Q$3:$Q$22</c:f>
              <c:numCache>
                <c:formatCode>0.00</c:formatCode>
                <c:ptCount val="20"/>
                <c:pt idx="0">
                  <c:v>4855.073256568875</c:v>
                </c:pt>
                <c:pt idx="1">
                  <c:v>4811.8303573952562</c:v>
                </c:pt>
                <c:pt idx="2">
                  <c:v>4769.8973184165279</c:v>
                </c:pt>
                <c:pt idx="3">
                  <c:v>4728.9657062272017</c:v>
                </c:pt>
                <c:pt idx="4">
                  <c:v>4688.0230021562393</c:v>
                </c:pt>
                <c:pt idx="5">
                  <c:v>4646.9815777068661</c:v>
                </c:pt>
                <c:pt idx="6">
                  <c:v>4607.9530996853291</c:v>
                </c:pt>
                <c:pt idx="7">
                  <c:v>4572.8532998445971</c:v>
                </c:pt>
                <c:pt idx="8">
                  <c:v>4539.4493290381224</c:v>
                </c:pt>
                <c:pt idx="9">
                  <c:v>4513.5373296463604</c:v>
                </c:pt>
                <c:pt idx="10">
                  <c:v>4492.3568405037704</c:v>
                </c:pt>
                <c:pt idx="11">
                  <c:v>4473.3447454297357</c:v>
                </c:pt>
                <c:pt idx="12">
                  <c:v>4455.8912712132478</c:v>
                </c:pt>
                <c:pt idx="13">
                  <c:v>4439.7405683130628</c:v>
                </c:pt>
                <c:pt idx="14">
                  <c:v>4411.4955570480015</c:v>
                </c:pt>
                <c:pt idx="15">
                  <c:v>4363.9523153288255</c:v>
                </c:pt>
                <c:pt idx="16">
                  <c:v>4304.6805225085309</c:v>
                </c:pt>
                <c:pt idx="17">
                  <c:v>4243.529227336875</c:v>
                </c:pt>
                <c:pt idx="18">
                  <c:v>4059.5471368026024</c:v>
                </c:pt>
                <c:pt idx="19">
                  <c:v>3647.4633148842208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9-4A7B-8295-466F0F80D9E4}"/>
            </c:ext>
          </c:extLst>
        </c:ser>
        <c:ser>
          <c:idx val="3"/>
          <c:order val="3"/>
          <c:tx>
            <c:v>Spherical fitting</c:v>
          </c:tx>
          <c:marker>
            <c:symbol val="circle"/>
            <c:size val="5"/>
          </c:marker>
          <c:xVal>
            <c:numRef>
              <c:f>'B_20 section'!$K$3:$K$22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section'!$R$3:$R$22</c:f>
              <c:numCache>
                <c:formatCode>0.00</c:formatCode>
                <c:ptCount val="20"/>
                <c:pt idx="0">
                  <c:v>3773.1137235129777</c:v>
                </c:pt>
                <c:pt idx="1">
                  <c:v>3778.1443433937443</c:v>
                </c:pt>
                <c:pt idx="2">
                  <c:v>3783.5759070394938</c:v>
                </c:pt>
                <c:pt idx="3">
                  <c:v>3789.0425292816444</c:v>
                </c:pt>
                <c:pt idx="4">
                  <c:v>3794.5868407782978</c:v>
                </c:pt>
                <c:pt idx="5">
                  <c:v>3800.2512199066232</c:v>
                </c:pt>
                <c:pt idx="6">
                  <c:v>3806.4616392292992</c:v>
                </c:pt>
                <c:pt idx="7">
                  <c:v>3813.7901221600268</c:v>
                </c:pt>
                <c:pt idx="8">
                  <c:v>3820.955849309642</c:v>
                </c:pt>
                <c:pt idx="9">
                  <c:v>3826.3902815226184</c:v>
                </c:pt>
                <c:pt idx="10">
                  <c:v>3829.1470013794269</c:v>
                </c:pt>
                <c:pt idx="11">
                  <c:v>3829.1046053365189</c:v>
                </c:pt>
                <c:pt idx="12">
                  <c:v>3828.086959445915</c:v>
                </c:pt>
                <c:pt idx="13">
                  <c:v>3827.6840665374198</c:v>
                </c:pt>
                <c:pt idx="14">
                  <c:v>3828.2353829869076</c:v>
                </c:pt>
                <c:pt idx="15">
                  <c:v>3824.0773462768207</c:v>
                </c:pt>
                <c:pt idx="16">
                  <c:v>3792.7467712684852</c:v>
                </c:pt>
                <c:pt idx="17">
                  <c:v>3752.4263243606019</c:v>
                </c:pt>
                <c:pt idx="18">
                  <c:v>3689.8222376972008</c:v>
                </c:pt>
                <c:pt idx="19">
                  <c:v>3655.2105339372429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9-4A7B-8295-466F0F80D9E4}"/>
            </c:ext>
          </c:extLst>
        </c:ser>
        <c:ser>
          <c:idx val="4"/>
          <c:order val="4"/>
          <c:tx>
            <c:v>Average method</c:v>
          </c:tx>
          <c:xVal>
            <c:numRef>
              <c:f>'B_20 section'!$K$3:$K$22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'B_20 section'!$U$3:$U$22</c:f>
              <c:numCache>
                <c:formatCode>0.00</c:formatCode>
                <c:ptCount val="20"/>
                <c:pt idx="0">
                  <c:v>3963.0103141455725</c:v>
                </c:pt>
                <c:pt idx="1">
                  <c:v>3963.0103141455725</c:v>
                </c:pt>
                <c:pt idx="2">
                  <c:v>3963.0103141455725</c:v>
                </c:pt>
                <c:pt idx="3">
                  <c:v>3963.0103141455725</c:v>
                </c:pt>
                <c:pt idx="4">
                  <c:v>3963.0103141455725</c:v>
                </c:pt>
                <c:pt idx="5">
                  <c:v>3963.0103141455725</c:v>
                </c:pt>
                <c:pt idx="6">
                  <c:v>3963.0103141455725</c:v>
                </c:pt>
                <c:pt idx="7">
                  <c:v>3963.0103141455725</c:v>
                </c:pt>
                <c:pt idx="8">
                  <c:v>3963.0103141455725</c:v>
                </c:pt>
                <c:pt idx="9">
                  <c:v>3963.0103141455725</c:v>
                </c:pt>
                <c:pt idx="10">
                  <c:v>3963.0103141455725</c:v>
                </c:pt>
                <c:pt idx="11">
                  <c:v>3963.0103141455725</c:v>
                </c:pt>
                <c:pt idx="12">
                  <c:v>3963.0103141455725</c:v>
                </c:pt>
                <c:pt idx="13">
                  <c:v>3963.0103141455725</c:v>
                </c:pt>
                <c:pt idx="14">
                  <c:v>3963.0103141455725</c:v>
                </c:pt>
                <c:pt idx="15">
                  <c:v>3963.0103141455725</c:v>
                </c:pt>
                <c:pt idx="16">
                  <c:v>3963.0103141455725</c:v>
                </c:pt>
                <c:pt idx="17">
                  <c:v>3963.0103141455725</c:v>
                </c:pt>
                <c:pt idx="18">
                  <c:v>3963.0103141455725</c:v>
                </c:pt>
                <c:pt idx="19">
                  <c:v>3963.0103141455725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E9-4A7B-8295-466F0F80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7536"/>
        <c:axId val="164819712"/>
      </c:scatterChart>
      <c:valAx>
        <c:axId val="16481753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9712"/>
        <c:crosses val="autoZero"/>
        <c:crossBetween val="midCat"/>
        <c:majorUnit val="2"/>
      </c:valAx>
      <c:valAx>
        <c:axId val="164819712"/>
        <c:scaling>
          <c:orientation val="minMax"/>
          <c:max val="5000"/>
          <c:min val="3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Young's modulus (MPa)</a:t>
                </a:r>
              </a:p>
            </c:rich>
          </c:tx>
          <c:layout>
            <c:manualLayout>
              <c:xMode val="edge"/>
              <c:yMode val="edge"/>
              <c:x val="2.2082239720034994E-3"/>
              <c:y val="0.226599227179935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4817536"/>
        <c:crosses val="autoZero"/>
        <c:crossBetween val="midCat"/>
        <c:majorUnit val="200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047112860892396"/>
          <c:y val="0.15662802566345871"/>
          <c:w val="0.23675109361329832"/>
          <c:h val="0.58489173228346458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2.2797756862124815E-2"/>
          <c:w val="0.76042828261332196"/>
          <c:h val="0.82383282858873408"/>
        </c:manualLayout>
      </c:layout>
      <c:scatterChart>
        <c:scatterStyle val="smoothMarker"/>
        <c:varyColors val="0"/>
        <c:ser>
          <c:idx val="0"/>
          <c:order val="0"/>
          <c:tx>
            <c:v>Circular fitting</c:v>
          </c:tx>
          <c:marker>
            <c:symbol val="diamond"/>
            <c:size val="5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B-4CCB-ACC1-3524FB82261B}"/>
            </c:ext>
          </c:extLst>
        </c:ser>
        <c:ser>
          <c:idx val="1"/>
          <c:order val="1"/>
          <c:tx>
            <c:v>Spherical fitting</c:v>
          </c:tx>
          <c:marker>
            <c:symbol val="square"/>
            <c:size val="5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B-4CCB-ACC1-3524FB82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2496"/>
        <c:axId val="243403672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B-4CCB-ACC1-3524FB82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3280"/>
        <c:axId val="243401712"/>
      </c:scatterChart>
      <c:valAx>
        <c:axId val="2434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3403672"/>
        <c:crosses val="autoZero"/>
        <c:crossBetween val="midCat"/>
        <c:majorUnit val="1"/>
      </c:valAx>
      <c:valAx>
        <c:axId val="243403672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r>
                  <a:rPr lang="en-GB" sz="1000" b="1" i="0" u="none" strike="noStrike" baseline="0">
                    <a:effectLst/>
                  </a:rPr>
                  <a:t>(mm</a:t>
                </a:r>
                <a:r>
                  <a:rPr lang="en-GB" sz="1000" b="1" i="0" u="none" strike="noStrike" baseline="30000">
                    <a:effectLst/>
                  </a:rPr>
                  <a:t>-1</a:t>
                </a:r>
                <a:r>
                  <a:rPr lang="en-GB" sz="1000" b="1" i="0" u="none" strike="noStrike" baseline="0">
                    <a:effectLst/>
                  </a:rPr>
                  <a:t>)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1654786997779123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43402496"/>
        <c:crosses val="autoZero"/>
        <c:crossBetween val="midCat"/>
        <c:majorUnit val="0.4"/>
      </c:valAx>
      <c:valAx>
        <c:axId val="243401712"/>
        <c:scaling>
          <c:orientation val="minMax"/>
          <c:max val="0.1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43403280"/>
        <c:crosses val="max"/>
        <c:crossBetween val="midCat"/>
        <c:majorUnit val="5.000000000000001E-2"/>
      </c:valAx>
      <c:valAx>
        <c:axId val="24340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40171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2382723274455558"/>
          <c:y val="0.54736415640352643"/>
          <c:w val="0.21405724622260056"/>
          <c:h val="0.228465534768125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2D 3rd polynomial fitting</c:v>
          </c:tx>
          <c:marker>
            <c:symbol val="diamond"/>
            <c:size val="5"/>
          </c:marker>
          <c:xVal>
            <c:numRef>
              <c:f>'B_50 section'!$U$3:$U$52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section'!$X$3:$X$52</c:f>
              <c:numCache>
                <c:formatCode>0.000</c:formatCode>
                <c:ptCount val="50"/>
                <c:pt idx="0">
                  <c:v>2.8867000000000003</c:v>
                </c:pt>
                <c:pt idx="1">
                  <c:v>2.8632</c:v>
                </c:pt>
                <c:pt idx="2">
                  <c:v>2.8399000000000001</c:v>
                </c:pt>
                <c:pt idx="3">
                  <c:v>2.8172000000000001</c:v>
                </c:pt>
                <c:pt idx="4">
                  <c:v>2.7946999999999997</c:v>
                </c:pt>
                <c:pt idx="5">
                  <c:v>2.7725999999999997</c:v>
                </c:pt>
                <c:pt idx="6">
                  <c:v>2.7509999999999999</c:v>
                </c:pt>
                <c:pt idx="7">
                  <c:v>2.7298999999999998</c:v>
                </c:pt>
                <c:pt idx="8">
                  <c:v>2.7092999999999998</c:v>
                </c:pt>
                <c:pt idx="9">
                  <c:v>2.6892999999999998</c:v>
                </c:pt>
                <c:pt idx="10">
                  <c:v>2.6698</c:v>
                </c:pt>
                <c:pt idx="11">
                  <c:v>2.6509</c:v>
                </c:pt>
                <c:pt idx="12">
                  <c:v>2.6329000000000002</c:v>
                </c:pt>
                <c:pt idx="13">
                  <c:v>2.6153</c:v>
                </c:pt>
                <c:pt idx="14">
                  <c:v>2.5985</c:v>
                </c:pt>
                <c:pt idx="15">
                  <c:v>2.5821000000000001</c:v>
                </c:pt>
                <c:pt idx="16">
                  <c:v>2.5663</c:v>
                </c:pt>
                <c:pt idx="17">
                  <c:v>2.5509000000000004</c:v>
                </c:pt>
                <c:pt idx="18">
                  <c:v>2.5355999999999996</c:v>
                </c:pt>
                <c:pt idx="19">
                  <c:v>2.5213000000000001</c:v>
                </c:pt>
                <c:pt idx="20">
                  <c:v>2.5079000000000002</c:v>
                </c:pt>
                <c:pt idx="21">
                  <c:v>2.4954000000000001</c:v>
                </c:pt>
                <c:pt idx="22">
                  <c:v>2.484</c:v>
                </c:pt>
                <c:pt idx="23">
                  <c:v>2.4733000000000001</c:v>
                </c:pt>
                <c:pt idx="24">
                  <c:v>2.4638999999999998</c:v>
                </c:pt>
                <c:pt idx="25">
                  <c:v>2.4553000000000003</c:v>
                </c:pt>
                <c:pt idx="26">
                  <c:v>2.4476</c:v>
                </c:pt>
                <c:pt idx="27">
                  <c:v>2.4410999999999996</c:v>
                </c:pt>
                <c:pt idx="28">
                  <c:v>2.4348000000000001</c:v>
                </c:pt>
                <c:pt idx="29">
                  <c:v>2.4297</c:v>
                </c:pt>
                <c:pt idx="30">
                  <c:v>2.4238999999999997</c:v>
                </c:pt>
                <c:pt idx="31">
                  <c:v>2.4176000000000002</c:v>
                </c:pt>
                <c:pt idx="32">
                  <c:v>2.4114</c:v>
                </c:pt>
                <c:pt idx="33">
                  <c:v>2.4028999999999998</c:v>
                </c:pt>
                <c:pt idx="34">
                  <c:v>2.3923000000000001</c:v>
                </c:pt>
                <c:pt idx="35">
                  <c:v>2.3788999999999998</c:v>
                </c:pt>
                <c:pt idx="36">
                  <c:v>2.3678999999999997</c:v>
                </c:pt>
                <c:pt idx="37">
                  <c:v>2.3567999999999998</c:v>
                </c:pt>
                <c:pt idx="38">
                  <c:v>2.3458999999999999</c:v>
                </c:pt>
                <c:pt idx="39">
                  <c:v>2.3349000000000002</c:v>
                </c:pt>
                <c:pt idx="40">
                  <c:v>2.3216999999999999</c:v>
                </c:pt>
                <c:pt idx="41">
                  <c:v>2.3025000000000002</c:v>
                </c:pt>
                <c:pt idx="42">
                  <c:v>2.2739000000000003</c:v>
                </c:pt>
                <c:pt idx="43">
                  <c:v>2.2347000000000001</c:v>
                </c:pt>
                <c:pt idx="44">
                  <c:v>2.1890999999999998</c:v>
                </c:pt>
                <c:pt idx="45">
                  <c:v>2.1219999999999999</c:v>
                </c:pt>
                <c:pt idx="46">
                  <c:v>2.0280300000000002</c:v>
                </c:pt>
                <c:pt idx="47">
                  <c:v>1.9073199999999999</c:v>
                </c:pt>
                <c:pt idx="48">
                  <c:v>1.75214</c:v>
                </c:pt>
                <c:pt idx="49">
                  <c:v>1.2973399999999999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0-402A-9261-346465C42265}"/>
            </c:ext>
          </c:extLst>
        </c:ser>
        <c:ser>
          <c:idx val="1"/>
          <c:order val="1"/>
          <c:tx>
            <c:v>3D 3rd polynomial fitting</c:v>
          </c:tx>
          <c:marker>
            <c:symbol val="square"/>
            <c:size val="5"/>
          </c:marker>
          <c:xVal>
            <c:numRef>
              <c:f>'B_50 section'!$U$3:$U$52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section'!$AA$3:$AA$52</c:f>
              <c:numCache>
                <c:formatCode>0.000</c:formatCode>
                <c:ptCount val="50"/>
                <c:pt idx="0">
                  <c:v>2.9039999999999999</c:v>
                </c:pt>
                <c:pt idx="1">
                  <c:v>2.8839999999999999</c:v>
                </c:pt>
                <c:pt idx="2">
                  <c:v>2.8642000000000003</c:v>
                </c:pt>
                <c:pt idx="3">
                  <c:v>2.8448000000000002</c:v>
                </c:pt>
                <c:pt idx="4">
                  <c:v>2.8218999999999999</c:v>
                </c:pt>
                <c:pt idx="5">
                  <c:v>2.8029999999999999</c:v>
                </c:pt>
                <c:pt idx="6">
                  <c:v>2.7843999999999998</c:v>
                </c:pt>
                <c:pt idx="7">
                  <c:v>2.7660999999999998</c:v>
                </c:pt>
                <c:pt idx="8">
                  <c:v>2.7442000000000002</c:v>
                </c:pt>
                <c:pt idx="9">
                  <c:v>2.7258</c:v>
                </c:pt>
                <c:pt idx="10">
                  <c:v>2.7076000000000002</c:v>
                </c:pt>
                <c:pt idx="11">
                  <c:v>2.6894999999999998</c:v>
                </c:pt>
                <c:pt idx="12">
                  <c:v>2.6675000000000004</c:v>
                </c:pt>
                <c:pt idx="13">
                  <c:v>2.6497999999999999</c:v>
                </c:pt>
                <c:pt idx="14">
                  <c:v>2.6323999999999996</c:v>
                </c:pt>
                <c:pt idx="15">
                  <c:v>2.6158999999999999</c:v>
                </c:pt>
                <c:pt idx="16">
                  <c:v>2.5963000000000003</c:v>
                </c:pt>
                <c:pt idx="17">
                  <c:v>2.5821000000000001</c:v>
                </c:pt>
                <c:pt idx="18">
                  <c:v>2.5678999999999998</c:v>
                </c:pt>
                <c:pt idx="19">
                  <c:v>2.5539000000000001</c:v>
                </c:pt>
                <c:pt idx="20">
                  <c:v>2.5387</c:v>
                </c:pt>
                <c:pt idx="21">
                  <c:v>2.5266999999999999</c:v>
                </c:pt>
                <c:pt idx="22">
                  <c:v>2.5158</c:v>
                </c:pt>
                <c:pt idx="23">
                  <c:v>2.5056000000000003</c:v>
                </c:pt>
                <c:pt idx="24">
                  <c:v>2.4961000000000002</c:v>
                </c:pt>
                <c:pt idx="25">
                  <c:v>2.4863</c:v>
                </c:pt>
                <c:pt idx="26">
                  <c:v>2.4771999999999998</c:v>
                </c:pt>
                <c:pt idx="27">
                  <c:v>2.4688999999999997</c:v>
                </c:pt>
                <c:pt idx="28">
                  <c:v>2.4609000000000001</c:v>
                </c:pt>
                <c:pt idx="29">
                  <c:v>2.4538000000000002</c:v>
                </c:pt>
                <c:pt idx="30">
                  <c:v>2.4460999999999999</c:v>
                </c:pt>
                <c:pt idx="31">
                  <c:v>2.4399000000000002</c:v>
                </c:pt>
                <c:pt idx="32">
                  <c:v>2.4310999999999998</c:v>
                </c:pt>
                <c:pt idx="33">
                  <c:v>2.4148000000000001</c:v>
                </c:pt>
                <c:pt idx="34">
                  <c:v>2.4061000000000003</c:v>
                </c:pt>
                <c:pt idx="35">
                  <c:v>2.3975999999999997</c:v>
                </c:pt>
                <c:pt idx="36">
                  <c:v>2.3691</c:v>
                </c:pt>
                <c:pt idx="37">
                  <c:v>2.3569</c:v>
                </c:pt>
                <c:pt idx="38">
                  <c:v>2.33</c:v>
                </c:pt>
                <c:pt idx="39">
                  <c:v>2.3140000000000001</c:v>
                </c:pt>
                <c:pt idx="40">
                  <c:v>2.2829000000000002</c:v>
                </c:pt>
                <c:pt idx="41">
                  <c:v>2.2705000000000002</c:v>
                </c:pt>
                <c:pt idx="42">
                  <c:v>2.2324999999999999</c:v>
                </c:pt>
                <c:pt idx="43">
                  <c:v>2.2104999999999997</c:v>
                </c:pt>
                <c:pt idx="44">
                  <c:v>2.1292</c:v>
                </c:pt>
                <c:pt idx="45">
                  <c:v>2.0303</c:v>
                </c:pt>
                <c:pt idx="46">
                  <c:v>1.9191499999999999</c:v>
                </c:pt>
                <c:pt idx="47">
                  <c:v>1.6983700000000002</c:v>
                </c:pt>
                <c:pt idx="48">
                  <c:v>1.48424</c:v>
                </c:pt>
                <c:pt idx="49">
                  <c:v>0.96831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0-402A-9261-346465C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3552"/>
        <c:axId val="166505472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'B_50 section'!$U$3:$U$52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section'!$AC$3:$AC$52</c:f>
              <c:numCache>
                <c:formatCode>0.000</c:formatCode>
                <c:ptCount val="50"/>
                <c:pt idx="0">
                  <c:v>5.9573002754819727E-3</c:v>
                </c:pt>
                <c:pt idx="1">
                  <c:v>7.2122052704576738E-3</c:v>
                </c:pt>
                <c:pt idx="2">
                  <c:v>8.4840444103066147E-3</c:v>
                </c:pt>
                <c:pt idx="3">
                  <c:v>9.7019122609674022E-3</c:v>
                </c:pt>
                <c:pt idx="4">
                  <c:v>9.638895779439426E-3</c:v>
                </c:pt>
                <c:pt idx="5">
                  <c:v>1.0845522654299038E-2</c:v>
                </c:pt>
                <c:pt idx="6">
                  <c:v>1.1995402959344878E-2</c:v>
                </c:pt>
                <c:pt idx="7">
                  <c:v>1.3087017822927592E-2</c:v>
                </c:pt>
                <c:pt idx="8">
                  <c:v>1.2717731943736016E-2</c:v>
                </c:pt>
                <c:pt idx="9">
                  <c:v>1.3390564238021938E-2</c:v>
                </c:pt>
                <c:pt idx="10">
                  <c:v>1.3960703205791208E-2</c:v>
                </c:pt>
                <c:pt idx="11">
                  <c:v>1.4352110057631437E-2</c:v>
                </c:pt>
                <c:pt idx="12">
                  <c:v>1.297094657919407E-2</c:v>
                </c:pt>
                <c:pt idx="13">
                  <c:v>1.3019850554758841E-2</c:v>
                </c:pt>
                <c:pt idx="14">
                  <c:v>1.2877982069594136E-2</c:v>
                </c:pt>
                <c:pt idx="15">
                  <c:v>1.2920983218012856E-2</c:v>
                </c:pt>
                <c:pt idx="16">
                  <c:v>1.1554905057196875E-2</c:v>
                </c:pt>
                <c:pt idx="17">
                  <c:v>1.2083188102706971E-2</c:v>
                </c:pt>
                <c:pt idx="18">
                  <c:v>1.2578371431909428E-2</c:v>
                </c:pt>
                <c:pt idx="19">
                  <c:v>1.2764791103802013E-2</c:v>
                </c:pt>
                <c:pt idx="20">
                  <c:v>1.2132193642415297E-2</c:v>
                </c:pt>
                <c:pt idx="21">
                  <c:v>1.2387699370720658E-2</c:v>
                </c:pt>
                <c:pt idx="22">
                  <c:v>1.2640114476508486E-2</c:v>
                </c:pt>
                <c:pt idx="23">
                  <c:v>1.2891123882503278E-2</c:v>
                </c:pt>
                <c:pt idx="24">
                  <c:v>1.2900124193742417E-2</c:v>
                </c:pt>
                <c:pt idx="25">
                  <c:v>1.2468326428829866E-2</c:v>
                </c:pt>
                <c:pt idx="26">
                  <c:v>1.1948974648796969E-2</c:v>
                </c:pt>
                <c:pt idx="27">
                  <c:v>1.1260075337194723E-2</c:v>
                </c:pt>
                <c:pt idx="28">
                  <c:v>1.0605875899061324E-2</c:v>
                </c:pt>
                <c:pt idx="29">
                  <c:v>9.8215013448529759E-3</c:v>
                </c:pt>
                <c:pt idx="30">
                  <c:v>9.0756714770451816E-3</c:v>
                </c:pt>
                <c:pt idx="31">
                  <c:v>9.1397188409360983E-3</c:v>
                </c:pt>
                <c:pt idx="32">
                  <c:v>8.1033277117353586E-3</c:v>
                </c:pt>
                <c:pt idx="33">
                  <c:v>4.9279443432169306E-3</c:v>
                </c:pt>
                <c:pt idx="34">
                  <c:v>5.7354224678942082E-3</c:v>
                </c:pt>
                <c:pt idx="35">
                  <c:v>7.7994661327994413E-3</c:v>
                </c:pt>
                <c:pt idx="36">
                  <c:v>5.0652146384716219E-4</c:v>
                </c:pt>
                <c:pt idx="37">
                  <c:v>4.242861385727482E-5</c:v>
                </c:pt>
                <c:pt idx="38">
                  <c:v>-6.8240343347638639E-3</c:v>
                </c:pt>
                <c:pt idx="39">
                  <c:v>-9.0319792566984185E-3</c:v>
                </c:pt>
                <c:pt idx="40">
                  <c:v>-1.6995926234175708E-2</c:v>
                </c:pt>
                <c:pt idx="41">
                  <c:v>-1.4093811935696995E-2</c:v>
                </c:pt>
                <c:pt idx="42">
                  <c:v>-1.8544232922732509E-2</c:v>
                </c:pt>
                <c:pt idx="43">
                  <c:v>-1.0947749377968987E-2</c:v>
                </c:pt>
                <c:pt idx="44">
                  <c:v>-2.8132631974450425E-2</c:v>
                </c:pt>
                <c:pt idx="45">
                  <c:v>-4.516573905334182E-2</c:v>
                </c:pt>
                <c:pt idx="46">
                  <c:v>-5.6733449704296335E-2</c:v>
                </c:pt>
                <c:pt idx="47">
                  <c:v>-0.12302972850438934</c:v>
                </c:pt>
                <c:pt idx="48">
                  <c:v>-0.180496415674015</c:v>
                </c:pt>
                <c:pt idx="49">
                  <c:v>-0.33979820512026099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D0-402A-9261-346465C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3664"/>
        <c:axId val="166511744"/>
      </c:scatterChart>
      <c:valAx>
        <c:axId val="166503552"/>
        <c:scaling>
          <c:orientation val="minMax"/>
          <c:max val="5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505472"/>
        <c:crosses val="autoZero"/>
        <c:crossBetween val="midCat"/>
        <c:majorUnit val="5"/>
      </c:valAx>
      <c:valAx>
        <c:axId val="16650547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503552"/>
        <c:crosses val="autoZero"/>
        <c:crossBetween val="midCat"/>
        <c:majorUnit val="0.4"/>
      </c:valAx>
      <c:valAx>
        <c:axId val="166511744"/>
        <c:scaling>
          <c:orientation val="minMax"/>
          <c:max val="0.1"/>
          <c:min val="-0.3500000000000000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513664"/>
        <c:crosses val="max"/>
        <c:crossBetween val="midCat"/>
        <c:majorUnit val="5.000000000000001E-2"/>
      </c:valAx>
      <c:valAx>
        <c:axId val="16651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1174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295523870327"/>
          <c:y val="0.10820516096745511"/>
          <c:w val="0.73790576009079945"/>
          <c:h val="0.73782224520663731"/>
        </c:manualLayout>
      </c:layout>
      <c:scatterChart>
        <c:scatterStyle val="smoothMarker"/>
        <c:varyColors val="0"/>
        <c:ser>
          <c:idx val="0"/>
          <c:order val="0"/>
          <c:tx>
            <c:v>Circular fittin</c:v>
          </c:tx>
          <c:marker>
            <c:symbol val="diamond"/>
            <c:size val="5"/>
          </c:marker>
          <c:xVal>
            <c:numRef>
              <c:f>'B_50 section'!$AE$3:$AE$52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section'!$AH$3:$AH$52</c:f>
              <c:numCache>
                <c:formatCode>0.000</c:formatCode>
                <c:ptCount val="50"/>
                <c:pt idx="0">
                  <c:v>1.72115</c:v>
                </c:pt>
                <c:pt idx="1">
                  <c:v>1.7238899999999999</c:v>
                </c:pt>
                <c:pt idx="2">
                  <c:v>1.7283200000000001</c:v>
                </c:pt>
                <c:pt idx="3">
                  <c:v>1.72983</c:v>
                </c:pt>
                <c:pt idx="4">
                  <c:v>1.7329699999999999</c:v>
                </c:pt>
                <c:pt idx="5">
                  <c:v>1.7285599999999999</c:v>
                </c:pt>
                <c:pt idx="6">
                  <c:v>1.7386900000000001</c:v>
                </c:pt>
                <c:pt idx="7">
                  <c:v>1.7416900000000002</c:v>
                </c:pt>
                <c:pt idx="8">
                  <c:v>1.74471</c:v>
                </c:pt>
                <c:pt idx="9">
                  <c:v>1.74797</c:v>
                </c:pt>
                <c:pt idx="10">
                  <c:v>1.7513700000000001</c:v>
                </c:pt>
                <c:pt idx="11">
                  <c:v>1.74495</c:v>
                </c:pt>
                <c:pt idx="12">
                  <c:v>1.75864</c:v>
                </c:pt>
                <c:pt idx="13">
                  <c:v>1.7624200000000001</c:v>
                </c:pt>
                <c:pt idx="14">
                  <c:v>1.7662</c:v>
                </c:pt>
                <c:pt idx="15">
                  <c:v>1.7700800000000001</c:v>
                </c:pt>
                <c:pt idx="16">
                  <c:v>1.7736799999999999</c:v>
                </c:pt>
                <c:pt idx="17">
                  <c:v>1.7744</c:v>
                </c:pt>
                <c:pt idx="18">
                  <c:v>1.7810700000000002</c:v>
                </c:pt>
                <c:pt idx="19">
                  <c:v>1.7843499999999999</c:v>
                </c:pt>
                <c:pt idx="20">
                  <c:v>1.7892600000000001</c:v>
                </c:pt>
                <c:pt idx="21">
                  <c:v>1.79071</c:v>
                </c:pt>
                <c:pt idx="22">
                  <c:v>1.79369</c:v>
                </c:pt>
                <c:pt idx="23">
                  <c:v>1.7960500000000001</c:v>
                </c:pt>
                <c:pt idx="24">
                  <c:v>1.7979699999999998</c:v>
                </c:pt>
                <c:pt idx="25">
                  <c:v>1.79939</c:v>
                </c:pt>
                <c:pt idx="26">
                  <c:v>1.80118</c:v>
                </c:pt>
                <c:pt idx="27">
                  <c:v>1.8030999999999999</c:v>
                </c:pt>
                <c:pt idx="28">
                  <c:v>1.8048500000000001</c:v>
                </c:pt>
                <c:pt idx="29">
                  <c:v>1.8075000000000001</c:v>
                </c:pt>
                <c:pt idx="30">
                  <c:v>1.8100499999999999</c:v>
                </c:pt>
                <c:pt idx="31">
                  <c:v>1.81213</c:v>
                </c:pt>
                <c:pt idx="32">
                  <c:v>1.8140999999999998</c:v>
                </c:pt>
                <c:pt idx="33">
                  <c:v>1.8148500000000001</c:v>
                </c:pt>
                <c:pt idx="34">
                  <c:v>1.8150900000000001</c:v>
                </c:pt>
                <c:pt idx="35">
                  <c:v>1.8154400000000002</c:v>
                </c:pt>
                <c:pt idx="36">
                  <c:v>1.81856</c:v>
                </c:pt>
                <c:pt idx="37">
                  <c:v>1.82189</c:v>
                </c:pt>
                <c:pt idx="38">
                  <c:v>1.8246799999999999</c:v>
                </c:pt>
                <c:pt idx="39">
                  <c:v>1.8267600000000002</c:v>
                </c:pt>
                <c:pt idx="40">
                  <c:v>1.8285799999999999</c:v>
                </c:pt>
                <c:pt idx="41">
                  <c:v>1.8298399999999999</c:v>
                </c:pt>
                <c:pt idx="42">
                  <c:v>1.8302</c:v>
                </c:pt>
                <c:pt idx="43">
                  <c:v>1.8292000000000002</c:v>
                </c:pt>
                <c:pt idx="44">
                  <c:v>1.8205900000000002</c:v>
                </c:pt>
                <c:pt idx="45">
                  <c:v>1.80145</c:v>
                </c:pt>
                <c:pt idx="46">
                  <c:v>1.77179</c:v>
                </c:pt>
                <c:pt idx="47">
                  <c:v>1.7391299999999998</c:v>
                </c:pt>
                <c:pt idx="48">
                  <c:v>1.68031</c:v>
                </c:pt>
                <c:pt idx="49">
                  <c:v>1.50163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5-48B7-B0D1-71FE96FDB49E}"/>
            </c:ext>
          </c:extLst>
        </c:ser>
        <c:ser>
          <c:idx val="1"/>
          <c:order val="1"/>
          <c:tx>
            <c:v>Spherical fittin</c:v>
          </c:tx>
          <c:marker>
            <c:symbol val="square"/>
            <c:size val="5"/>
          </c:marker>
          <c:xVal>
            <c:numRef>
              <c:f>'B_50 section'!$AE$3:$AE$52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section'!$AK$3:$AK$52</c:f>
              <c:numCache>
                <c:formatCode>0.000</c:formatCode>
                <c:ptCount val="50"/>
                <c:pt idx="0">
                  <c:v>1.7539</c:v>
                </c:pt>
                <c:pt idx="1">
                  <c:v>1.75562</c:v>
                </c:pt>
                <c:pt idx="2">
                  <c:v>1.7574399999999999</c:v>
                </c:pt>
                <c:pt idx="3">
                  <c:v>1.75936</c:v>
                </c:pt>
                <c:pt idx="4">
                  <c:v>1.7617</c:v>
                </c:pt>
                <c:pt idx="5">
                  <c:v>1.7636400000000001</c:v>
                </c:pt>
                <c:pt idx="6">
                  <c:v>1.76562</c:v>
                </c:pt>
                <c:pt idx="7">
                  <c:v>1.7675799999999999</c:v>
                </c:pt>
                <c:pt idx="8">
                  <c:v>1.7699</c:v>
                </c:pt>
                <c:pt idx="9">
                  <c:v>1.7719</c:v>
                </c:pt>
                <c:pt idx="10">
                  <c:v>1.7739199999999999</c:v>
                </c:pt>
                <c:pt idx="11">
                  <c:v>1.77596</c:v>
                </c:pt>
                <c:pt idx="12">
                  <c:v>1.7784</c:v>
                </c:pt>
                <c:pt idx="13">
                  <c:v>1.78054</c:v>
                </c:pt>
                <c:pt idx="14">
                  <c:v>1.7827200000000001</c:v>
                </c:pt>
                <c:pt idx="15">
                  <c:v>1.78504</c:v>
                </c:pt>
                <c:pt idx="16">
                  <c:v>1.78806</c:v>
                </c:pt>
                <c:pt idx="17">
                  <c:v>1.79098</c:v>
                </c:pt>
                <c:pt idx="18">
                  <c:v>1.79342</c:v>
                </c:pt>
                <c:pt idx="19">
                  <c:v>1.79572</c:v>
                </c:pt>
                <c:pt idx="20">
                  <c:v>1.7986599999999999</c:v>
                </c:pt>
                <c:pt idx="21">
                  <c:v>1.8007</c:v>
                </c:pt>
                <c:pt idx="22">
                  <c:v>1.8026800000000001</c:v>
                </c:pt>
                <c:pt idx="23">
                  <c:v>1.8044199999999999</c:v>
                </c:pt>
                <c:pt idx="24">
                  <c:v>1.8061400000000001</c:v>
                </c:pt>
                <c:pt idx="25">
                  <c:v>1.8063800000000001</c:v>
                </c:pt>
                <c:pt idx="26">
                  <c:v>1.80644</c:v>
                </c:pt>
                <c:pt idx="27">
                  <c:v>1.8061199999999999</c:v>
                </c:pt>
                <c:pt idx="28">
                  <c:v>1.80606</c:v>
                </c:pt>
                <c:pt idx="29">
                  <c:v>1.8058799999999999</c:v>
                </c:pt>
                <c:pt idx="30">
                  <c:v>1.80538</c:v>
                </c:pt>
                <c:pt idx="31">
                  <c:v>1.8052600000000001</c:v>
                </c:pt>
                <c:pt idx="32">
                  <c:v>1.8045800000000001</c:v>
                </c:pt>
                <c:pt idx="33">
                  <c:v>1.80636</c:v>
                </c:pt>
                <c:pt idx="34">
                  <c:v>1.8050999999999999</c:v>
                </c:pt>
                <c:pt idx="35">
                  <c:v>1.80552</c:v>
                </c:pt>
                <c:pt idx="36">
                  <c:v>1.8045800000000001</c:v>
                </c:pt>
                <c:pt idx="37">
                  <c:v>1.8026</c:v>
                </c:pt>
                <c:pt idx="38">
                  <c:v>1.7985800000000001</c:v>
                </c:pt>
                <c:pt idx="39">
                  <c:v>1.7801199999999999</c:v>
                </c:pt>
                <c:pt idx="40">
                  <c:v>1.7722</c:v>
                </c:pt>
                <c:pt idx="41">
                  <c:v>1.75206</c:v>
                </c:pt>
                <c:pt idx="42">
                  <c:v>1.7474400000000001</c:v>
                </c:pt>
                <c:pt idx="43">
                  <c:v>1.72272</c:v>
                </c:pt>
                <c:pt idx="44">
                  <c:v>1.6972799999999999</c:v>
                </c:pt>
                <c:pt idx="45">
                  <c:v>1.6773199999999999</c:v>
                </c:pt>
                <c:pt idx="46">
                  <c:v>1.6872</c:v>
                </c:pt>
                <c:pt idx="47">
                  <c:v>1.6378600000000001</c:v>
                </c:pt>
                <c:pt idx="48">
                  <c:v>1.58894</c:v>
                </c:pt>
                <c:pt idx="49">
                  <c:v>1.1998800000000001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5-48B7-B0D1-71FE96FD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1520"/>
        <c:axId val="166821888"/>
      </c:scatterChart>
      <c:scatterChart>
        <c:scatterStyle val="smoothMarker"/>
        <c:varyColors val="0"/>
        <c:ser>
          <c:idx val="2"/>
          <c:order val="2"/>
          <c:tx>
            <c:v>Relative variation</c:v>
          </c:tx>
          <c:xVal>
            <c:numRef>
              <c:f>'B_50 section'!$AE$3:$AE$52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'B_50 section'!$AL$3:$AL$52</c:f>
              <c:numCache>
                <c:formatCode>0.000</c:formatCode>
                <c:ptCount val="50"/>
                <c:pt idx="0">
                  <c:v>1.8672672330235507E-2</c:v>
                </c:pt>
                <c:pt idx="1">
                  <c:v>1.807338717945799E-2</c:v>
                </c:pt>
                <c:pt idx="2">
                  <c:v>1.6569555717407033E-2</c:v>
                </c:pt>
                <c:pt idx="3">
                  <c:v>1.678451255001822E-2</c:v>
                </c:pt>
                <c:pt idx="4">
                  <c:v>1.6308111483226511E-2</c:v>
                </c:pt>
                <c:pt idx="5">
                  <c:v>1.9890680637772006E-2</c:v>
                </c:pt>
                <c:pt idx="6">
                  <c:v>1.5252432573260328E-2</c:v>
                </c:pt>
                <c:pt idx="7">
                  <c:v>1.4647144683691684E-2</c:v>
                </c:pt>
                <c:pt idx="8">
                  <c:v>1.4232442510876346E-2</c:v>
                </c:pt>
                <c:pt idx="9">
                  <c:v>1.3505276821491058E-2</c:v>
                </c:pt>
                <c:pt idx="10">
                  <c:v>1.2711959953098139E-2</c:v>
                </c:pt>
                <c:pt idx="11">
                  <c:v>1.7460978850875011E-2</c:v>
                </c:pt>
                <c:pt idx="12">
                  <c:v>1.1111111111111112E-2</c:v>
                </c:pt>
                <c:pt idx="13">
                  <c:v>1.0176687971064909E-2</c:v>
                </c:pt>
                <c:pt idx="14">
                  <c:v>9.2667384670616186E-3</c:v>
                </c:pt>
                <c:pt idx="15">
                  <c:v>8.3807645767040861E-3</c:v>
                </c:pt>
                <c:pt idx="16">
                  <c:v>8.0422357191593449E-3</c:v>
                </c:pt>
                <c:pt idx="17">
                  <c:v>9.257501479636868E-3</c:v>
                </c:pt>
                <c:pt idx="18">
                  <c:v>6.8862843059628309E-3</c:v>
                </c:pt>
                <c:pt idx="19">
                  <c:v>6.3317220947587049E-3</c:v>
                </c:pt>
                <c:pt idx="20">
                  <c:v>5.226112772841923E-3</c:v>
                </c:pt>
                <c:pt idx="21">
                  <c:v>5.5478425056921998E-3</c:v>
                </c:pt>
                <c:pt idx="22">
                  <c:v>4.9870193267801573E-3</c:v>
                </c:pt>
                <c:pt idx="23">
                  <c:v>4.6386096363373085E-3</c:v>
                </c:pt>
                <c:pt idx="24">
                  <c:v>4.5234588680834447E-3</c:v>
                </c:pt>
                <c:pt idx="25">
                  <c:v>3.8696176884155335E-3</c:v>
                </c:pt>
                <c:pt idx="26">
                  <c:v>2.9118044330285215E-3</c:v>
                </c:pt>
                <c:pt idx="27">
                  <c:v>1.672092662724527E-3</c:v>
                </c:pt>
                <c:pt idx="28">
                  <c:v>6.6996666777401266E-4</c:v>
                </c:pt>
                <c:pt idx="29">
                  <c:v>-8.9706957272918299E-4</c:v>
                </c:pt>
                <c:pt idx="30">
                  <c:v>-2.5867130465608082E-3</c:v>
                </c:pt>
                <c:pt idx="31">
                  <c:v>-3.8055460155323505E-3</c:v>
                </c:pt>
                <c:pt idx="32">
                  <c:v>-5.2754657593455266E-3</c:v>
                </c:pt>
                <c:pt idx="33">
                  <c:v>-4.7000597887464895E-3</c:v>
                </c:pt>
                <c:pt idx="34">
                  <c:v>-5.534319428286613E-3</c:v>
                </c:pt>
                <c:pt idx="35">
                  <c:v>-5.4942620408525806E-3</c:v>
                </c:pt>
                <c:pt idx="36">
                  <c:v>-7.7469549701314885E-3</c:v>
                </c:pt>
                <c:pt idx="37">
                  <c:v>-1.0701209364251653E-2</c:v>
                </c:pt>
                <c:pt idx="38">
                  <c:v>-1.4511447920025681E-2</c:v>
                </c:pt>
                <c:pt idx="39">
                  <c:v>-2.6200480866458577E-2</c:v>
                </c:pt>
                <c:pt idx="40">
                  <c:v>-3.1813565060376865E-2</c:v>
                </c:pt>
                <c:pt idx="41">
                  <c:v>-4.4393456845085194E-2</c:v>
                </c:pt>
                <c:pt idx="42">
                  <c:v>-4.7360710525110983E-2</c:v>
                </c:pt>
                <c:pt idx="43">
                  <c:v>-6.180923191232477E-2</c:v>
                </c:pt>
                <c:pt idx="44">
                  <c:v>-7.2651536576169087E-2</c:v>
                </c:pt>
                <c:pt idx="45">
                  <c:v>-7.4004960293802061E-2</c:v>
                </c:pt>
                <c:pt idx="46">
                  <c:v>-5.0136320531057335E-2</c:v>
                </c:pt>
                <c:pt idx="47">
                  <c:v>-6.1830681499029067E-2</c:v>
                </c:pt>
                <c:pt idx="48">
                  <c:v>-5.750374463478794E-2</c:v>
                </c:pt>
                <c:pt idx="49">
                  <c:v>-0.25148348168150142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C5-48B7-B0D1-71FE96FD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30080"/>
        <c:axId val="166823808"/>
      </c:scatterChart>
      <c:valAx>
        <c:axId val="166811520"/>
        <c:scaling>
          <c:orientation val="minMax"/>
          <c:max val="5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Fitting section</a:t>
                </a:r>
              </a:p>
            </c:rich>
          </c:tx>
          <c:layout>
            <c:manualLayout>
              <c:xMode val="edge"/>
              <c:yMode val="edge"/>
              <c:x val="0.37411902207041781"/>
              <c:y val="0.93227428933671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6821888"/>
        <c:crosses val="autoZero"/>
        <c:crossBetween val="midCat"/>
        <c:majorUnit val="5"/>
      </c:valAx>
      <c:valAx>
        <c:axId val="1668218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Summation</a:t>
                </a:r>
                <a:r>
                  <a:rPr lang="en-GB" baseline="0"/>
                  <a:t> of principal curvature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7.1091366957508687E-3"/>
              <c:y val="0.2234346467340669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811520"/>
        <c:crosses val="autoZero"/>
        <c:crossBetween val="midCat"/>
        <c:majorUnit val="0.4"/>
      </c:valAx>
      <c:valAx>
        <c:axId val="166823808"/>
        <c:scaling>
          <c:orientation val="minMax"/>
          <c:max val="0.1"/>
          <c:min val="-0.3500000000000000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Relative variation</a:t>
                </a:r>
              </a:p>
            </c:rich>
          </c:tx>
          <c:layout>
            <c:manualLayout>
              <c:xMode val="edge"/>
              <c:yMode val="edge"/>
              <c:x val="0.94234447045470671"/>
              <c:y val="0.343123679012740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6830080"/>
        <c:crosses val="max"/>
        <c:crossBetween val="midCat"/>
        <c:majorUnit val="5.000000000000001E-2"/>
      </c:valAx>
      <c:valAx>
        <c:axId val="1668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823808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t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14246</xdr:rowOff>
    </xdr:from>
    <xdr:to>
      <xdr:col>9</xdr:col>
      <xdr:colOff>121920</xdr:colOff>
      <xdr:row>47</xdr:row>
      <xdr:rowOff>115957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26</xdr:row>
      <xdr:rowOff>161677</xdr:rowOff>
    </xdr:from>
    <xdr:to>
      <xdr:col>19</xdr:col>
      <xdr:colOff>160020</xdr:colOff>
      <xdr:row>47</xdr:row>
      <xdr:rowOff>77857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386123</xdr:colOff>
      <xdr:row>13</xdr:row>
      <xdr:rowOff>130629</xdr:rowOff>
    </xdr:from>
    <xdr:to>
      <xdr:col>26</xdr:col>
      <xdr:colOff>105544</xdr:colOff>
      <xdr:row>28</xdr:row>
      <xdr:rowOff>139537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38100</xdr:rowOff>
    </xdr:from>
    <xdr:to>
      <xdr:col>9</xdr:col>
      <xdr:colOff>155050</xdr:colOff>
      <xdr:row>68</xdr:row>
      <xdr:rowOff>85243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40750</xdr:colOff>
      <xdr:row>47</xdr:row>
      <xdr:rowOff>0</xdr:rowOff>
    </xdr:from>
    <xdr:to>
      <xdr:col>19</xdr:col>
      <xdr:colOff>193150</xdr:colOff>
      <xdr:row>68</xdr:row>
      <xdr:rowOff>47143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5828</xdr:colOff>
      <xdr:row>6</xdr:row>
      <xdr:rowOff>134470</xdr:rowOff>
    </xdr:from>
    <xdr:to>
      <xdr:col>18</xdr:col>
      <xdr:colOff>310628</xdr:colOff>
      <xdr:row>21</xdr:row>
      <xdr:rowOff>134471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47</xdr:row>
      <xdr:rowOff>0</xdr:rowOff>
    </xdr:from>
    <xdr:to>
      <xdr:col>29</xdr:col>
      <xdr:colOff>152400</xdr:colOff>
      <xdr:row>67</xdr:row>
      <xdr:rowOff>128868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300807</xdr:colOff>
      <xdr:row>53</xdr:row>
      <xdr:rowOff>67111</xdr:rowOff>
    </xdr:from>
    <xdr:to>
      <xdr:col>11</xdr:col>
      <xdr:colOff>455857</xdr:colOff>
      <xdr:row>75</xdr:row>
      <xdr:rowOff>38055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161367</xdr:colOff>
      <xdr:row>53</xdr:row>
      <xdr:rowOff>86385</xdr:rowOff>
    </xdr:from>
    <xdr:to>
      <xdr:col>21</xdr:col>
      <xdr:colOff>313767</xdr:colOff>
      <xdr:row>75</xdr:row>
      <xdr:rowOff>57329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512618</xdr:colOff>
      <xdr:row>0</xdr:row>
      <xdr:rowOff>140990</xdr:rowOff>
    </xdr:from>
    <xdr:to>
      <xdr:col>51</xdr:col>
      <xdr:colOff>609599</xdr:colOff>
      <xdr:row>22</xdr:row>
      <xdr:rowOff>13855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A7" zoomScale="70" zoomScaleNormal="70" workbookViewId="0">
      <selection activeCell="R25" sqref="R25"/>
    </sheetView>
  </sheetViews>
  <sheetFormatPr defaultRowHeight="14.4" x14ac:dyDescent="0.3"/>
  <cols>
    <col min="1" max="1" width="9.33203125" customWidth="1"/>
  </cols>
  <sheetData>
    <row r="1" spans="1:21" ht="14.4" customHeight="1" x14ac:dyDescent="0.3">
      <c r="A1" s="27" t="s">
        <v>5</v>
      </c>
      <c r="B1" s="28" t="s">
        <v>6</v>
      </c>
      <c r="C1" s="28"/>
      <c r="D1" s="27" t="s">
        <v>2</v>
      </c>
      <c r="E1" s="27"/>
      <c r="F1" s="27" t="s">
        <v>3</v>
      </c>
      <c r="G1" s="27" t="s">
        <v>4</v>
      </c>
      <c r="H1" s="29" t="s">
        <v>12</v>
      </c>
      <c r="I1" s="30"/>
      <c r="J1" s="10"/>
      <c r="K1" s="27" t="s">
        <v>5</v>
      </c>
      <c r="L1" s="27" t="s">
        <v>9</v>
      </c>
      <c r="M1" s="27"/>
      <c r="N1" s="14" t="s">
        <v>10</v>
      </c>
      <c r="O1" s="23" t="s">
        <v>3</v>
      </c>
      <c r="P1" s="23" t="s">
        <v>11</v>
      </c>
      <c r="Q1" s="29" t="s">
        <v>12</v>
      </c>
      <c r="R1" s="30"/>
      <c r="S1" s="27" t="s">
        <v>17</v>
      </c>
      <c r="U1" s="27" t="s">
        <v>16</v>
      </c>
    </row>
    <row r="2" spans="1:21" x14ac:dyDescent="0.3">
      <c r="A2" s="27"/>
      <c r="B2" s="1" t="s">
        <v>0</v>
      </c>
      <c r="C2" s="1" t="s">
        <v>1</v>
      </c>
      <c r="D2" s="1" t="s">
        <v>0</v>
      </c>
      <c r="E2" s="1" t="s">
        <v>1</v>
      </c>
      <c r="F2" s="27"/>
      <c r="G2" s="27"/>
      <c r="H2" s="16" t="s">
        <v>13</v>
      </c>
      <c r="I2" s="15" t="s">
        <v>14</v>
      </c>
      <c r="J2" s="5"/>
      <c r="K2" s="27"/>
      <c r="L2" s="2" t="s">
        <v>0</v>
      </c>
      <c r="M2" s="2" t="s">
        <v>1</v>
      </c>
      <c r="N2" s="2" t="s">
        <v>7</v>
      </c>
      <c r="O2" s="24"/>
      <c r="P2" s="24"/>
      <c r="Q2" s="16" t="s">
        <v>13</v>
      </c>
      <c r="R2" s="15" t="s">
        <v>15</v>
      </c>
      <c r="S2" s="27"/>
      <c r="U2" s="27"/>
    </row>
    <row r="3" spans="1:21" x14ac:dyDescent="0.3">
      <c r="A3" s="2">
        <v>1</v>
      </c>
      <c r="B3" s="3">
        <v>1.6121000000000001</v>
      </c>
      <c r="C3" s="3">
        <v>1.2746</v>
      </c>
      <c r="D3" s="3">
        <v>0.89168999999999998</v>
      </c>
      <c r="E3" s="3">
        <v>0.82945999999999998</v>
      </c>
      <c r="F3" s="3">
        <f>B3+C3</f>
        <v>2.8867000000000003</v>
      </c>
      <c r="G3" s="3">
        <f>D3+E3</f>
        <v>1.72115</v>
      </c>
      <c r="H3" s="17">
        <f>0.338*6*(1-POWER(0.25,2))*POWER(1.94*1.35*POWER(B3+C3,1/3),3/2)/POWER(0.02,3/2)</f>
        <v>4840.5900895797786</v>
      </c>
      <c r="I3" s="17">
        <f>0.338*6*(1-POWER(0.25,2))*POWER(1.94*1.35*POWER(D3+E3,1/3),3/2)/POWER(0.02,3/2)</f>
        <v>3737.7206660958091</v>
      </c>
      <c r="J3" s="6"/>
      <c r="K3" s="2">
        <v>1</v>
      </c>
      <c r="L3" s="3">
        <v>1.6124000000000001</v>
      </c>
      <c r="M3" s="11">
        <v>1.2916000000000001</v>
      </c>
      <c r="N3" s="11">
        <v>0.87695000000000001</v>
      </c>
      <c r="O3" s="3">
        <f t="shared" ref="O3:O12" si="0">L3+M3</f>
        <v>2.9039999999999999</v>
      </c>
      <c r="P3" s="11">
        <f t="shared" ref="P3:P12" si="1">2*N3</f>
        <v>1.7539</v>
      </c>
      <c r="Q3" s="17">
        <f>0.338*6*(1-POWER(0.25,2))*POWER(1.94*1.35*POWER(L3+M3,1/3),3/2)/POWER(0.02,3/2)</f>
        <v>4855.073256568875</v>
      </c>
      <c r="R3" s="17">
        <f>0.338*6*(1-POWER(0.25,2))*POWER(1.94*1.35*POWER(2*N3,1/3),3/2)/POWER(0.02,3/2)</f>
        <v>3773.1137235129777</v>
      </c>
      <c r="S3" s="3">
        <v>0.95176000000000005</v>
      </c>
      <c r="U3" s="17">
        <f>0.338*6*(1-POWER(0.25,2))*POWER(2*1.351*POWER(2*0.881,1/3),3/2)/POWER(0.02,3/2)</f>
        <v>3963.0103141455725</v>
      </c>
    </row>
    <row r="4" spans="1:21" x14ac:dyDescent="0.3">
      <c r="A4" s="2">
        <v>2</v>
      </c>
      <c r="B4" s="3">
        <v>1.5322</v>
      </c>
      <c r="C4" s="3">
        <v>1.2403999999999999</v>
      </c>
      <c r="D4" s="3">
        <v>0.86538000000000004</v>
      </c>
      <c r="E4" s="3">
        <v>0.86317999999999995</v>
      </c>
      <c r="F4" s="3">
        <f t="shared" ref="F4:F12" si="2">B4+C4</f>
        <v>2.7725999999999997</v>
      </c>
      <c r="G4" s="3">
        <f t="shared" ref="G4:G12" si="3">D4+E4</f>
        <v>1.7285599999999999</v>
      </c>
      <c r="H4" s="17">
        <f t="shared" ref="H4:H12" si="4">0.338*6*(1-POWER(0.25,2))*POWER(1.94*1.35*POWER(B4+C4,1/3),3/2)/POWER(0.02,3/2)</f>
        <v>4743.9607881815309</v>
      </c>
      <c r="I4" s="17">
        <f t="shared" ref="I4:I12" si="5">0.338*6*(1-POWER(0.25,2))*POWER(1.94*1.35*POWER(D4+E4,1/3),3/2)/POWER(0.02,3/2)</f>
        <v>3745.7579562673691</v>
      </c>
      <c r="J4" s="6"/>
      <c r="K4" s="2">
        <v>2</v>
      </c>
      <c r="L4" s="3">
        <v>1.5438000000000001</v>
      </c>
      <c r="M4" s="11">
        <v>1.2592000000000001</v>
      </c>
      <c r="N4" s="11">
        <v>0.88182000000000005</v>
      </c>
      <c r="O4" s="3">
        <f t="shared" si="0"/>
        <v>2.8029999999999999</v>
      </c>
      <c r="P4" s="11">
        <f t="shared" si="1"/>
        <v>1.7636400000000001</v>
      </c>
      <c r="Q4" s="17">
        <f t="shared" ref="Q4:Q12" si="6">0.338*6*(1-POWER(0.25,2))*POWER(1.94*1.35*POWER(L4+M4,1/3),3/2)/POWER(0.02,3/2)</f>
        <v>4769.8973184165279</v>
      </c>
      <c r="R4" s="17">
        <f t="shared" ref="R4:R12" si="7">0.338*6*(1-POWER(0.25,2))*POWER(1.94*1.35*POWER(2*N4,1/3),3/2)/POWER(0.02,3/2)</f>
        <v>3783.5759070394938</v>
      </c>
      <c r="S4" s="3">
        <v>0.96181000000000005</v>
      </c>
      <c r="U4" s="17">
        <f t="shared" ref="U4:U12" si="8">0.338*6*(1-POWER(0.25,2))*POWER(2*1.351*POWER(2*0.881,1/3),3/2)/POWER(0.02,3/2)</f>
        <v>3963.0103141455725</v>
      </c>
    </row>
    <row r="5" spans="1:21" x14ac:dyDescent="0.3">
      <c r="A5" s="2">
        <v>3</v>
      </c>
      <c r="B5" s="3">
        <v>1.4556</v>
      </c>
      <c r="C5" s="3">
        <v>1.2141999999999999</v>
      </c>
      <c r="D5" s="3">
        <v>0.90678000000000003</v>
      </c>
      <c r="E5" s="3">
        <v>0.84458999999999995</v>
      </c>
      <c r="F5" s="3">
        <f t="shared" si="2"/>
        <v>2.6698</v>
      </c>
      <c r="G5" s="3">
        <f t="shared" si="3"/>
        <v>1.7513700000000001</v>
      </c>
      <c r="H5" s="17">
        <f t="shared" si="4"/>
        <v>4655.1839363255085</v>
      </c>
      <c r="I5" s="17">
        <f t="shared" si="5"/>
        <v>3770.391383948911</v>
      </c>
      <c r="J5" s="6"/>
      <c r="K5" s="2">
        <v>3</v>
      </c>
      <c r="L5" s="3">
        <v>1.4764999999999999</v>
      </c>
      <c r="M5" s="11">
        <v>1.2311000000000001</v>
      </c>
      <c r="N5" s="11">
        <v>0.88695999999999997</v>
      </c>
      <c r="O5" s="3">
        <f t="shared" si="0"/>
        <v>2.7076000000000002</v>
      </c>
      <c r="P5" s="11">
        <f t="shared" si="1"/>
        <v>1.7739199999999999</v>
      </c>
      <c r="Q5" s="17">
        <f t="shared" si="6"/>
        <v>4688.0230021562393</v>
      </c>
      <c r="R5" s="17">
        <f t="shared" si="7"/>
        <v>3794.5868407782978</v>
      </c>
      <c r="S5" s="3">
        <v>0.96792999999999996</v>
      </c>
      <c r="U5" s="17">
        <f t="shared" si="8"/>
        <v>3963.0103141455725</v>
      </c>
    </row>
    <row r="6" spans="1:21" x14ac:dyDescent="0.3">
      <c r="A6" s="2">
        <v>4</v>
      </c>
      <c r="B6" s="3">
        <v>1.3864000000000001</v>
      </c>
      <c r="C6" s="3">
        <v>1.1957</v>
      </c>
      <c r="D6" s="3">
        <v>0.91371999999999998</v>
      </c>
      <c r="E6" s="3">
        <v>0.85636000000000001</v>
      </c>
      <c r="F6" s="3">
        <f t="shared" si="2"/>
        <v>2.5821000000000001</v>
      </c>
      <c r="G6" s="3">
        <f t="shared" si="3"/>
        <v>1.7700800000000001</v>
      </c>
      <c r="H6" s="17">
        <f t="shared" si="4"/>
        <v>4578.0866677630192</v>
      </c>
      <c r="I6" s="17">
        <f t="shared" si="5"/>
        <v>3790.4775496090106</v>
      </c>
      <c r="J6" s="6"/>
      <c r="K6" s="2">
        <v>4</v>
      </c>
      <c r="L6" s="3">
        <v>1.4120999999999999</v>
      </c>
      <c r="M6" s="11">
        <v>1.2038</v>
      </c>
      <c r="N6" s="11">
        <v>0.89251999999999998</v>
      </c>
      <c r="O6" s="3">
        <f t="shared" si="0"/>
        <v>2.6158999999999999</v>
      </c>
      <c r="P6" s="11">
        <f t="shared" si="1"/>
        <v>1.78504</v>
      </c>
      <c r="Q6" s="17">
        <f t="shared" si="6"/>
        <v>4607.9530996853291</v>
      </c>
      <c r="R6" s="17">
        <f t="shared" si="7"/>
        <v>3806.4616392292992</v>
      </c>
      <c r="S6" s="3">
        <v>0.97087000000000001</v>
      </c>
      <c r="U6" s="17">
        <f t="shared" si="8"/>
        <v>3963.0103141455725</v>
      </c>
    </row>
    <row r="7" spans="1:21" x14ac:dyDescent="0.3">
      <c r="A7" s="2">
        <v>5</v>
      </c>
      <c r="B7" s="3">
        <v>1.333</v>
      </c>
      <c r="C7" s="3">
        <v>1.1749000000000001</v>
      </c>
      <c r="D7" s="3">
        <v>0.92135</v>
      </c>
      <c r="E7" s="3">
        <v>0.86790999999999996</v>
      </c>
      <c r="F7" s="3">
        <f t="shared" si="2"/>
        <v>2.5079000000000002</v>
      </c>
      <c r="G7" s="3">
        <f t="shared" si="3"/>
        <v>1.7892600000000001</v>
      </c>
      <c r="H7" s="17">
        <f t="shared" si="4"/>
        <v>4511.8285591137119</v>
      </c>
      <c r="I7" s="17">
        <f t="shared" si="5"/>
        <v>3810.9583971617294</v>
      </c>
      <c r="J7" s="6"/>
      <c r="K7" s="2">
        <v>5</v>
      </c>
      <c r="L7" s="3">
        <v>1.3536999999999999</v>
      </c>
      <c r="M7" s="11">
        <v>1.1850000000000001</v>
      </c>
      <c r="N7" s="11">
        <v>0.89932999999999996</v>
      </c>
      <c r="O7" s="3">
        <f t="shared" si="0"/>
        <v>2.5387</v>
      </c>
      <c r="P7" s="11">
        <f t="shared" si="1"/>
        <v>1.7986599999999999</v>
      </c>
      <c r="Q7" s="17">
        <f t="shared" si="6"/>
        <v>4539.4493290381224</v>
      </c>
      <c r="R7" s="17">
        <f t="shared" si="7"/>
        <v>3820.955849309642</v>
      </c>
      <c r="S7" s="3">
        <v>0.97009000000000001</v>
      </c>
      <c r="U7" s="17">
        <f t="shared" si="8"/>
        <v>3963.0103141455725</v>
      </c>
    </row>
    <row r="8" spans="1:21" x14ac:dyDescent="0.3">
      <c r="A8" s="2">
        <v>6</v>
      </c>
      <c r="B8" s="3">
        <v>1.302</v>
      </c>
      <c r="C8" s="3">
        <v>1.1533</v>
      </c>
      <c r="D8" s="3">
        <v>0.93593000000000004</v>
      </c>
      <c r="E8" s="3">
        <v>0.86346000000000001</v>
      </c>
      <c r="F8" s="3">
        <f t="shared" si="2"/>
        <v>2.4553000000000003</v>
      </c>
      <c r="G8" s="3">
        <f t="shared" si="3"/>
        <v>1.79939</v>
      </c>
      <c r="H8" s="17">
        <f t="shared" si="4"/>
        <v>4464.2629089841748</v>
      </c>
      <c r="I8" s="17">
        <f t="shared" si="5"/>
        <v>3821.7311528169539</v>
      </c>
      <c r="J8" s="6"/>
      <c r="K8" s="2">
        <v>6</v>
      </c>
      <c r="L8" s="3">
        <v>1.3139000000000001</v>
      </c>
      <c r="M8" s="11">
        <v>1.1724000000000001</v>
      </c>
      <c r="N8" s="11">
        <v>0.90319000000000005</v>
      </c>
      <c r="O8" s="3">
        <f t="shared" si="0"/>
        <v>2.4863</v>
      </c>
      <c r="P8" s="11">
        <f t="shared" si="1"/>
        <v>1.8063800000000001</v>
      </c>
      <c r="Q8" s="17">
        <f t="shared" si="6"/>
        <v>4492.3568405037704</v>
      </c>
      <c r="R8" s="17">
        <f t="shared" si="7"/>
        <v>3829.1470013794269</v>
      </c>
      <c r="S8" s="3">
        <v>0.96848999999999996</v>
      </c>
      <c r="U8" s="17">
        <f t="shared" si="8"/>
        <v>3963.0103141455725</v>
      </c>
    </row>
    <row r="9" spans="1:21" x14ac:dyDescent="0.3">
      <c r="A9" s="2">
        <v>7</v>
      </c>
      <c r="B9" s="3">
        <v>1.2808999999999999</v>
      </c>
      <c r="C9" s="3">
        <v>1.143</v>
      </c>
      <c r="D9" s="3">
        <v>0.96009999999999995</v>
      </c>
      <c r="E9" s="3">
        <v>0.84994999999999998</v>
      </c>
      <c r="F9" s="3">
        <f t="shared" si="2"/>
        <v>2.4238999999999997</v>
      </c>
      <c r="G9" s="3">
        <f t="shared" si="3"/>
        <v>1.8100499999999999</v>
      </c>
      <c r="H9" s="17">
        <f t="shared" si="4"/>
        <v>4435.6250814293799</v>
      </c>
      <c r="I9" s="17">
        <f t="shared" si="5"/>
        <v>3833.034843064318</v>
      </c>
      <c r="J9" s="6"/>
      <c r="K9" s="2">
        <v>7</v>
      </c>
      <c r="L9" s="3">
        <v>1.2819</v>
      </c>
      <c r="M9" s="11">
        <v>1.1641999999999999</v>
      </c>
      <c r="N9" s="11">
        <v>0.90268999999999999</v>
      </c>
      <c r="O9" s="3">
        <f t="shared" si="0"/>
        <v>2.4460999999999999</v>
      </c>
      <c r="P9" s="11">
        <f t="shared" si="1"/>
        <v>1.80538</v>
      </c>
      <c r="Q9" s="17">
        <f t="shared" si="6"/>
        <v>4455.8912712132478</v>
      </c>
      <c r="R9" s="17">
        <f t="shared" si="7"/>
        <v>3828.086959445915</v>
      </c>
      <c r="S9" s="3">
        <v>0.96736</v>
      </c>
      <c r="U9" s="17">
        <f t="shared" si="8"/>
        <v>3963.0103141455725</v>
      </c>
    </row>
    <row r="10" spans="1:21" x14ac:dyDescent="0.3">
      <c r="A10" s="2">
        <v>8</v>
      </c>
      <c r="B10" s="3">
        <v>1.2505999999999999</v>
      </c>
      <c r="C10" s="3">
        <v>1.1283000000000001</v>
      </c>
      <c r="D10" s="3">
        <v>0.999</v>
      </c>
      <c r="E10" s="3">
        <v>0.81644000000000005</v>
      </c>
      <c r="F10" s="3">
        <f t="shared" si="2"/>
        <v>2.3788999999999998</v>
      </c>
      <c r="G10" s="3">
        <f t="shared" si="3"/>
        <v>1.8154400000000002</v>
      </c>
      <c r="H10" s="17">
        <f t="shared" si="4"/>
        <v>4394.2582256635114</v>
      </c>
      <c r="I10" s="17">
        <f t="shared" si="5"/>
        <v>3838.7376413812717</v>
      </c>
      <c r="J10" s="6"/>
      <c r="K10" s="2">
        <v>8</v>
      </c>
      <c r="L10" s="3">
        <v>1.2558</v>
      </c>
      <c r="M10" s="11">
        <v>1.1417999999999999</v>
      </c>
      <c r="N10" s="11">
        <v>0.90276000000000001</v>
      </c>
      <c r="O10" s="3">
        <f t="shared" si="0"/>
        <v>2.3975999999999997</v>
      </c>
      <c r="P10" s="11">
        <f t="shared" si="1"/>
        <v>1.80552</v>
      </c>
      <c r="Q10" s="17">
        <f t="shared" si="6"/>
        <v>4411.4955570480015</v>
      </c>
      <c r="R10" s="17">
        <f t="shared" si="7"/>
        <v>3828.2353829869076</v>
      </c>
      <c r="S10" s="3">
        <v>0.96433000000000002</v>
      </c>
      <c r="U10" s="17">
        <f t="shared" si="8"/>
        <v>3963.0103141455725</v>
      </c>
    </row>
    <row r="11" spans="1:21" x14ac:dyDescent="0.3">
      <c r="A11" s="2">
        <v>9</v>
      </c>
      <c r="B11" s="3">
        <v>1.2093</v>
      </c>
      <c r="C11" s="3">
        <v>1.1124000000000001</v>
      </c>
      <c r="D11" s="3">
        <v>1.0530999999999999</v>
      </c>
      <c r="E11" s="3">
        <v>0.77547999999999995</v>
      </c>
      <c r="F11" s="3">
        <f t="shared" si="2"/>
        <v>2.3216999999999999</v>
      </c>
      <c r="G11" s="3">
        <f t="shared" si="3"/>
        <v>1.8285799999999999</v>
      </c>
      <c r="H11" s="17">
        <f t="shared" si="4"/>
        <v>4341.1074137459946</v>
      </c>
      <c r="I11" s="17">
        <f t="shared" si="5"/>
        <v>3852.6048222004388</v>
      </c>
      <c r="J11" s="6"/>
      <c r="K11" s="2">
        <v>9</v>
      </c>
      <c r="L11" s="3">
        <v>1.1908000000000001</v>
      </c>
      <c r="M11" s="11">
        <v>1.0921000000000001</v>
      </c>
      <c r="N11" s="11">
        <v>0.8861</v>
      </c>
      <c r="O11" s="3">
        <f t="shared" si="0"/>
        <v>2.2829000000000002</v>
      </c>
      <c r="P11" s="11">
        <f t="shared" si="1"/>
        <v>1.7722</v>
      </c>
      <c r="Q11" s="17">
        <f t="shared" si="6"/>
        <v>4304.6805225085309</v>
      </c>
      <c r="R11" s="17">
        <f t="shared" si="7"/>
        <v>3792.7467712684852</v>
      </c>
      <c r="S11" s="3">
        <v>0.96462999999999999</v>
      </c>
      <c r="U11" s="17">
        <f t="shared" si="8"/>
        <v>3963.0103141455725</v>
      </c>
    </row>
    <row r="12" spans="1:21" x14ac:dyDescent="0.3">
      <c r="A12" s="2">
        <v>10</v>
      </c>
      <c r="B12" s="3">
        <v>1.1104000000000001</v>
      </c>
      <c r="C12" s="3">
        <v>1.0116000000000001</v>
      </c>
      <c r="D12" s="3">
        <v>1.0528</v>
      </c>
      <c r="E12" s="3">
        <v>0.74865000000000004</v>
      </c>
      <c r="F12" s="3">
        <f t="shared" si="2"/>
        <v>2.1219999999999999</v>
      </c>
      <c r="G12" s="3">
        <f t="shared" si="3"/>
        <v>1.80145</v>
      </c>
      <c r="H12" s="17">
        <f t="shared" si="4"/>
        <v>4150.2109411171605</v>
      </c>
      <c r="I12" s="17">
        <f t="shared" si="5"/>
        <v>3823.9181479136805</v>
      </c>
      <c r="J12" s="6"/>
      <c r="K12" s="2">
        <v>10</v>
      </c>
      <c r="L12" s="3">
        <v>1.0431999999999999</v>
      </c>
      <c r="M12" s="11">
        <v>0.98709999999999998</v>
      </c>
      <c r="N12" s="11">
        <v>0.83865999999999996</v>
      </c>
      <c r="O12" s="3">
        <f t="shared" si="0"/>
        <v>2.0303</v>
      </c>
      <c r="P12" s="11">
        <f t="shared" si="1"/>
        <v>1.6773199999999999</v>
      </c>
      <c r="Q12" s="17">
        <f t="shared" si="6"/>
        <v>4059.5471368026024</v>
      </c>
      <c r="R12" s="17">
        <f t="shared" si="7"/>
        <v>3689.8222376972008</v>
      </c>
      <c r="S12" s="3">
        <v>0.94643999999999995</v>
      </c>
      <c r="U12" s="17">
        <f t="shared" si="8"/>
        <v>3963.0103141455725</v>
      </c>
    </row>
    <row r="13" spans="1:21" x14ac:dyDescent="0.3">
      <c r="I13" s="6"/>
      <c r="J13" s="6"/>
      <c r="K13" s="6"/>
      <c r="L13" s="6"/>
      <c r="M13" s="6"/>
      <c r="N13" s="6"/>
      <c r="O13" s="6"/>
      <c r="Q13" s="5"/>
      <c r="R13" s="5"/>
    </row>
    <row r="14" spans="1:21" ht="14.4" customHeight="1" x14ac:dyDescent="0.3">
      <c r="A14" s="23" t="s">
        <v>5</v>
      </c>
      <c r="B14" s="33" t="s">
        <v>18</v>
      </c>
      <c r="C14" s="34"/>
      <c r="D14" s="35"/>
      <c r="E14" s="31" t="s">
        <v>19</v>
      </c>
      <c r="F14" s="36"/>
      <c r="G14" s="32"/>
      <c r="H14" s="23" t="s">
        <v>17</v>
      </c>
      <c r="I14" s="37" t="s">
        <v>20</v>
      </c>
      <c r="J14" s="6"/>
      <c r="K14" s="23" t="s">
        <v>5</v>
      </c>
      <c r="L14" s="33" t="s">
        <v>2</v>
      </c>
      <c r="M14" s="34"/>
      <c r="N14" s="35"/>
      <c r="O14" s="31" t="s">
        <v>21</v>
      </c>
      <c r="P14" s="36"/>
      <c r="Q14" s="32"/>
      <c r="R14" s="37" t="s">
        <v>20</v>
      </c>
    </row>
    <row r="15" spans="1:21" x14ac:dyDescent="0.3">
      <c r="A15" s="24"/>
      <c r="B15" s="1" t="s">
        <v>0</v>
      </c>
      <c r="C15" s="1" t="s">
        <v>1</v>
      </c>
      <c r="D15" s="19" t="s">
        <v>3</v>
      </c>
      <c r="E15" s="2" t="s">
        <v>0</v>
      </c>
      <c r="F15" s="2" t="s">
        <v>1</v>
      </c>
      <c r="G15" s="19" t="s">
        <v>3</v>
      </c>
      <c r="H15" s="24"/>
      <c r="I15" s="38"/>
      <c r="J15" s="6"/>
      <c r="K15" s="24"/>
      <c r="L15" s="1" t="s">
        <v>0</v>
      </c>
      <c r="M15" s="1" t="s">
        <v>1</v>
      </c>
      <c r="N15" s="19" t="s">
        <v>3</v>
      </c>
      <c r="O15" s="2" t="s">
        <v>0</v>
      </c>
      <c r="P15" s="2" t="s">
        <v>1</v>
      </c>
      <c r="Q15" s="19" t="s">
        <v>3</v>
      </c>
      <c r="R15" s="38"/>
    </row>
    <row r="16" spans="1:21" x14ac:dyDescent="0.3">
      <c r="A16" s="2">
        <v>1</v>
      </c>
      <c r="B16" s="3">
        <v>1.6121000000000001</v>
      </c>
      <c r="C16" s="3">
        <v>1.2746</v>
      </c>
      <c r="D16" s="3">
        <f>B16+C16</f>
        <v>2.8867000000000003</v>
      </c>
      <c r="E16" s="3">
        <v>1.6124000000000001</v>
      </c>
      <c r="F16" s="11">
        <v>1.2916000000000001</v>
      </c>
      <c r="G16" s="3">
        <f>F16+E16</f>
        <v>2.9039999999999999</v>
      </c>
      <c r="H16" s="3">
        <v>0.95176000000000005</v>
      </c>
      <c r="I16" s="3">
        <f>(G16-D16)/G16</f>
        <v>5.9573002754819727E-3</v>
      </c>
      <c r="J16" s="6"/>
      <c r="K16" s="2">
        <v>1</v>
      </c>
      <c r="L16" s="3">
        <v>0.89168999999999998</v>
      </c>
      <c r="M16" s="3">
        <v>0.82945999999999998</v>
      </c>
      <c r="N16" s="3">
        <f>L16+M16</f>
        <v>1.72115</v>
      </c>
      <c r="O16" s="11">
        <v>0.87695000000000001</v>
      </c>
      <c r="P16" s="11">
        <v>0.87695000000000001</v>
      </c>
      <c r="Q16" s="3">
        <f>P16+O16</f>
        <v>1.7539</v>
      </c>
      <c r="R16" s="3">
        <f t="shared" ref="R16:R25" si="9">(Q16-N16)/Q16</f>
        <v>1.8672672330235507E-2</v>
      </c>
    </row>
    <row r="17" spans="1:18" x14ac:dyDescent="0.3">
      <c r="A17" s="2">
        <v>2</v>
      </c>
      <c r="B17" s="3">
        <v>1.5322</v>
      </c>
      <c r="C17" s="3">
        <v>1.2403999999999999</v>
      </c>
      <c r="D17" s="3">
        <f t="shared" ref="D17:D25" si="10">B17+C17</f>
        <v>2.7725999999999997</v>
      </c>
      <c r="E17" s="3">
        <v>1.5438000000000001</v>
      </c>
      <c r="F17" s="11">
        <v>1.2592000000000001</v>
      </c>
      <c r="G17" s="3">
        <f t="shared" ref="G17:G25" si="11">F17+E17</f>
        <v>2.8029999999999999</v>
      </c>
      <c r="H17" s="3">
        <v>0.96181000000000005</v>
      </c>
      <c r="I17" s="3">
        <f t="shared" ref="I17:I25" si="12">(G17-D17)/G17</f>
        <v>1.0845522654299038E-2</v>
      </c>
      <c r="J17" s="6"/>
      <c r="K17" s="2">
        <v>2</v>
      </c>
      <c r="L17" s="3">
        <v>0.86538000000000004</v>
      </c>
      <c r="M17" s="3">
        <v>0.86317999999999995</v>
      </c>
      <c r="N17" s="3">
        <f t="shared" ref="N17:N25" si="13">L17+M17</f>
        <v>1.7285599999999999</v>
      </c>
      <c r="O17" s="11">
        <v>0.88182000000000005</v>
      </c>
      <c r="P17" s="11">
        <v>0.88182000000000005</v>
      </c>
      <c r="Q17" s="3">
        <f t="shared" ref="Q17:Q25" si="14">P17+O17</f>
        <v>1.7636400000000001</v>
      </c>
      <c r="R17" s="3">
        <f t="shared" si="9"/>
        <v>1.9890680637772006E-2</v>
      </c>
    </row>
    <row r="18" spans="1:18" x14ac:dyDescent="0.3">
      <c r="A18" s="2">
        <v>3</v>
      </c>
      <c r="B18" s="3">
        <v>1.4556</v>
      </c>
      <c r="C18" s="3">
        <v>1.2141999999999999</v>
      </c>
      <c r="D18" s="3">
        <f t="shared" si="10"/>
        <v>2.6698</v>
      </c>
      <c r="E18" s="3">
        <v>1.4764999999999999</v>
      </c>
      <c r="F18" s="11">
        <v>1.2311000000000001</v>
      </c>
      <c r="G18" s="3">
        <f t="shared" si="11"/>
        <v>2.7076000000000002</v>
      </c>
      <c r="H18" s="3">
        <v>0.96792999999999996</v>
      </c>
      <c r="I18" s="3">
        <f t="shared" si="12"/>
        <v>1.3960703205791208E-2</v>
      </c>
      <c r="J18" s="6"/>
      <c r="K18" s="2">
        <v>3</v>
      </c>
      <c r="L18" s="3">
        <v>0.90678000000000003</v>
      </c>
      <c r="M18" s="3">
        <v>0.84458999999999995</v>
      </c>
      <c r="N18" s="3">
        <f t="shared" si="13"/>
        <v>1.7513700000000001</v>
      </c>
      <c r="O18" s="11">
        <v>0.88695999999999997</v>
      </c>
      <c r="P18" s="11">
        <v>0.88695999999999997</v>
      </c>
      <c r="Q18" s="3">
        <f t="shared" si="14"/>
        <v>1.7739199999999999</v>
      </c>
      <c r="R18" s="3">
        <f t="shared" si="9"/>
        <v>1.2711959953098139E-2</v>
      </c>
    </row>
    <row r="19" spans="1:18" x14ac:dyDescent="0.3">
      <c r="A19" s="2">
        <v>4</v>
      </c>
      <c r="B19" s="3">
        <v>1.3864000000000001</v>
      </c>
      <c r="C19" s="3">
        <v>1.1957</v>
      </c>
      <c r="D19" s="3">
        <f t="shared" si="10"/>
        <v>2.5821000000000001</v>
      </c>
      <c r="E19" s="3">
        <v>1.4120999999999999</v>
      </c>
      <c r="F19" s="11">
        <v>1.2038</v>
      </c>
      <c r="G19" s="3">
        <f t="shared" si="11"/>
        <v>2.6158999999999999</v>
      </c>
      <c r="H19" s="3">
        <v>0.97087000000000001</v>
      </c>
      <c r="I19" s="3">
        <f t="shared" si="12"/>
        <v>1.2920983218012856E-2</v>
      </c>
      <c r="J19" s="6"/>
      <c r="K19" s="2">
        <v>4</v>
      </c>
      <c r="L19" s="3">
        <v>0.91371999999999998</v>
      </c>
      <c r="M19" s="3">
        <v>0.85636000000000001</v>
      </c>
      <c r="N19" s="3">
        <f t="shared" si="13"/>
        <v>1.7700800000000001</v>
      </c>
      <c r="O19" s="11">
        <v>0.89251999999999998</v>
      </c>
      <c r="P19" s="11">
        <v>0.89251999999999998</v>
      </c>
      <c r="Q19" s="3">
        <f t="shared" si="14"/>
        <v>1.78504</v>
      </c>
      <c r="R19" s="3">
        <f t="shared" si="9"/>
        <v>8.3807645767040861E-3</v>
      </c>
    </row>
    <row r="20" spans="1:18" ht="14.4" customHeight="1" x14ac:dyDescent="0.3">
      <c r="A20" s="2">
        <v>5</v>
      </c>
      <c r="B20" s="3">
        <v>1.333</v>
      </c>
      <c r="C20" s="3">
        <v>1.1749000000000001</v>
      </c>
      <c r="D20" s="3">
        <f t="shared" si="10"/>
        <v>2.5079000000000002</v>
      </c>
      <c r="E20" s="3">
        <v>1.3536999999999999</v>
      </c>
      <c r="F20" s="11">
        <v>1.1850000000000001</v>
      </c>
      <c r="G20" s="3">
        <f t="shared" si="11"/>
        <v>2.5387</v>
      </c>
      <c r="H20" s="3">
        <v>0.97009000000000001</v>
      </c>
      <c r="I20" s="3">
        <f t="shared" si="12"/>
        <v>1.2132193642415297E-2</v>
      </c>
      <c r="J20" s="6"/>
      <c r="K20" s="2">
        <v>5</v>
      </c>
      <c r="L20" s="3">
        <v>0.92135</v>
      </c>
      <c r="M20" s="3">
        <v>0.86790999999999996</v>
      </c>
      <c r="N20" s="3">
        <f t="shared" si="13"/>
        <v>1.7892600000000001</v>
      </c>
      <c r="O20" s="11">
        <v>0.89932999999999996</v>
      </c>
      <c r="P20" s="11">
        <v>0.89932999999999996</v>
      </c>
      <c r="Q20" s="3">
        <f t="shared" si="14"/>
        <v>1.7986599999999999</v>
      </c>
      <c r="R20" s="3">
        <f t="shared" si="9"/>
        <v>5.226112772841923E-3</v>
      </c>
    </row>
    <row r="21" spans="1:18" x14ac:dyDescent="0.3">
      <c r="A21" s="2">
        <v>6</v>
      </c>
      <c r="B21" s="3">
        <v>1.302</v>
      </c>
      <c r="C21" s="3">
        <v>1.1533</v>
      </c>
      <c r="D21" s="3">
        <f t="shared" si="10"/>
        <v>2.4553000000000003</v>
      </c>
      <c r="E21" s="3">
        <v>1.3139000000000001</v>
      </c>
      <c r="F21" s="11">
        <v>1.1724000000000001</v>
      </c>
      <c r="G21" s="3">
        <f t="shared" si="11"/>
        <v>2.4863</v>
      </c>
      <c r="H21" s="3">
        <v>0.96848999999999996</v>
      </c>
      <c r="I21" s="3">
        <f t="shared" si="12"/>
        <v>1.2468326428829866E-2</v>
      </c>
      <c r="J21" s="6"/>
      <c r="K21" s="2">
        <v>6</v>
      </c>
      <c r="L21" s="3">
        <v>0.93593000000000004</v>
      </c>
      <c r="M21" s="3">
        <v>0.86346000000000001</v>
      </c>
      <c r="N21" s="3">
        <f t="shared" si="13"/>
        <v>1.79939</v>
      </c>
      <c r="O21" s="11">
        <v>0.90319000000000005</v>
      </c>
      <c r="P21" s="11">
        <v>0.90319000000000005</v>
      </c>
      <c r="Q21" s="3">
        <f t="shared" si="14"/>
        <v>1.8063800000000001</v>
      </c>
      <c r="R21" s="3">
        <f t="shared" si="9"/>
        <v>3.8696176884155335E-3</v>
      </c>
    </row>
    <row r="22" spans="1:18" x14ac:dyDescent="0.3">
      <c r="A22" s="2">
        <v>7</v>
      </c>
      <c r="B22" s="3">
        <v>1.2808999999999999</v>
      </c>
      <c r="C22" s="3">
        <v>1.143</v>
      </c>
      <c r="D22" s="3">
        <f t="shared" si="10"/>
        <v>2.4238999999999997</v>
      </c>
      <c r="E22" s="3">
        <v>1.2819</v>
      </c>
      <c r="F22" s="11">
        <v>1.1641999999999999</v>
      </c>
      <c r="G22" s="3">
        <f t="shared" si="11"/>
        <v>2.4460999999999999</v>
      </c>
      <c r="H22" s="3">
        <v>0.96736</v>
      </c>
      <c r="I22" s="3">
        <f t="shared" si="12"/>
        <v>9.0756714770451816E-3</v>
      </c>
      <c r="J22" s="6"/>
      <c r="K22" s="2">
        <v>7</v>
      </c>
      <c r="L22" s="3">
        <v>0.96009999999999995</v>
      </c>
      <c r="M22" s="3">
        <v>0.84994999999999998</v>
      </c>
      <c r="N22" s="3">
        <f t="shared" si="13"/>
        <v>1.8100499999999999</v>
      </c>
      <c r="O22" s="11">
        <v>0.90268999999999999</v>
      </c>
      <c r="P22" s="11">
        <v>0.90268999999999999</v>
      </c>
      <c r="Q22" s="3">
        <f t="shared" si="14"/>
        <v>1.80538</v>
      </c>
      <c r="R22" s="3">
        <f t="shared" si="9"/>
        <v>-2.5867130465608082E-3</v>
      </c>
    </row>
    <row r="23" spans="1:18" x14ac:dyDescent="0.3">
      <c r="A23" s="2">
        <v>8</v>
      </c>
      <c r="B23" s="3">
        <v>1.2505999999999999</v>
      </c>
      <c r="C23" s="3">
        <v>1.1283000000000001</v>
      </c>
      <c r="D23" s="3">
        <f t="shared" si="10"/>
        <v>2.3788999999999998</v>
      </c>
      <c r="E23" s="3">
        <v>1.2558</v>
      </c>
      <c r="F23" s="11">
        <v>1.1417999999999999</v>
      </c>
      <c r="G23" s="3">
        <f t="shared" si="11"/>
        <v>2.3975999999999997</v>
      </c>
      <c r="H23" s="3">
        <v>0.96433000000000002</v>
      </c>
      <c r="I23" s="3">
        <f t="shared" si="12"/>
        <v>7.7994661327994413E-3</v>
      </c>
      <c r="J23" s="9"/>
      <c r="K23" s="2">
        <v>8</v>
      </c>
      <c r="L23" s="3">
        <v>0.999</v>
      </c>
      <c r="M23" s="3">
        <v>0.81644000000000005</v>
      </c>
      <c r="N23" s="3">
        <f t="shared" si="13"/>
        <v>1.8154400000000002</v>
      </c>
      <c r="O23" s="11">
        <v>0.90276000000000001</v>
      </c>
      <c r="P23" s="11">
        <v>0.90276000000000001</v>
      </c>
      <c r="Q23" s="3">
        <f t="shared" si="14"/>
        <v>1.80552</v>
      </c>
      <c r="R23" s="3">
        <f t="shared" si="9"/>
        <v>-5.4942620408525806E-3</v>
      </c>
    </row>
    <row r="24" spans="1:18" x14ac:dyDescent="0.3">
      <c r="A24" s="2">
        <v>9</v>
      </c>
      <c r="B24" s="3">
        <v>1.2093</v>
      </c>
      <c r="C24" s="3">
        <v>1.1124000000000001</v>
      </c>
      <c r="D24" s="3">
        <f t="shared" si="10"/>
        <v>2.3216999999999999</v>
      </c>
      <c r="E24" s="3">
        <v>1.1908000000000001</v>
      </c>
      <c r="F24" s="11">
        <v>1.0921000000000001</v>
      </c>
      <c r="G24" s="3">
        <f t="shared" si="11"/>
        <v>2.2829000000000002</v>
      </c>
      <c r="H24" s="3">
        <v>0.96462999999999999</v>
      </c>
      <c r="I24" s="3">
        <f t="shared" si="12"/>
        <v>-1.6995926234175708E-2</v>
      </c>
      <c r="K24" s="2">
        <v>9</v>
      </c>
      <c r="L24" s="3">
        <v>1.0530999999999999</v>
      </c>
      <c r="M24" s="3">
        <v>0.77547999999999995</v>
      </c>
      <c r="N24" s="3">
        <f t="shared" si="13"/>
        <v>1.8285799999999999</v>
      </c>
      <c r="O24" s="11">
        <v>0.8861</v>
      </c>
      <c r="P24" s="11">
        <v>0.8861</v>
      </c>
      <c r="Q24" s="3">
        <f t="shared" si="14"/>
        <v>1.7722</v>
      </c>
      <c r="R24" s="3">
        <f t="shared" si="9"/>
        <v>-3.1813565060376865E-2</v>
      </c>
    </row>
    <row r="25" spans="1:18" x14ac:dyDescent="0.3">
      <c r="A25" s="2">
        <v>10</v>
      </c>
      <c r="B25" s="3">
        <v>1.1104000000000001</v>
      </c>
      <c r="C25" s="3">
        <v>1.0116000000000001</v>
      </c>
      <c r="D25" s="3">
        <f t="shared" si="10"/>
        <v>2.1219999999999999</v>
      </c>
      <c r="E25" s="3">
        <v>1.0431999999999999</v>
      </c>
      <c r="F25" s="11">
        <v>0.98709999999999998</v>
      </c>
      <c r="G25" s="3">
        <f t="shared" si="11"/>
        <v>2.0303</v>
      </c>
      <c r="H25" s="3">
        <v>0.94643999999999995</v>
      </c>
      <c r="I25" s="3">
        <f t="shared" si="12"/>
        <v>-4.516573905334182E-2</v>
      </c>
      <c r="K25" s="2">
        <v>10</v>
      </c>
      <c r="L25" s="3">
        <v>1.0528</v>
      </c>
      <c r="M25" s="3">
        <v>0.74865000000000004</v>
      </c>
      <c r="N25" s="3">
        <f t="shared" si="13"/>
        <v>1.80145</v>
      </c>
      <c r="O25" s="11">
        <v>0.83865999999999996</v>
      </c>
      <c r="P25" s="11">
        <v>0.83865999999999996</v>
      </c>
      <c r="Q25" s="3">
        <f t="shared" si="14"/>
        <v>1.6773199999999999</v>
      </c>
      <c r="R25" s="3">
        <f t="shared" si="9"/>
        <v>-7.4004960293802061E-2</v>
      </c>
    </row>
    <row r="26" spans="1:18" x14ac:dyDescent="0.3">
      <c r="M26" s="13"/>
      <c r="N26" s="18"/>
      <c r="O26" s="18"/>
      <c r="P26" s="13"/>
      <c r="Q26" s="13"/>
    </row>
    <row r="27" spans="1:18" x14ac:dyDescent="0.3">
      <c r="M27" s="13"/>
      <c r="N27" s="18"/>
      <c r="O27" s="18"/>
      <c r="P27" s="13"/>
      <c r="Q27" s="13"/>
    </row>
    <row r="28" spans="1:18" x14ac:dyDescent="0.3">
      <c r="M28" s="13"/>
      <c r="N28" s="18"/>
      <c r="O28" s="18"/>
      <c r="P28" s="13"/>
      <c r="Q28" s="13"/>
    </row>
  </sheetData>
  <mergeCells count="22">
    <mergeCell ref="U1:U2"/>
    <mergeCell ref="A14:A15"/>
    <mergeCell ref="B14:D14"/>
    <mergeCell ref="E14:G14"/>
    <mergeCell ref="Q1:R1"/>
    <mergeCell ref="A1:A2"/>
    <mergeCell ref="B1:C1"/>
    <mergeCell ref="D1:E1"/>
    <mergeCell ref="F1:F2"/>
    <mergeCell ref="G1:G2"/>
    <mergeCell ref="H1:I1"/>
    <mergeCell ref="K1:K2"/>
    <mergeCell ref="L1:M1"/>
    <mergeCell ref="O1:O2"/>
    <mergeCell ref="P1:P2"/>
    <mergeCell ref="S1:S2"/>
    <mergeCell ref="H14:H15"/>
    <mergeCell ref="I14:I15"/>
    <mergeCell ref="K14:K15"/>
    <mergeCell ref="L14:N14"/>
    <mergeCell ref="O14:Q14"/>
    <mergeCell ref="R14:R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zoomScale="85" zoomScaleNormal="85" workbookViewId="0">
      <selection activeCell="U1" sqref="U1:U12"/>
    </sheetView>
  </sheetViews>
  <sheetFormatPr defaultRowHeight="14.4" x14ac:dyDescent="0.3"/>
  <sheetData>
    <row r="1" spans="1:32" x14ac:dyDescent="0.3">
      <c r="A1" s="27" t="s">
        <v>5</v>
      </c>
      <c r="B1" s="28" t="s">
        <v>6</v>
      </c>
      <c r="C1" s="28"/>
      <c r="D1" s="27" t="s">
        <v>2</v>
      </c>
      <c r="E1" s="27"/>
      <c r="F1" s="27" t="s">
        <v>3</v>
      </c>
      <c r="G1" s="27" t="s">
        <v>4</v>
      </c>
      <c r="H1" s="29" t="s">
        <v>12</v>
      </c>
      <c r="I1" s="30"/>
      <c r="K1" s="27" t="s">
        <v>5</v>
      </c>
      <c r="L1" s="27" t="s">
        <v>9</v>
      </c>
      <c r="M1" s="27"/>
      <c r="N1" s="14" t="s">
        <v>10</v>
      </c>
      <c r="O1" s="27" t="s">
        <v>3</v>
      </c>
      <c r="P1" s="27" t="s">
        <v>11</v>
      </c>
      <c r="Q1" s="28" t="s">
        <v>12</v>
      </c>
      <c r="R1" s="28"/>
      <c r="S1" s="27" t="s">
        <v>17</v>
      </c>
      <c r="U1" s="27" t="s">
        <v>16</v>
      </c>
      <c r="AC1" s="25" t="s">
        <v>22</v>
      </c>
      <c r="AD1" s="26"/>
      <c r="AE1" s="26"/>
      <c r="AF1" s="26"/>
    </row>
    <row r="2" spans="1:32" x14ac:dyDescent="0.3">
      <c r="A2" s="27"/>
      <c r="B2" s="1" t="s">
        <v>0</v>
      </c>
      <c r="C2" s="1" t="s">
        <v>1</v>
      </c>
      <c r="D2" s="1" t="s">
        <v>0</v>
      </c>
      <c r="E2" s="1" t="s">
        <v>1</v>
      </c>
      <c r="F2" s="27"/>
      <c r="G2" s="27"/>
      <c r="H2" s="16" t="s">
        <v>13</v>
      </c>
      <c r="I2" s="15" t="s">
        <v>14</v>
      </c>
      <c r="J2" s="5"/>
      <c r="K2" s="27"/>
      <c r="L2" s="2" t="s">
        <v>0</v>
      </c>
      <c r="M2" s="2" t="s">
        <v>1</v>
      </c>
      <c r="N2" s="2" t="s">
        <v>7</v>
      </c>
      <c r="O2" s="27"/>
      <c r="P2" s="27"/>
      <c r="Q2" s="12" t="s">
        <v>13</v>
      </c>
      <c r="R2" s="12" t="s">
        <v>15</v>
      </c>
      <c r="S2" s="27"/>
      <c r="U2" s="27"/>
      <c r="AC2" s="13" t="s">
        <v>23</v>
      </c>
      <c r="AD2" s="13" t="s">
        <v>24</v>
      </c>
      <c r="AE2" s="13" t="s">
        <v>25</v>
      </c>
      <c r="AF2" s="13" t="s">
        <v>26</v>
      </c>
    </row>
    <row r="3" spans="1:32" x14ac:dyDescent="0.3">
      <c r="A3" s="2">
        <v>1</v>
      </c>
      <c r="B3" s="3">
        <v>1.6121000000000001</v>
      </c>
      <c r="C3" s="3">
        <v>1.2746</v>
      </c>
      <c r="D3" s="3">
        <v>0.89168999999999998</v>
      </c>
      <c r="E3" s="3">
        <v>0.82945999999999998</v>
      </c>
      <c r="F3" s="3">
        <f>B3+C3</f>
        <v>2.8867000000000003</v>
      </c>
      <c r="G3" s="3">
        <f>D3+E3</f>
        <v>1.72115</v>
      </c>
      <c r="H3" s="17">
        <f>0.338*6*(1-POWER(0.25,2))*POWER(1.94*1.35*POWER(B3+C3,1/3),3/2)/POWER(0.02,3/2)</f>
        <v>4840.5900895797786</v>
      </c>
      <c r="I3" s="17">
        <f>0.338*6*(1-POWER(0.25,2))*POWER(1.94*1.35*POWER(D3+E3,1/3),3/2)/POWER(0.02,3/2)</f>
        <v>3737.7206660958091</v>
      </c>
      <c r="K3" s="2">
        <v>1</v>
      </c>
      <c r="L3" s="11">
        <v>1.6124000000000001</v>
      </c>
      <c r="M3" s="11">
        <v>1.2916000000000001</v>
      </c>
      <c r="N3" s="11">
        <v>0.87695000000000001</v>
      </c>
      <c r="O3" s="11">
        <f t="shared" ref="O3:O22" si="0">L3+M3</f>
        <v>2.9039999999999999</v>
      </c>
      <c r="P3" s="11">
        <f>2*N3</f>
        <v>1.7539</v>
      </c>
      <c r="Q3" s="17">
        <f>0.338*6*(1-POWER(0.25,2))*POWER(1.94*1.35*POWER(L3+M3,1/3),3/2)/POWER(0.02,3/2)</f>
        <v>4855.073256568875</v>
      </c>
      <c r="R3" s="17">
        <f>0.338*6*(1-POWER(0.25,2))*POWER(1.94*1.35*POWER(2*N3,1/3),3/2)/POWER(0.02,3/2)</f>
        <v>3773.1137235129777</v>
      </c>
      <c r="S3" s="3">
        <v>0.95176000000000005</v>
      </c>
      <c r="U3" s="17">
        <f>0.338*6*(1-POWER(0.25,2))*POWER(2*1.351*POWER(2*0.881,1/3),3/2)/POWER(0.02,3/2)</f>
        <v>3963.0103141455725</v>
      </c>
      <c r="AC3" s="13">
        <f>(H3-3963.01)/3963.01</f>
        <v>0.22144281482503914</v>
      </c>
      <c r="AD3" s="13">
        <f>(I3-3963.01)/3963.01</f>
        <v>-5.6848035686054572E-2</v>
      </c>
      <c r="AE3" s="13">
        <f>(Q3-3963.01)/3963.01</f>
        <v>0.22509740237064119</v>
      </c>
      <c r="AF3" s="13">
        <f>(R3-3963.01)/3963.01</f>
        <v>-4.791718327408271E-2</v>
      </c>
    </row>
    <row r="4" spans="1:32" x14ac:dyDescent="0.3">
      <c r="A4" s="2">
        <v>2</v>
      </c>
      <c r="B4" s="3">
        <v>1.5733999999999999</v>
      </c>
      <c r="C4" s="3">
        <v>1.2574000000000001</v>
      </c>
      <c r="D4" s="3">
        <v>0.89568999999999999</v>
      </c>
      <c r="E4" s="3">
        <v>0.83235999999999999</v>
      </c>
      <c r="F4" s="3">
        <f t="shared" ref="F4:F22" si="1">B4+C4</f>
        <v>2.8308</v>
      </c>
      <c r="G4" s="3">
        <f t="shared" ref="G4:G22" si="2">D4+E4</f>
        <v>1.7280500000000001</v>
      </c>
      <c r="H4" s="17">
        <f t="shared" ref="H4:H22" si="3">0.338*6*(1-POWER(0.25,2))*POWER(1.94*1.35*POWER(B4+C4,1/3),3/2)/POWER(0.02,3/2)</f>
        <v>4793.4927479895214</v>
      </c>
      <c r="I4" s="17">
        <f t="shared" ref="I4:I22" si="4">0.338*6*(1-POWER(0.25,2))*POWER(1.94*1.35*POWER(D4+E4,1/3),3/2)/POWER(0.02,3/2)</f>
        <v>3745.2053351589111</v>
      </c>
      <c r="K4" s="2">
        <v>2</v>
      </c>
      <c r="L4" s="11">
        <v>1.5784</v>
      </c>
      <c r="M4" s="11">
        <v>1.2741</v>
      </c>
      <c r="N4" s="11">
        <v>0.87929000000000002</v>
      </c>
      <c r="O4" s="11">
        <f t="shared" si="0"/>
        <v>2.8525</v>
      </c>
      <c r="P4" s="11">
        <f t="shared" ref="P4:P22" si="5">2*N4</f>
        <v>1.75858</v>
      </c>
      <c r="Q4" s="17">
        <f t="shared" ref="Q4:Q22" si="6">0.338*6*(1-POWER(0.25,2))*POWER(1.94*1.35*POWER(L4+M4,1/3),3/2)/POWER(0.02,3/2)</f>
        <v>4811.8303573952562</v>
      </c>
      <c r="R4" s="17">
        <f t="shared" ref="R4:R22" si="7">0.338*6*(1-POWER(0.25,2))*POWER(1.94*1.35*POWER(2*N4,1/3),3/2)/POWER(0.02,3/2)</f>
        <v>3778.1443433937443</v>
      </c>
      <c r="S4" s="3">
        <v>0.95742000000000005</v>
      </c>
      <c r="U4" s="17">
        <f t="shared" ref="U4:U22" si="8">0.338*6*(1-POWER(0.25,2))*POWER(2*1.351*POWER(2*0.881,1/3),3/2)/POWER(0.02,3/2)</f>
        <v>3963.0103141455725</v>
      </c>
      <c r="AC4" s="13">
        <f t="shared" ref="AC4:AD19" si="9">(H4-3963.01)/3963.01</f>
        <v>0.20955857996561228</v>
      </c>
      <c r="AD4" s="13">
        <f t="shared" si="9"/>
        <v>-5.4959403292217053E-2</v>
      </c>
      <c r="AE4" s="13">
        <f t="shared" ref="AE4:AF19" si="10">(Q4-3963.01)/3963.01</f>
        <v>0.21418577227795438</v>
      </c>
      <c r="AF4" s="13">
        <f t="shared" si="10"/>
        <v>-4.6647789585758277E-2</v>
      </c>
    </row>
    <row r="5" spans="1:32" x14ac:dyDescent="0.3">
      <c r="A5" s="2">
        <v>3</v>
      </c>
      <c r="B5" s="3">
        <v>1.5322</v>
      </c>
      <c r="C5" s="3">
        <v>1.2403999999999999</v>
      </c>
      <c r="D5" s="3">
        <v>0.86538000000000004</v>
      </c>
      <c r="E5" s="3">
        <v>0.86317999999999995</v>
      </c>
      <c r="F5" s="3">
        <f t="shared" si="1"/>
        <v>2.7725999999999997</v>
      </c>
      <c r="G5" s="3">
        <f t="shared" si="2"/>
        <v>1.7285599999999999</v>
      </c>
      <c r="H5" s="17">
        <f t="shared" si="3"/>
        <v>4743.9607881815309</v>
      </c>
      <c r="I5" s="17">
        <f t="shared" si="4"/>
        <v>3745.7579562673691</v>
      </c>
      <c r="K5" s="2">
        <v>3</v>
      </c>
      <c r="L5" s="11">
        <v>1.5438000000000001</v>
      </c>
      <c r="M5" s="11">
        <v>1.2592000000000001</v>
      </c>
      <c r="N5" s="11">
        <v>0.88182000000000005</v>
      </c>
      <c r="O5" s="11">
        <f t="shared" si="0"/>
        <v>2.8029999999999999</v>
      </c>
      <c r="P5" s="11">
        <f t="shared" si="5"/>
        <v>1.7636400000000001</v>
      </c>
      <c r="Q5" s="17">
        <f t="shared" si="6"/>
        <v>4769.8973184165279</v>
      </c>
      <c r="R5" s="17">
        <f t="shared" si="7"/>
        <v>3783.5759070394938</v>
      </c>
      <c r="S5" s="3">
        <v>0.96181000000000005</v>
      </c>
      <c r="U5" s="17">
        <f t="shared" si="8"/>
        <v>3963.0103141455725</v>
      </c>
      <c r="AC5" s="13">
        <f t="shared" si="9"/>
        <v>0.19706000948307742</v>
      </c>
      <c r="AD5" s="13">
        <f t="shared" si="9"/>
        <v>-5.4819958499380803E-2</v>
      </c>
      <c r="AE5" s="13">
        <f t="shared" si="10"/>
        <v>0.20360466373199351</v>
      </c>
      <c r="AF5" s="13">
        <f t="shared" si="10"/>
        <v>-4.5277224372511395E-2</v>
      </c>
    </row>
    <row r="6" spans="1:32" x14ac:dyDescent="0.3">
      <c r="A6" s="2">
        <v>4</v>
      </c>
      <c r="B6" s="3">
        <v>1.4947999999999999</v>
      </c>
      <c r="C6" s="3">
        <v>1.2267999999999999</v>
      </c>
      <c r="D6" s="3">
        <v>0.90317000000000003</v>
      </c>
      <c r="E6" s="3">
        <v>0.83972999999999998</v>
      </c>
      <c r="F6" s="3">
        <f t="shared" si="1"/>
        <v>2.7215999999999996</v>
      </c>
      <c r="G6" s="3">
        <f t="shared" si="2"/>
        <v>1.7429000000000001</v>
      </c>
      <c r="H6" s="17">
        <f t="shared" si="3"/>
        <v>4700.127393598048</v>
      </c>
      <c r="I6" s="17">
        <f t="shared" si="4"/>
        <v>3761.2631243422447</v>
      </c>
      <c r="K6" s="2">
        <v>4</v>
      </c>
      <c r="L6" s="11">
        <v>1.5096000000000001</v>
      </c>
      <c r="M6" s="11">
        <v>1.2455000000000001</v>
      </c>
      <c r="N6" s="11">
        <v>0.88436999999999999</v>
      </c>
      <c r="O6" s="11">
        <f t="shared" si="0"/>
        <v>2.7551000000000001</v>
      </c>
      <c r="P6" s="11">
        <f t="shared" si="5"/>
        <v>1.76874</v>
      </c>
      <c r="Q6" s="17">
        <f t="shared" si="6"/>
        <v>4728.9657062272017</v>
      </c>
      <c r="R6" s="17">
        <f t="shared" si="7"/>
        <v>3789.0425292816444</v>
      </c>
      <c r="S6" s="3">
        <v>0.96528000000000003</v>
      </c>
      <c r="U6" s="17">
        <f t="shared" si="8"/>
        <v>3963.0103141455725</v>
      </c>
      <c r="AC6" s="13">
        <f t="shared" si="9"/>
        <v>0.1859993776442774</v>
      </c>
      <c r="AD6" s="13">
        <f t="shared" si="9"/>
        <v>-5.0907485890208569E-2</v>
      </c>
      <c r="AE6" s="13">
        <f t="shared" si="10"/>
        <v>0.19327624866634238</v>
      </c>
      <c r="AF6" s="13">
        <f t="shared" si="10"/>
        <v>-4.3897812702555834E-2</v>
      </c>
    </row>
    <row r="7" spans="1:32" x14ac:dyDescent="0.3">
      <c r="A7" s="2">
        <v>5</v>
      </c>
      <c r="B7" s="3">
        <v>1.4556</v>
      </c>
      <c r="C7" s="3">
        <v>1.2141999999999999</v>
      </c>
      <c r="D7" s="3">
        <v>0.90678000000000003</v>
      </c>
      <c r="E7" s="3">
        <v>0.84458999999999995</v>
      </c>
      <c r="F7" s="3">
        <f t="shared" si="1"/>
        <v>2.6698</v>
      </c>
      <c r="G7" s="3">
        <f t="shared" si="2"/>
        <v>1.7513700000000001</v>
      </c>
      <c r="H7" s="17">
        <f t="shared" si="3"/>
        <v>4655.1839363255085</v>
      </c>
      <c r="I7" s="17">
        <f t="shared" si="4"/>
        <v>3770.391383948911</v>
      </c>
      <c r="K7" s="2">
        <v>5</v>
      </c>
      <c r="L7" s="11">
        <v>1.4764999999999999</v>
      </c>
      <c r="M7" s="11">
        <v>1.2311000000000001</v>
      </c>
      <c r="N7" s="11">
        <v>0.88695999999999997</v>
      </c>
      <c r="O7" s="11">
        <f t="shared" si="0"/>
        <v>2.7076000000000002</v>
      </c>
      <c r="P7" s="11">
        <f t="shared" si="5"/>
        <v>1.7739199999999999</v>
      </c>
      <c r="Q7" s="17">
        <f t="shared" si="6"/>
        <v>4688.0230021562393</v>
      </c>
      <c r="R7" s="17">
        <f t="shared" si="7"/>
        <v>3794.5868407782978</v>
      </c>
      <c r="S7" s="3">
        <v>0.96792999999999996</v>
      </c>
      <c r="U7" s="17">
        <f t="shared" si="8"/>
        <v>3963.0103141455725</v>
      </c>
      <c r="AC7" s="13">
        <f t="shared" si="9"/>
        <v>0.17465863985342159</v>
      </c>
      <c r="AD7" s="13">
        <f t="shared" si="9"/>
        <v>-4.8604120618189015E-2</v>
      </c>
      <c r="AE7" s="13">
        <f t="shared" si="10"/>
        <v>0.18294503474789087</v>
      </c>
      <c r="AF7" s="13">
        <f t="shared" si="10"/>
        <v>-4.2498797434703028E-2</v>
      </c>
    </row>
    <row r="8" spans="1:32" x14ac:dyDescent="0.3">
      <c r="A8" s="2">
        <v>6</v>
      </c>
      <c r="B8" s="3">
        <v>1.4212</v>
      </c>
      <c r="C8" s="3">
        <v>1.2045999999999999</v>
      </c>
      <c r="D8" s="3">
        <v>0.91019000000000005</v>
      </c>
      <c r="E8" s="3">
        <v>0.85009999999999997</v>
      </c>
      <c r="F8" s="3">
        <f t="shared" si="1"/>
        <v>2.6257999999999999</v>
      </c>
      <c r="G8" s="3">
        <f t="shared" si="2"/>
        <v>1.7602899999999999</v>
      </c>
      <c r="H8" s="17">
        <f t="shared" si="3"/>
        <v>4616.6643760319303</v>
      </c>
      <c r="I8" s="17">
        <f t="shared" si="4"/>
        <v>3779.9807844574448</v>
      </c>
      <c r="K8" s="2">
        <v>6</v>
      </c>
      <c r="L8" s="11">
        <v>1.4442999999999999</v>
      </c>
      <c r="M8" s="11">
        <v>1.2161</v>
      </c>
      <c r="N8" s="11">
        <v>0.88961000000000001</v>
      </c>
      <c r="O8" s="11">
        <f t="shared" si="0"/>
        <v>2.6604000000000001</v>
      </c>
      <c r="P8" s="11">
        <f t="shared" si="5"/>
        <v>1.77922</v>
      </c>
      <c r="Q8" s="17">
        <f t="shared" si="6"/>
        <v>4646.9815777068661</v>
      </c>
      <c r="R8" s="17">
        <f t="shared" si="7"/>
        <v>3800.2512199066232</v>
      </c>
      <c r="S8" s="3">
        <v>0.96987999999999996</v>
      </c>
      <c r="U8" s="17">
        <f t="shared" si="8"/>
        <v>3963.0103141455725</v>
      </c>
      <c r="AC8" s="13">
        <f t="shared" si="9"/>
        <v>0.16493886617291656</v>
      </c>
      <c r="AD8" s="13">
        <f t="shared" si="9"/>
        <v>-4.618439406979933E-2</v>
      </c>
      <c r="AE8" s="13">
        <f t="shared" si="10"/>
        <v>0.1725889103754131</v>
      </c>
      <c r="AF8" s="13">
        <f t="shared" si="10"/>
        <v>-4.1069485086683358E-2</v>
      </c>
    </row>
    <row r="9" spans="1:32" x14ac:dyDescent="0.3">
      <c r="A9" s="2">
        <v>7</v>
      </c>
      <c r="B9" s="3">
        <v>1.3864000000000001</v>
      </c>
      <c r="C9" s="3">
        <v>1.1957</v>
      </c>
      <c r="D9" s="3">
        <v>0.91371999999999998</v>
      </c>
      <c r="E9" s="3">
        <v>0.85636000000000001</v>
      </c>
      <c r="F9" s="3">
        <f t="shared" si="1"/>
        <v>2.5821000000000001</v>
      </c>
      <c r="G9" s="3">
        <f t="shared" si="2"/>
        <v>1.7700800000000001</v>
      </c>
      <c r="H9" s="17">
        <f t="shared" si="3"/>
        <v>4578.0866677630192</v>
      </c>
      <c r="I9" s="17">
        <f t="shared" si="4"/>
        <v>3790.4775496090106</v>
      </c>
      <c r="K9" s="2">
        <v>7</v>
      </c>
      <c r="L9" s="11">
        <v>1.4120999999999999</v>
      </c>
      <c r="M9" s="11">
        <v>1.2038</v>
      </c>
      <c r="N9" s="11">
        <v>0.89251999999999998</v>
      </c>
      <c r="O9" s="11">
        <f t="shared" si="0"/>
        <v>2.6158999999999999</v>
      </c>
      <c r="P9" s="11">
        <f t="shared" si="5"/>
        <v>1.78504</v>
      </c>
      <c r="Q9" s="17">
        <f t="shared" si="6"/>
        <v>4607.9530996853291</v>
      </c>
      <c r="R9" s="17">
        <f t="shared" si="7"/>
        <v>3806.4616392292992</v>
      </c>
      <c r="S9" s="3">
        <v>0.97087000000000001</v>
      </c>
      <c r="U9" s="17">
        <f t="shared" si="8"/>
        <v>3963.0103141455725</v>
      </c>
      <c r="AC9" s="13">
        <f t="shared" si="9"/>
        <v>0.15520441981297523</v>
      </c>
      <c r="AD9" s="13">
        <f t="shared" si="9"/>
        <v>-4.353570906734771E-2</v>
      </c>
      <c r="AE9" s="13">
        <f t="shared" si="10"/>
        <v>0.16274071972700771</v>
      </c>
      <c r="AF9" s="13">
        <f t="shared" si="10"/>
        <v>-3.9502388530612095E-2</v>
      </c>
    </row>
    <row r="10" spans="1:32" x14ac:dyDescent="0.3">
      <c r="A10" s="2">
        <v>8</v>
      </c>
      <c r="B10" s="3">
        <v>1.3576999999999999</v>
      </c>
      <c r="C10" s="3">
        <v>1.1870000000000001</v>
      </c>
      <c r="D10" s="3">
        <v>0.91786000000000001</v>
      </c>
      <c r="E10" s="3">
        <v>0.86104000000000003</v>
      </c>
      <c r="F10" s="3">
        <f t="shared" si="1"/>
        <v>2.5446999999999997</v>
      </c>
      <c r="G10" s="3">
        <f t="shared" si="2"/>
        <v>1.7789000000000001</v>
      </c>
      <c r="H10" s="17">
        <f t="shared" si="3"/>
        <v>4544.8104630956659</v>
      </c>
      <c r="I10" s="17">
        <f t="shared" si="4"/>
        <v>3799.9094591703047</v>
      </c>
      <c r="K10" s="2">
        <v>8</v>
      </c>
      <c r="L10" s="11">
        <v>1.3834</v>
      </c>
      <c r="M10" s="11">
        <v>1.1928000000000001</v>
      </c>
      <c r="N10" s="11">
        <v>0.89595999999999998</v>
      </c>
      <c r="O10" s="11">
        <f t="shared" si="0"/>
        <v>2.5762</v>
      </c>
      <c r="P10" s="11">
        <f t="shared" si="5"/>
        <v>1.79192</v>
      </c>
      <c r="Q10" s="17">
        <f t="shared" si="6"/>
        <v>4572.8532998445971</v>
      </c>
      <c r="R10" s="17">
        <f t="shared" si="7"/>
        <v>3813.7901221600268</v>
      </c>
      <c r="S10" s="3">
        <v>0.97084999999999999</v>
      </c>
      <c r="U10" s="17">
        <f t="shared" si="8"/>
        <v>3963.0103141455725</v>
      </c>
      <c r="AC10" s="13">
        <f t="shared" si="9"/>
        <v>0.14680772016615293</v>
      </c>
      <c r="AD10" s="13">
        <f t="shared" si="9"/>
        <v>-4.1155722753587684E-2</v>
      </c>
      <c r="AE10" s="13">
        <f t="shared" si="10"/>
        <v>0.15388386601209608</v>
      </c>
      <c r="AF10" s="13">
        <f t="shared" si="10"/>
        <v>-3.765316712296294E-2</v>
      </c>
    </row>
    <row r="11" spans="1:32" x14ac:dyDescent="0.3">
      <c r="A11" s="2">
        <v>9</v>
      </c>
      <c r="B11" s="3">
        <v>1.333</v>
      </c>
      <c r="C11" s="3">
        <v>1.1749000000000001</v>
      </c>
      <c r="D11" s="3">
        <v>0.92135</v>
      </c>
      <c r="E11" s="3">
        <v>0.86790999999999996</v>
      </c>
      <c r="F11" s="3">
        <f t="shared" si="1"/>
        <v>2.5079000000000002</v>
      </c>
      <c r="G11" s="3">
        <f t="shared" si="2"/>
        <v>1.7892600000000001</v>
      </c>
      <c r="H11" s="17">
        <f t="shared" si="3"/>
        <v>4511.8285591137119</v>
      </c>
      <c r="I11" s="17">
        <f t="shared" si="4"/>
        <v>3810.9583971617294</v>
      </c>
      <c r="K11" s="2">
        <v>9</v>
      </c>
      <c r="L11" s="11">
        <v>1.3536999999999999</v>
      </c>
      <c r="M11" s="11">
        <v>1.1850000000000001</v>
      </c>
      <c r="N11" s="11">
        <v>0.89932999999999996</v>
      </c>
      <c r="O11" s="11">
        <f t="shared" si="0"/>
        <v>2.5387</v>
      </c>
      <c r="P11" s="11">
        <f t="shared" si="5"/>
        <v>1.7986599999999999</v>
      </c>
      <c r="Q11" s="17">
        <f t="shared" si="6"/>
        <v>4539.4493290381224</v>
      </c>
      <c r="R11" s="17">
        <f t="shared" si="7"/>
        <v>3820.955849309642</v>
      </c>
      <c r="S11" s="3">
        <v>0.97009000000000001</v>
      </c>
      <c r="U11" s="17">
        <f t="shared" si="8"/>
        <v>3963.0103141455725</v>
      </c>
      <c r="AC11" s="13">
        <f t="shared" si="9"/>
        <v>0.13848528242767785</v>
      </c>
      <c r="AD11" s="13">
        <f t="shared" si="9"/>
        <v>-3.8367706071463559E-2</v>
      </c>
      <c r="AE11" s="13">
        <f t="shared" si="10"/>
        <v>0.14545492669413454</v>
      </c>
      <c r="AF11" s="13">
        <f t="shared" si="10"/>
        <v>-3.5845014443657286E-2</v>
      </c>
    </row>
    <row r="12" spans="1:32" x14ac:dyDescent="0.3">
      <c r="A12" s="2">
        <v>10</v>
      </c>
      <c r="B12" s="3">
        <v>1.3161</v>
      </c>
      <c r="C12" s="3">
        <v>1.1636</v>
      </c>
      <c r="D12" s="3">
        <v>0.92893999999999999</v>
      </c>
      <c r="E12" s="3">
        <v>0.86558999999999997</v>
      </c>
      <c r="F12" s="3">
        <f t="shared" si="1"/>
        <v>2.4797000000000002</v>
      </c>
      <c r="G12" s="3">
        <f t="shared" si="2"/>
        <v>1.79453</v>
      </c>
      <c r="H12" s="17">
        <f t="shared" si="3"/>
        <v>4486.3902922512116</v>
      </c>
      <c r="I12" s="17">
        <f t="shared" si="4"/>
        <v>3816.5665770976216</v>
      </c>
      <c r="K12" s="2">
        <v>10</v>
      </c>
      <c r="L12" s="11">
        <v>1.3310999999999999</v>
      </c>
      <c r="M12" s="11">
        <v>1.1787000000000001</v>
      </c>
      <c r="N12" s="11">
        <v>0.90188999999999997</v>
      </c>
      <c r="O12" s="11">
        <f t="shared" si="0"/>
        <v>2.5098000000000003</v>
      </c>
      <c r="P12" s="11">
        <f t="shared" si="5"/>
        <v>1.8037799999999999</v>
      </c>
      <c r="Q12" s="17">
        <f t="shared" si="6"/>
        <v>4513.5373296463604</v>
      </c>
      <c r="R12" s="17">
        <f t="shared" si="7"/>
        <v>3826.3902815226184</v>
      </c>
      <c r="S12" s="3">
        <v>0.96899000000000002</v>
      </c>
      <c r="U12" s="17">
        <f t="shared" si="8"/>
        <v>3963.0103141455725</v>
      </c>
      <c r="AC12" s="13">
        <f t="shared" si="9"/>
        <v>0.13206635669635236</v>
      </c>
      <c r="AD12" s="13">
        <f t="shared" si="9"/>
        <v>-3.6952574659760797E-2</v>
      </c>
      <c r="AE12" s="13">
        <f t="shared" si="10"/>
        <v>0.13891646239761196</v>
      </c>
      <c r="AF12" s="13">
        <f t="shared" si="10"/>
        <v>-3.447372539493513E-2</v>
      </c>
    </row>
    <row r="13" spans="1:32" x14ac:dyDescent="0.3">
      <c r="A13" s="2">
        <v>11</v>
      </c>
      <c r="B13" s="3">
        <v>1.302</v>
      </c>
      <c r="C13" s="3">
        <v>1.1533</v>
      </c>
      <c r="D13" s="3">
        <v>0.93593000000000004</v>
      </c>
      <c r="E13" s="3">
        <v>0.86346000000000001</v>
      </c>
      <c r="F13" s="3">
        <f t="shared" si="1"/>
        <v>2.4553000000000003</v>
      </c>
      <c r="G13" s="3">
        <f t="shared" si="2"/>
        <v>1.79939</v>
      </c>
      <c r="H13" s="17">
        <f t="shared" si="3"/>
        <v>4464.2629089841748</v>
      </c>
      <c r="I13" s="17">
        <f t="shared" si="4"/>
        <v>3821.7311528169539</v>
      </c>
      <c r="K13" s="2">
        <v>11</v>
      </c>
      <c r="L13" s="11">
        <v>1.3139000000000001</v>
      </c>
      <c r="M13" s="11">
        <v>1.1724000000000001</v>
      </c>
      <c r="N13" s="11">
        <v>0.90319000000000005</v>
      </c>
      <c r="O13" s="11">
        <f t="shared" si="0"/>
        <v>2.4863</v>
      </c>
      <c r="P13" s="11">
        <f t="shared" si="5"/>
        <v>1.8063800000000001</v>
      </c>
      <c r="Q13" s="17">
        <f t="shared" si="6"/>
        <v>4492.3568405037704</v>
      </c>
      <c r="R13" s="17">
        <f t="shared" si="7"/>
        <v>3829.1470013794269</v>
      </c>
      <c r="S13" s="3">
        <v>0.96848999999999996</v>
      </c>
      <c r="U13" s="17">
        <f>0.338*6*(1-POWER(0.25,2))*POWER(2*1.351*POWER(2*0.881,1/3),3/2)/POWER(0.02,3/2)</f>
        <v>3963.0103141455725</v>
      </c>
      <c r="AC13" s="13">
        <f t="shared" si="9"/>
        <v>0.12648287765717842</v>
      </c>
      <c r="AD13" s="13">
        <f t="shared" si="9"/>
        <v>-3.5649379432059543E-2</v>
      </c>
      <c r="AE13" s="13">
        <f t="shared" si="10"/>
        <v>0.13357191642306482</v>
      </c>
      <c r="AF13" s="13">
        <f t="shared" si="10"/>
        <v>-3.3778112752825072E-2</v>
      </c>
    </row>
    <row r="14" spans="1:32" x14ac:dyDescent="0.3">
      <c r="A14" s="2">
        <v>12</v>
      </c>
      <c r="B14" s="3">
        <v>1.2911999999999999</v>
      </c>
      <c r="C14" s="3">
        <v>1.1472</v>
      </c>
      <c r="D14" s="3">
        <v>0.94550000000000001</v>
      </c>
      <c r="E14" s="3">
        <v>0.85802999999999996</v>
      </c>
      <c r="F14" s="3">
        <f t="shared" si="1"/>
        <v>2.4383999999999997</v>
      </c>
      <c r="G14" s="3">
        <f t="shared" si="2"/>
        <v>1.8035299999999999</v>
      </c>
      <c r="H14" s="17">
        <f t="shared" si="3"/>
        <v>4448.8724644404874</v>
      </c>
      <c r="I14" s="17">
        <f t="shared" si="4"/>
        <v>3826.1251076327135</v>
      </c>
      <c r="K14" s="2">
        <v>12</v>
      </c>
      <c r="L14" s="11">
        <v>1.2963</v>
      </c>
      <c r="M14" s="11">
        <v>1.169</v>
      </c>
      <c r="N14" s="11">
        <v>0.90317000000000003</v>
      </c>
      <c r="O14" s="11">
        <f t="shared" si="0"/>
        <v>2.4653</v>
      </c>
      <c r="P14" s="11">
        <f t="shared" si="5"/>
        <v>1.8063400000000001</v>
      </c>
      <c r="Q14" s="17">
        <f t="shared" si="6"/>
        <v>4473.3447454297357</v>
      </c>
      <c r="R14" s="17">
        <f t="shared" si="7"/>
        <v>3829.1046053365189</v>
      </c>
      <c r="S14" s="3">
        <v>0.96813000000000005</v>
      </c>
      <c r="U14" s="17">
        <f t="shared" si="8"/>
        <v>3963.0103141455725</v>
      </c>
      <c r="AC14" s="13">
        <f t="shared" si="9"/>
        <v>0.1225993536328415</v>
      </c>
      <c r="AD14" s="13">
        <f t="shared" si="9"/>
        <v>-3.4540637638382624E-2</v>
      </c>
      <c r="AE14" s="13">
        <f t="shared" si="10"/>
        <v>0.12877452881262863</v>
      </c>
      <c r="AF14" s="13">
        <f t="shared" si="10"/>
        <v>-3.3788810692751539E-2</v>
      </c>
    </row>
    <row r="15" spans="1:32" x14ac:dyDescent="0.3">
      <c r="A15" s="2">
        <v>13</v>
      </c>
      <c r="B15" s="3">
        <v>1.2808999999999999</v>
      </c>
      <c r="C15" s="3">
        <v>1.143</v>
      </c>
      <c r="D15" s="3">
        <v>0.96009999999999995</v>
      </c>
      <c r="E15" s="3">
        <v>0.84994999999999998</v>
      </c>
      <c r="F15" s="3">
        <f t="shared" si="1"/>
        <v>2.4238999999999997</v>
      </c>
      <c r="G15" s="3">
        <f t="shared" si="2"/>
        <v>1.8100499999999999</v>
      </c>
      <c r="H15" s="17">
        <f t="shared" si="3"/>
        <v>4435.6250814293799</v>
      </c>
      <c r="I15" s="17">
        <f t="shared" si="4"/>
        <v>3833.034843064318</v>
      </c>
      <c r="K15" s="2">
        <v>13</v>
      </c>
      <c r="L15" s="11">
        <v>1.2819</v>
      </c>
      <c r="M15" s="11">
        <v>1.1641999999999999</v>
      </c>
      <c r="N15" s="11">
        <v>0.90268999999999999</v>
      </c>
      <c r="O15" s="11">
        <f t="shared" si="0"/>
        <v>2.4460999999999999</v>
      </c>
      <c r="P15" s="11">
        <f t="shared" si="5"/>
        <v>1.80538</v>
      </c>
      <c r="Q15" s="17">
        <f t="shared" si="6"/>
        <v>4455.8912712132478</v>
      </c>
      <c r="R15" s="17">
        <f t="shared" si="7"/>
        <v>3828.086959445915</v>
      </c>
      <c r="S15" s="3">
        <v>0.96736</v>
      </c>
      <c r="U15" s="17">
        <f t="shared" si="8"/>
        <v>3963.0103141455725</v>
      </c>
      <c r="AC15" s="13">
        <f t="shared" si="9"/>
        <v>0.11925659572632409</v>
      </c>
      <c r="AD15" s="13">
        <f t="shared" si="9"/>
        <v>-3.2797080233378718E-2</v>
      </c>
      <c r="AE15" s="13">
        <f t="shared" si="10"/>
        <v>0.12437043338604939</v>
      </c>
      <c r="AF15" s="13">
        <f t="shared" si="10"/>
        <v>-3.4045596794881977E-2</v>
      </c>
    </row>
    <row r="16" spans="1:32" x14ac:dyDescent="0.3">
      <c r="A16" s="2">
        <v>14</v>
      </c>
      <c r="B16" s="3">
        <v>1.2714000000000001</v>
      </c>
      <c r="C16" s="3">
        <v>1.1358999999999999</v>
      </c>
      <c r="D16" s="3">
        <v>0.97745000000000004</v>
      </c>
      <c r="E16" s="3">
        <v>0.83679999999999999</v>
      </c>
      <c r="F16" s="3">
        <f t="shared" si="1"/>
        <v>2.4073000000000002</v>
      </c>
      <c r="G16" s="3">
        <f t="shared" si="2"/>
        <v>1.8142499999999999</v>
      </c>
      <c r="H16" s="17">
        <f t="shared" si="3"/>
        <v>4420.4103705491298</v>
      </c>
      <c r="I16" s="17">
        <f t="shared" si="4"/>
        <v>3837.4793109978514</v>
      </c>
      <c r="K16" s="2">
        <v>14</v>
      </c>
      <c r="L16" s="11">
        <v>1.2762</v>
      </c>
      <c r="M16" s="11">
        <v>1.1521999999999999</v>
      </c>
      <c r="N16" s="11">
        <v>0.90249999999999997</v>
      </c>
      <c r="O16" s="11">
        <f t="shared" si="0"/>
        <v>2.4283999999999999</v>
      </c>
      <c r="P16" s="11">
        <f t="shared" si="5"/>
        <v>1.8049999999999999</v>
      </c>
      <c r="Q16" s="17">
        <f t="shared" si="6"/>
        <v>4439.7405683130628</v>
      </c>
      <c r="R16" s="17">
        <f t="shared" si="7"/>
        <v>3827.6840665374198</v>
      </c>
      <c r="S16" s="3">
        <v>0.96594999999999998</v>
      </c>
      <c r="U16" s="17">
        <f t="shared" si="8"/>
        <v>3963.0103141455725</v>
      </c>
      <c r="AC16" s="13">
        <f t="shared" si="9"/>
        <v>0.11541741518419825</v>
      </c>
      <c r="AD16" s="13">
        <f t="shared" si="9"/>
        <v>-3.1675592290241215E-2</v>
      </c>
      <c r="AE16" s="13">
        <f t="shared" si="10"/>
        <v>0.12029507074497983</v>
      </c>
      <c r="AF16" s="13">
        <f t="shared" si="10"/>
        <v>-3.4147260153918474E-2</v>
      </c>
    </row>
    <row r="17" spans="1:32" x14ac:dyDescent="0.3">
      <c r="A17" s="2">
        <v>15</v>
      </c>
      <c r="B17" s="3">
        <v>1.2505999999999999</v>
      </c>
      <c r="C17" s="3">
        <v>1.1283000000000001</v>
      </c>
      <c r="D17" s="3">
        <v>0.999</v>
      </c>
      <c r="E17" s="3">
        <v>0.81644000000000005</v>
      </c>
      <c r="F17" s="3">
        <f t="shared" si="1"/>
        <v>2.3788999999999998</v>
      </c>
      <c r="G17" s="3">
        <f t="shared" si="2"/>
        <v>1.8154400000000002</v>
      </c>
      <c r="H17" s="17">
        <f t="shared" si="3"/>
        <v>4394.2582256635114</v>
      </c>
      <c r="I17" s="17">
        <f t="shared" si="4"/>
        <v>3838.7376413812717</v>
      </c>
      <c r="K17" s="2">
        <v>15</v>
      </c>
      <c r="L17" s="11">
        <v>1.2558</v>
      </c>
      <c r="M17" s="11">
        <v>1.1417999999999999</v>
      </c>
      <c r="N17" s="11">
        <v>0.90276000000000001</v>
      </c>
      <c r="O17" s="11">
        <f t="shared" si="0"/>
        <v>2.3975999999999997</v>
      </c>
      <c r="P17" s="11">
        <f t="shared" si="5"/>
        <v>1.80552</v>
      </c>
      <c r="Q17" s="17">
        <f t="shared" si="6"/>
        <v>4411.4955570480015</v>
      </c>
      <c r="R17" s="17">
        <f t="shared" si="7"/>
        <v>3828.2353829869076</v>
      </c>
      <c r="S17" s="3">
        <v>0.96433000000000002</v>
      </c>
      <c r="U17" s="17">
        <f t="shared" si="8"/>
        <v>3963.0103141455725</v>
      </c>
      <c r="AC17" s="13">
        <f t="shared" si="9"/>
        <v>0.10881835414584147</v>
      </c>
      <c r="AD17" s="13">
        <f t="shared" si="9"/>
        <v>-3.1358073438807497E-2</v>
      </c>
      <c r="AE17" s="13">
        <f t="shared" si="10"/>
        <v>0.11316790950514918</v>
      </c>
      <c r="AF17" s="13">
        <f t="shared" si="10"/>
        <v>-3.4008144570185958E-2</v>
      </c>
    </row>
    <row r="18" spans="1:32" x14ac:dyDescent="0.3">
      <c r="A18" s="2">
        <v>16</v>
      </c>
      <c r="B18" s="3">
        <v>1.2262</v>
      </c>
      <c r="C18" s="3">
        <v>1.1258999999999999</v>
      </c>
      <c r="D18" s="3">
        <v>1.0257000000000001</v>
      </c>
      <c r="E18" s="3">
        <v>0.79700000000000004</v>
      </c>
      <c r="F18" s="3">
        <f t="shared" si="1"/>
        <v>2.3521000000000001</v>
      </c>
      <c r="G18" s="3">
        <f t="shared" si="2"/>
        <v>1.8227000000000002</v>
      </c>
      <c r="H18" s="17">
        <f t="shared" si="3"/>
        <v>4369.4358956407286</v>
      </c>
      <c r="I18" s="17">
        <f t="shared" si="4"/>
        <v>3846.4055974603193</v>
      </c>
      <c r="K18" s="2">
        <v>16</v>
      </c>
      <c r="L18" s="11">
        <v>1.2257</v>
      </c>
      <c r="M18" s="11">
        <v>1.1205000000000001</v>
      </c>
      <c r="N18" s="11">
        <v>0.90080000000000005</v>
      </c>
      <c r="O18" s="11">
        <f t="shared" si="0"/>
        <v>2.3462000000000001</v>
      </c>
      <c r="P18" s="11">
        <f t="shared" si="5"/>
        <v>1.8016000000000001</v>
      </c>
      <c r="Q18" s="17">
        <f t="shared" si="6"/>
        <v>4363.9523153288255</v>
      </c>
      <c r="R18" s="17">
        <f t="shared" si="7"/>
        <v>3824.0773462768207</v>
      </c>
      <c r="S18" s="3">
        <v>0.96387999999999996</v>
      </c>
      <c r="U18" s="17">
        <f t="shared" si="8"/>
        <v>3963.0103141455725</v>
      </c>
      <c r="AC18" s="13">
        <f t="shared" si="9"/>
        <v>0.1025548498844889</v>
      </c>
      <c r="AD18" s="13">
        <f t="shared" si="9"/>
        <v>-2.9423191599234143E-2</v>
      </c>
      <c r="AE18" s="13">
        <f t="shared" si="10"/>
        <v>0.1011711591262261</v>
      </c>
      <c r="AF18" s="13">
        <f t="shared" si="10"/>
        <v>-3.5057356333488825E-2</v>
      </c>
    </row>
    <row r="19" spans="1:32" x14ac:dyDescent="0.3">
      <c r="A19" s="2">
        <v>17</v>
      </c>
      <c r="B19" s="3">
        <v>1.2093</v>
      </c>
      <c r="C19" s="3">
        <v>1.1124000000000001</v>
      </c>
      <c r="D19" s="3">
        <v>1.0530999999999999</v>
      </c>
      <c r="E19" s="3">
        <v>0.77547999999999995</v>
      </c>
      <c r="F19" s="3">
        <f t="shared" si="1"/>
        <v>2.3216999999999999</v>
      </c>
      <c r="G19" s="3">
        <f t="shared" si="2"/>
        <v>1.8285799999999999</v>
      </c>
      <c r="H19" s="17">
        <f t="shared" si="3"/>
        <v>4341.1074137459946</v>
      </c>
      <c r="I19" s="17">
        <f t="shared" si="4"/>
        <v>3852.6048222004388</v>
      </c>
      <c r="K19" s="2">
        <v>17</v>
      </c>
      <c r="L19" s="11">
        <v>1.1908000000000001</v>
      </c>
      <c r="M19" s="11">
        <v>1.0921000000000001</v>
      </c>
      <c r="N19" s="11">
        <v>0.8861</v>
      </c>
      <c r="O19" s="11">
        <f t="shared" si="0"/>
        <v>2.2829000000000002</v>
      </c>
      <c r="P19" s="11">
        <f t="shared" si="5"/>
        <v>1.7722</v>
      </c>
      <c r="Q19" s="17">
        <f t="shared" si="6"/>
        <v>4304.6805225085309</v>
      </c>
      <c r="R19" s="17">
        <f t="shared" si="7"/>
        <v>3792.7467712684852</v>
      </c>
      <c r="S19" s="3">
        <v>0.96462999999999999</v>
      </c>
      <c r="U19" s="17">
        <f t="shared" si="8"/>
        <v>3963.0103141455725</v>
      </c>
      <c r="AC19" s="13">
        <f t="shared" si="9"/>
        <v>9.5406626212397733E-2</v>
      </c>
      <c r="AD19" s="13">
        <f t="shared" si="9"/>
        <v>-2.7858919810841112E-2</v>
      </c>
      <c r="AE19" s="13">
        <f t="shared" si="10"/>
        <v>8.6214902942089638E-2</v>
      </c>
      <c r="AF19" s="13">
        <f t="shared" si="10"/>
        <v>-4.296310852900069E-2</v>
      </c>
    </row>
    <row r="20" spans="1:32" x14ac:dyDescent="0.3">
      <c r="A20" s="2">
        <v>18</v>
      </c>
      <c r="B20" s="3">
        <v>1.1820999999999999</v>
      </c>
      <c r="C20" s="3">
        <v>1.0769</v>
      </c>
      <c r="D20" s="3">
        <v>1.0701000000000001</v>
      </c>
      <c r="E20" s="3">
        <v>0.76034000000000002</v>
      </c>
      <c r="F20" s="3">
        <f t="shared" si="1"/>
        <v>2.2589999999999999</v>
      </c>
      <c r="G20" s="3">
        <f t="shared" si="2"/>
        <v>1.8304400000000001</v>
      </c>
      <c r="H20" s="17">
        <f t="shared" si="3"/>
        <v>4282.0880842804791</v>
      </c>
      <c r="I20" s="17">
        <f t="shared" si="4"/>
        <v>3854.5637257354351</v>
      </c>
      <c r="K20" s="2">
        <v>18</v>
      </c>
      <c r="L20" s="11">
        <v>1.1222000000000001</v>
      </c>
      <c r="M20" s="11">
        <v>1.0963000000000001</v>
      </c>
      <c r="N20" s="11">
        <v>0.86736000000000002</v>
      </c>
      <c r="O20" s="11">
        <f t="shared" si="0"/>
        <v>2.2185000000000001</v>
      </c>
      <c r="P20" s="11">
        <f t="shared" si="5"/>
        <v>1.73472</v>
      </c>
      <c r="Q20" s="17">
        <f t="shared" si="6"/>
        <v>4243.529227336875</v>
      </c>
      <c r="R20" s="17">
        <f t="shared" si="7"/>
        <v>3752.4263243606019</v>
      </c>
      <c r="S20" s="3">
        <v>0.96106000000000003</v>
      </c>
      <c r="U20" s="17">
        <f t="shared" si="8"/>
        <v>3963.0103141455725</v>
      </c>
      <c r="AC20" s="13">
        <f t="shared" ref="AC20:AD22" si="11">(H20-3963.01)/3963.01</f>
        <v>8.051407497848323E-2</v>
      </c>
      <c r="AD20" s="13">
        <f t="shared" si="11"/>
        <v>-2.7364622916562178E-2</v>
      </c>
      <c r="AE20" s="13">
        <f t="shared" ref="AE20:AF22" si="12">(Q20-3963.01)/3963.01</f>
        <v>7.0784385438561789E-2</v>
      </c>
      <c r="AF20" s="13">
        <f t="shared" si="12"/>
        <v>-5.3137306148457429E-2</v>
      </c>
    </row>
    <row r="21" spans="1:32" x14ac:dyDescent="0.3">
      <c r="A21" s="2">
        <v>19</v>
      </c>
      <c r="B21" s="3">
        <v>1.1104000000000001</v>
      </c>
      <c r="C21" s="3">
        <v>1.0116000000000001</v>
      </c>
      <c r="D21" s="3">
        <v>1.0528</v>
      </c>
      <c r="E21" s="3">
        <v>0.74865000000000004</v>
      </c>
      <c r="F21" s="3">
        <f t="shared" si="1"/>
        <v>2.1219999999999999</v>
      </c>
      <c r="G21" s="3">
        <f t="shared" si="2"/>
        <v>1.80145</v>
      </c>
      <c r="H21" s="17">
        <f t="shared" si="3"/>
        <v>4150.2109411171605</v>
      </c>
      <c r="I21" s="17">
        <f t="shared" si="4"/>
        <v>3823.9181479136805</v>
      </c>
      <c r="K21" s="2">
        <v>19</v>
      </c>
      <c r="L21" s="11">
        <v>1.0431999999999999</v>
      </c>
      <c r="M21" s="11">
        <v>0.98709999999999998</v>
      </c>
      <c r="N21" s="11">
        <v>0.83865999999999996</v>
      </c>
      <c r="O21" s="11">
        <f t="shared" si="0"/>
        <v>2.0303</v>
      </c>
      <c r="P21" s="11">
        <f t="shared" si="5"/>
        <v>1.6773199999999999</v>
      </c>
      <c r="Q21" s="17">
        <f t="shared" si="6"/>
        <v>4059.5471368026024</v>
      </c>
      <c r="R21" s="17">
        <f t="shared" si="7"/>
        <v>3689.8222376972008</v>
      </c>
      <c r="S21" s="3">
        <v>0.94643999999999995</v>
      </c>
      <c r="U21" s="17">
        <f t="shared" si="8"/>
        <v>3963.0103141455725</v>
      </c>
      <c r="AC21" s="13">
        <f t="shared" si="11"/>
        <v>4.7237059991562032E-2</v>
      </c>
      <c r="AD21" s="13">
        <f t="shared" si="11"/>
        <v>-3.5097527406269403E-2</v>
      </c>
      <c r="AE21" s="13">
        <f t="shared" si="12"/>
        <v>2.4359549131241696E-2</v>
      </c>
      <c r="AF21" s="13">
        <f t="shared" si="12"/>
        <v>-6.8934411546475893E-2</v>
      </c>
    </row>
    <row r="22" spans="1:32" x14ac:dyDescent="0.3">
      <c r="A22" s="2">
        <v>20</v>
      </c>
      <c r="B22" s="3">
        <v>0.95716000000000001</v>
      </c>
      <c r="C22" s="3">
        <v>0.89178000000000002</v>
      </c>
      <c r="D22" s="3">
        <v>1.0251999999999999</v>
      </c>
      <c r="E22" s="3">
        <v>0.69815000000000005</v>
      </c>
      <c r="F22" s="3">
        <f t="shared" si="1"/>
        <v>1.84894</v>
      </c>
      <c r="G22" s="3">
        <f t="shared" si="2"/>
        <v>1.7233499999999999</v>
      </c>
      <c r="H22" s="17">
        <f t="shared" si="3"/>
        <v>3873.9935227074943</v>
      </c>
      <c r="I22" s="17">
        <f t="shared" si="4"/>
        <v>3740.1087088164613</v>
      </c>
      <c r="K22" s="2">
        <v>20</v>
      </c>
      <c r="L22" s="11">
        <v>0.89673999999999998</v>
      </c>
      <c r="M22" s="11">
        <v>0.74229000000000001</v>
      </c>
      <c r="N22" s="11">
        <v>0.82299999999999995</v>
      </c>
      <c r="O22" s="11">
        <f t="shared" si="0"/>
        <v>1.63903</v>
      </c>
      <c r="P22" s="11">
        <f t="shared" si="5"/>
        <v>1.6459999999999999</v>
      </c>
      <c r="Q22" s="17">
        <f t="shared" si="6"/>
        <v>3647.4633148842208</v>
      </c>
      <c r="R22" s="17">
        <f t="shared" si="7"/>
        <v>3655.2105339372429</v>
      </c>
      <c r="S22" s="3">
        <v>0.89432999999999996</v>
      </c>
      <c r="U22" s="17">
        <f t="shared" si="8"/>
        <v>3963.0103141455725</v>
      </c>
      <c r="AC22" s="13">
        <f t="shared" si="11"/>
        <v>-2.2461835143617073E-2</v>
      </c>
      <c r="AD22" s="13">
        <f t="shared" si="11"/>
        <v>-5.6245452618978724E-2</v>
      </c>
      <c r="AE22" s="13">
        <f t="shared" si="12"/>
        <v>-7.9622984831171098E-2</v>
      </c>
      <c r="AF22" s="13">
        <f t="shared" si="12"/>
        <v>-7.7668102291631194E-2</v>
      </c>
    </row>
    <row r="23" spans="1:32" x14ac:dyDescent="0.3">
      <c r="I23" s="5" t="s">
        <v>8</v>
      </c>
    </row>
    <row r="24" spans="1:32" ht="14.4" customHeight="1" x14ac:dyDescent="0.3">
      <c r="A24" s="23" t="s">
        <v>5</v>
      </c>
      <c r="B24" s="33" t="s">
        <v>18</v>
      </c>
      <c r="C24" s="34"/>
      <c r="D24" s="34"/>
      <c r="E24" s="41" t="s">
        <v>19</v>
      </c>
      <c r="F24" s="41"/>
      <c r="G24" s="41"/>
      <c r="H24" s="23" t="s">
        <v>17</v>
      </c>
      <c r="I24" s="39" t="s">
        <v>20</v>
      </c>
      <c r="J24" s="6"/>
      <c r="K24" s="23" t="s">
        <v>5</v>
      </c>
      <c r="L24" s="33" t="s">
        <v>2</v>
      </c>
      <c r="M24" s="34"/>
      <c r="N24" s="35"/>
      <c r="O24" s="31" t="s">
        <v>21</v>
      </c>
      <c r="P24" s="36"/>
      <c r="Q24" s="32"/>
      <c r="R24" s="37" t="s">
        <v>20</v>
      </c>
    </row>
    <row r="25" spans="1:32" x14ac:dyDescent="0.3">
      <c r="A25" s="24"/>
      <c r="B25" s="1" t="s">
        <v>0</v>
      </c>
      <c r="C25" s="1" t="s">
        <v>1</v>
      </c>
      <c r="D25" s="19" t="s">
        <v>3</v>
      </c>
      <c r="E25" s="2" t="s">
        <v>0</v>
      </c>
      <c r="F25" s="2" t="s">
        <v>1</v>
      </c>
      <c r="G25" s="19" t="s">
        <v>3</v>
      </c>
      <c r="H25" s="24"/>
      <c r="I25" s="40"/>
      <c r="J25" s="6"/>
      <c r="K25" s="24"/>
      <c r="L25" s="1" t="s">
        <v>0</v>
      </c>
      <c r="M25" s="1" t="s">
        <v>1</v>
      </c>
      <c r="N25" s="19" t="s">
        <v>3</v>
      </c>
      <c r="O25" s="2" t="s">
        <v>0</v>
      </c>
      <c r="P25" s="2" t="s">
        <v>1</v>
      </c>
      <c r="Q25" s="19" t="s">
        <v>3</v>
      </c>
      <c r="R25" s="38"/>
    </row>
    <row r="26" spans="1:32" x14ac:dyDescent="0.3">
      <c r="A26" s="2">
        <v>1</v>
      </c>
      <c r="B26" s="3">
        <v>1.6121000000000001</v>
      </c>
      <c r="C26" s="3">
        <v>1.2746</v>
      </c>
      <c r="D26" s="3">
        <f>B26+C26</f>
        <v>2.8867000000000003</v>
      </c>
      <c r="E26" s="11">
        <v>1.6124000000000001</v>
      </c>
      <c r="F26" s="11">
        <v>1.2916000000000001</v>
      </c>
      <c r="G26" s="3">
        <f>F26+E26</f>
        <v>2.9039999999999999</v>
      </c>
      <c r="H26" s="3">
        <v>0.95176000000000005</v>
      </c>
      <c r="I26" s="3">
        <f>(G26-D26)/G26</f>
        <v>5.9573002754819727E-3</v>
      </c>
      <c r="J26" s="6"/>
      <c r="K26" s="2">
        <v>1</v>
      </c>
      <c r="L26" s="3">
        <v>0.89168999999999998</v>
      </c>
      <c r="M26" s="3">
        <v>0.82945999999999998</v>
      </c>
      <c r="N26" s="3">
        <f>L26+M26</f>
        <v>1.72115</v>
      </c>
      <c r="O26" s="11">
        <v>0.87695000000000001</v>
      </c>
      <c r="P26" s="11">
        <v>0.87695000000000001</v>
      </c>
      <c r="Q26" s="3">
        <f>P26+O26</f>
        <v>1.7539</v>
      </c>
      <c r="R26" s="3">
        <f t="shared" ref="R26:R45" si="13">(Q26-N26)/Q26</f>
        <v>1.8672672330235507E-2</v>
      </c>
    </row>
    <row r="27" spans="1:32" x14ac:dyDescent="0.3">
      <c r="A27" s="2">
        <v>2</v>
      </c>
      <c r="B27" s="3">
        <v>1.5733999999999999</v>
      </c>
      <c r="C27" s="3">
        <v>1.2574000000000001</v>
      </c>
      <c r="D27" s="3">
        <f t="shared" ref="D27:D45" si="14">B27+C27</f>
        <v>2.8308</v>
      </c>
      <c r="E27" s="11">
        <v>1.5784</v>
      </c>
      <c r="F27" s="11">
        <v>1.2741</v>
      </c>
      <c r="G27" s="3">
        <f t="shared" ref="G27:G45" si="15">F27+E27</f>
        <v>2.8525</v>
      </c>
      <c r="H27" s="3">
        <v>0.95742000000000005</v>
      </c>
      <c r="I27" s="3">
        <f t="shared" ref="I27:I45" si="16">(G27-D27)/G27</f>
        <v>7.6073619631902021E-3</v>
      </c>
      <c r="J27" s="6"/>
      <c r="K27" s="2">
        <v>2</v>
      </c>
      <c r="L27" s="3">
        <v>0.89568999999999999</v>
      </c>
      <c r="M27" s="3">
        <v>0.83235999999999999</v>
      </c>
      <c r="N27" s="3">
        <f t="shared" ref="N27:N45" si="17">L27+M27</f>
        <v>1.7280500000000001</v>
      </c>
      <c r="O27" s="11">
        <v>0.87929000000000002</v>
      </c>
      <c r="P27" s="11">
        <v>0.87929000000000002</v>
      </c>
      <c r="Q27" s="3">
        <f t="shared" ref="Q27:Q45" si="18">P27+O27</f>
        <v>1.75858</v>
      </c>
      <c r="R27" s="3">
        <f t="shared" si="13"/>
        <v>1.7360597755006851E-2</v>
      </c>
    </row>
    <row r="28" spans="1:32" x14ac:dyDescent="0.3">
      <c r="A28" s="2">
        <v>3</v>
      </c>
      <c r="B28" s="3">
        <v>1.5322</v>
      </c>
      <c r="C28" s="3">
        <v>1.2403999999999999</v>
      </c>
      <c r="D28" s="3">
        <f t="shared" si="14"/>
        <v>2.7725999999999997</v>
      </c>
      <c r="E28" s="11">
        <v>1.5438000000000001</v>
      </c>
      <c r="F28" s="11">
        <v>1.2592000000000001</v>
      </c>
      <c r="G28" s="3">
        <f t="shared" si="15"/>
        <v>2.8029999999999999</v>
      </c>
      <c r="H28" s="3">
        <v>0.96181000000000005</v>
      </c>
      <c r="I28" s="3">
        <f t="shared" si="16"/>
        <v>1.0845522654299038E-2</v>
      </c>
      <c r="J28" s="6"/>
      <c r="K28" s="2">
        <v>3</v>
      </c>
      <c r="L28" s="3">
        <v>0.86538000000000004</v>
      </c>
      <c r="M28" s="3">
        <v>0.86317999999999995</v>
      </c>
      <c r="N28" s="3">
        <f t="shared" si="17"/>
        <v>1.7285599999999999</v>
      </c>
      <c r="O28" s="11">
        <v>0.88182000000000005</v>
      </c>
      <c r="P28" s="11">
        <v>0.88182000000000005</v>
      </c>
      <c r="Q28" s="3">
        <f t="shared" si="18"/>
        <v>1.7636400000000001</v>
      </c>
      <c r="R28" s="3">
        <f t="shared" si="13"/>
        <v>1.9890680637772006E-2</v>
      </c>
    </row>
    <row r="29" spans="1:32" x14ac:dyDescent="0.3">
      <c r="A29" s="2">
        <v>4</v>
      </c>
      <c r="B29" s="3">
        <v>1.4947999999999999</v>
      </c>
      <c r="C29" s="3">
        <v>1.2267999999999999</v>
      </c>
      <c r="D29" s="3">
        <f t="shared" si="14"/>
        <v>2.7215999999999996</v>
      </c>
      <c r="E29" s="11">
        <v>1.5096000000000001</v>
      </c>
      <c r="F29" s="11">
        <v>1.2455000000000001</v>
      </c>
      <c r="G29" s="3">
        <f t="shared" si="15"/>
        <v>2.7551000000000001</v>
      </c>
      <c r="H29" s="3">
        <v>0.96528000000000003</v>
      </c>
      <c r="I29" s="3">
        <f t="shared" si="16"/>
        <v>1.2159268266124833E-2</v>
      </c>
      <c r="J29" s="6"/>
      <c r="K29" s="2">
        <v>4</v>
      </c>
      <c r="L29" s="3">
        <v>0.90317000000000003</v>
      </c>
      <c r="M29" s="3">
        <v>0.83972999999999998</v>
      </c>
      <c r="N29" s="3">
        <f t="shared" si="17"/>
        <v>1.7429000000000001</v>
      </c>
      <c r="O29" s="11">
        <v>0.88436999999999999</v>
      </c>
      <c r="P29" s="11">
        <v>0.88436999999999999</v>
      </c>
      <c r="Q29" s="3">
        <f t="shared" si="18"/>
        <v>1.76874</v>
      </c>
      <c r="R29" s="3">
        <f t="shared" si="13"/>
        <v>1.460926987573067E-2</v>
      </c>
    </row>
    <row r="30" spans="1:32" x14ac:dyDescent="0.3">
      <c r="A30" s="2">
        <v>5</v>
      </c>
      <c r="B30" s="3">
        <v>1.4556</v>
      </c>
      <c r="C30" s="3">
        <v>1.2141999999999999</v>
      </c>
      <c r="D30" s="3">
        <f t="shared" si="14"/>
        <v>2.6698</v>
      </c>
      <c r="E30" s="11">
        <v>1.4764999999999999</v>
      </c>
      <c r="F30" s="11">
        <v>1.2311000000000001</v>
      </c>
      <c r="G30" s="3">
        <f t="shared" si="15"/>
        <v>2.7076000000000002</v>
      </c>
      <c r="H30" s="3">
        <v>0.96792999999999996</v>
      </c>
      <c r="I30" s="3">
        <f t="shared" si="16"/>
        <v>1.3960703205791208E-2</v>
      </c>
      <c r="J30" s="6"/>
      <c r="K30" s="2">
        <v>5</v>
      </c>
      <c r="L30" s="3">
        <v>0.90678000000000003</v>
      </c>
      <c r="M30" s="3">
        <v>0.84458999999999995</v>
      </c>
      <c r="N30" s="3">
        <f t="shared" si="17"/>
        <v>1.7513700000000001</v>
      </c>
      <c r="O30" s="11">
        <v>0.88695999999999997</v>
      </c>
      <c r="P30" s="11">
        <v>0.88695999999999997</v>
      </c>
      <c r="Q30" s="3">
        <f t="shared" si="18"/>
        <v>1.7739199999999999</v>
      </c>
      <c r="R30" s="3">
        <f t="shared" si="13"/>
        <v>1.2711959953098139E-2</v>
      </c>
    </row>
    <row r="31" spans="1:32" x14ac:dyDescent="0.3">
      <c r="A31" s="2">
        <v>6</v>
      </c>
      <c r="B31" s="3">
        <v>1.4212</v>
      </c>
      <c r="C31" s="3">
        <v>1.2045999999999999</v>
      </c>
      <c r="D31" s="3">
        <f t="shared" si="14"/>
        <v>2.6257999999999999</v>
      </c>
      <c r="E31" s="11">
        <v>1.4442999999999999</v>
      </c>
      <c r="F31" s="11">
        <v>1.2161</v>
      </c>
      <c r="G31" s="3">
        <f t="shared" si="15"/>
        <v>2.6604000000000001</v>
      </c>
      <c r="H31" s="3">
        <v>0.96987999999999996</v>
      </c>
      <c r="I31" s="3">
        <f t="shared" si="16"/>
        <v>1.3005563073222141E-2</v>
      </c>
      <c r="J31" s="6"/>
      <c r="K31" s="2">
        <v>6</v>
      </c>
      <c r="L31" s="3">
        <v>0.91019000000000005</v>
      </c>
      <c r="M31" s="3">
        <v>0.85009999999999997</v>
      </c>
      <c r="N31" s="3">
        <f t="shared" si="17"/>
        <v>1.7602899999999999</v>
      </c>
      <c r="O31" s="11">
        <v>0.88961000000000001</v>
      </c>
      <c r="P31" s="11">
        <v>0.88961000000000001</v>
      </c>
      <c r="Q31" s="3">
        <f t="shared" si="18"/>
        <v>1.77922</v>
      </c>
      <c r="R31" s="3">
        <f t="shared" si="13"/>
        <v>1.0639493710727236E-2</v>
      </c>
    </row>
    <row r="32" spans="1:32" x14ac:dyDescent="0.3">
      <c r="A32" s="2">
        <v>7</v>
      </c>
      <c r="B32" s="3">
        <v>1.3864000000000001</v>
      </c>
      <c r="C32" s="3">
        <v>1.1957</v>
      </c>
      <c r="D32" s="3">
        <f t="shared" si="14"/>
        <v>2.5821000000000001</v>
      </c>
      <c r="E32" s="11">
        <v>1.4120999999999999</v>
      </c>
      <c r="F32" s="11">
        <v>1.2038</v>
      </c>
      <c r="G32" s="3">
        <f t="shared" si="15"/>
        <v>2.6158999999999999</v>
      </c>
      <c r="H32" s="3">
        <v>0.97087000000000001</v>
      </c>
      <c r="I32" s="3">
        <f t="shared" si="16"/>
        <v>1.2920983218012856E-2</v>
      </c>
      <c r="J32" s="6"/>
      <c r="K32" s="2">
        <v>7</v>
      </c>
      <c r="L32" s="3">
        <v>0.91371999999999998</v>
      </c>
      <c r="M32" s="3">
        <v>0.85636000000000001</v>
      </c>
      <c r="N32" s="3">
        <f t="shared" si="17"/>
        <v>1.7700800000000001</v>
      </c>
      <c r="O32" s="11">
        <v>0.89251999999999998</v>
      </c>
      <c r="P32" s="11">
        <v>0.89251999999999998</v>
      </c>
      <c r="Q32" s="3">
        <f t="shared" si="18"/>
        <v>1.78504</v>
      </c>
      <c r="R32" s="3">
        <f t="shared" si="13"/>
        <v>8.3807645767040861E-3</v>
      </c>
    </row>
    <row r="33" spans="1:18" x14ac:dyDescent="0.3">
      <c r="A33" s="2">
        <v>8</v>
      </c>
      <c r="B33" s="3">
        <v>1.3576999999999999</v>
      </c>
      <c r="C33" s="3">
        <v>1.1870000000000001</v>
      </c>
      <c r="D33" s="3">
        <f t="shared" si="14"/>
        <v>2.5446999999999997</v>
      </c>
      <c r="E33" s="11">
        <v>1.3834</v>
      </c>
      <c r="F33" s="11">
        <v>1.1928000000000001</v>
      </c>
      <c r="G33" s="3">
        <f t="shared" si="15"/>
        <v>2.5762</v>
      </c>
      <c r="H33" s="3">
        <v>0.97084999999999999</v>
      </c>
      <c r="I33" s="3">
        <f t="shared" si="16"/>
        <v>1.2227311544134891E-2</v>
      </c>
      <c r="J33" s="9"/>
      <c r="K33" s="2">
        <v>8</v>
      </c>
      <c r="L33" s="3">
        <v>0.91786000000000001</v>
      </c>
      <c r="M33" s="3">
        <v>0.86104000000000003</v>
      </c>
      <c r="N33" s="3">
        <f t="shared" si="17"/>
        <v>1.7789000000000001</v>
      </c>
      <c r="O33" s="11">
        <v>0.89595999999999998</v>
      </c>
      <c r="P33" s="11">
        <v>0.89595999999999998</v>
      </c>
      <c r="Q33" s="3">
        <f t="shared" si="18"/>
        <v>1.79192</v>
      </c>
      <c r="R33" s="3">
        <f t="shared" si="13"/>
        <v>7.2659493727397486E-3</v>
      </c>
    </row>
    <row r="34" spans="1:18" x14ac:dyDescent="0.3">
      <c r="A34" s="2">
        <v>9</v>
      </c>
      <c r="B34" s="3">
        <v>1.333</v>
      </c>
      <c r="C34" s="3">
        <v>1.1749000000000001</v>
      </c>
      <c r="D34" s="3">
        <f t="shared" si="14"/>
        <v>2.5079000000000002</v>
      </c>
      <c r="E34" s="11">
        <v>1.3536999999999999</v>
      </c>
      <c r="F34" s="11">
        <v>1.1850000000000001</v>
      </c>
      <c r="G34" s="3">
        <f t="shared" si="15"/>
        <v>2.5387</v>
      </c>
      <c r="H34" s="3">
        <v>0.97009000000000001</v>
      </c>
      <c r="I34" s="3">
        <f t="shared" si="16"/>
        <v>1.2132193642415297E-2</v>
      </c>
      <c r="J34" s="13"/>
      <c r="K34" s="2">
        <v>9</v>
      </c>
      <c r="L34" s="3">
        <v>0.92135</v>
      </c>
      <c r="M34" s="3">
        <v>0.86790999999999996</v>
      </c>
      <c r="N34" s="3">
        <f t="shared" si="17"/>
        <v>1.7892600000000001</v>
      </c>
      <c r="O34" s="11">
        <v>0.89932999999999996</v>
      </c>
      <c r="P34" s="11">
        <v>0.89932999999999996</v>
      </c>
      <c r="Q34" s="3">
        <f t="shared" si="18"/>
        <v>1.7986599999999999</v>
      </c>
      <c r="R34" s="3">
        <f t="shared" si="13"/>
        <v>5.226112772841923E-3</v>
      </c>
    </row>
    <row r="35" spans="1:18" x14ac:dyDescent="0.3">
      <c r="A35" s="2">
        <v>10</v>
      </c>
      <c r="B35" s="3">
        <v>1.3161</v>
      </c>
      <c r="C35" s="3">
        <v>1.1636</v>
      </c>
      <c r="D35" s="3">
        <f t="shared" si="14"/>
        <v>2.4797000000000002</v>
      </c>
      <c r="E35" s="11">
        <v>1.3310999999999999</v>
      </c>
      <c r="F35" s="11">
        <v>1.1787000000000001</v>
      </c>
      <c r="G35" s="3">
        <f t="shared" si="15"/>
        <v>2.5098000000000003</v>
      </c>
      <c r="H35" s="3">
        <v>0.96899000000000002</v>
      </c>
      <c r="I35" s="3">
        <f t="shared" si="16"/>
        <v>1.1992987489042957E-2</v>
      </c>
      <c r="J35" s="13"/>
      <c r="K35" s="2">
        <v>10</v>
      </c>
      <c r="L35" s="3">
        <v>0.92893999999999999</v>
      </c>
      <c r="M35" s="3">
        <v>0.86558999999999997</v>
      </c>
      <c r="N35" s="3">
        <f t="shared" si="17"/>
        <v>1.79453</v>
      </c>
      <c r="O35" s="11">
        <v>0.90188999999999997</v>
      </c>
      <c r="P35" s="11">
        <v>0.90188999999999997</v>
      </c>
      <c r="Q35" s="3">
        <f t="shared" si="18"/>
        <v>1.8037799999999999</v>
      </c>
      <c r="R35" s="3">
        <f t="shared" si="13"/>
        <v>5.1281198372306941E-3</v>
      </c>
    </row>
    <row r="36" spans="1:18" x14ac:dyDescent="0.3">
      <c r="A36" s="2">
        <v>11</v>
      </c>
      <c r="B36" s="3">
        <v>1.302</v>
      </c>
      <c r="C36" s="3">
        <v>1.1533</v>
      </c>
      <c r="D36" s="3">
        <f t="shared" si="14"/>
        <v>2.4553000000000003</v>
      </c>
      <c r="E36" s="11">
        <v>1.3139000000000001</v>
      </c>
      <c r="F36" s="11">
        <v>1.1724000000000001</v>
      </c>
      <c r="G36" s="3">
        <f t="shared" si="15"/>
        <v>2.4863</v>
      </c>
      <c r="H36" s="3">
        <v>0.96848999999999996</v>
      </c>
      <c r="I36" s="3">
        <f t="shared" si="16"/>
        <v>1.2468326428829866E-2</v>
      </c>
      <c r="J36" s="13"/>
      <c r="K36" s="2">
        <v>11</v>
      </c>
      <c r="L36" s="3">
        <v>0.93593000000000004</v>
      </c>
      <c r="M36" s="3">
        <v>0.86346000000000001</v>
      </c>
      <c r="N36" s="3">
        <f t="shared" si="17"/>
        <v>1.79939</v>
      </c>
      <c r="O36" s="11">
        <v>0.90319000000000005</v>
      </c>
      <c r="P36" s="11">
        <v>0.90319000000000005</v>
      </c>
      <c r="Q36" s="3">
        <f t="shared" si="18"/>
        <v>1.8063800000000001</v>
      </c>
      <c r="R36" s="3">
        <f t="shared" si="13"/>
        <v>3.8696176884155335E-3</v>
      </c>
    </row>
    <row r="37" spans="1:18" x14ac:dyDescent="0.3">
      <c r="A37" s="2">
        <v>12</v>
      </c>
      <c r="B37" s="3">
        <v>1.2911999999999999</v>
      </c>
      <c r="C37" s="3">
        <v>1.1472</v>
      </c>
      <c r="D37" s="3">
        <f t="shared" si="14"/>
        <v>2.4383999999999997</v>
      </c>
      <c r="E37" s="11">
        <v>1.2963</v>
      </c>
      <c r="F37" s="11">
        <v>1.169</v>
      </c>
      <c r="G37" s="3">
        <f t="shared" si="15"/>
        <v>2.4653</v>
      </c>
      <c r="H37" s="3">
        <v>0.96813000000000005</v>
      </c>
      <c r="I37" s="3">
        <f t="shared" si="16"/>
        <v>1.0911450939033939E-2</v>
      </c>
      <c r="J37" s="13"/>
      <c r="K37" s="2">
        <v>12</v>
      </c>
      <c r="L37" s="3">
        <v>0.94550000000000001</v>
      </c>
      <c r="M37" s="3">
        <v>0.85802999999999996</v>
      </c>
      <c r="N37" s="3">
        <f t="shared" si="17"/>
        <v>1.8035299999999999</v>
      </c>
      <c r="O37" s="11">
        <v>0.90317000000000003</v>
      </c>
      <c r="P37" s="11">
        <v>0.90317000000000003</v>
      </c>
      <c r="Q37" s="3">
        <f t="shared" si="18"/>
        <v>1.8063400000000001</v>
      </c>
      <c r="R37" s="3">
        <f t="shared" si="13"/>
        <v>1.5556318301096145E-3</v>
      </c>
    </row>
    <row r="38" spans="1:18" x14ac:dyDescent="0.3">
      <c r="A38" s="2">
        <v>13</v>
      </c>
      <c r="B38" s="3">
        <v>1.2808999999999999</v>
      </c>
      <c r="C38" s="3">
        <v>1.143</v>
      </c>
      <c r="D38" s="3">
        <f t="shared" si="14"/>
        <v>2.4238999999999997</v>
      </c>
      <c r="E38" s="11">
        <v>1.2819</v>
      </c>
      <c r="F38" s="11">
        <v>1.1641999999999999</v>
      </c>
      <c r="G38" s="3">
        <f t="shared" si="15"/>
        <v>2.4460999999999999</v>
      </c>
      <c r="H38" s="3">
        <v>0.96736</v>
      </c>
      <c r="I38" s="3">
        <f t="shared" si="16"/>
        <v>9.0756714770451816E-3</v>
      </c>
      <c r="J38" s="13"/>
      <c r="K38" s="2">
        <v>13</v>
      </c>
      <c r="L38" s="3">
        <v>0.96009999999999995</v>
      </c>
      <c r="M38" s="3">
        <v>0.84994999999999998</v>
      </c>
      <c r="N38" s="3">
        <f t="shared" si="17"/>
        <v>1.8100499999999999</v>
      </c>
      <c r="O38" s="11">
        <v>0.90268999999999999</v>
      </c>
      <c r="P38" s="11">
        <v>0.90268999999999999</v>
      </c>
      <c r="Q38" s="3">
        <f t="shared" si="18"/>
        <v>1.80538</v>
      </c>
      <c r="R38" s="3">
        <f t="shared" si="13"/>
        <v>-2.5867130465608082E-3</v>
      </c>
    </row>
    <row r="39" spans="1:18" x14ac:dyDescent="0.3">
      <c r="A39" s="2">
        <v>14</v>
      </c>
      <c r="B39" s="3">
        <v>1.2714000000000001</v>
      </c>
      <c r="C39" s="3">
        <v>1.1358999999999999</v>
      </c>
      <c r="D39" s="3">
        <f t="shared" si="14"/>
        <v>2.4073000000000002</v>
      </c>
      <c r="E39" s="11">
        <v>1.2762</v>
      </c>
      <c r="F39" s="11">
        <v>1.1521999999999999</v>
      </c>
      <c r="G39" s="3">
        <f t="shared" si="15"/>
        <v>2.4283999999999999</v>
      </c>
      <c r="H39" s="3">
        <v>0.96594999999999998</v>
      </c>
      <c r="I39" s="3">
        <f t="shared" si="16"/>
        <v>8.6888486246086624E-3</v>
      </c>
      <c r="J39" s="13"/>
      <c r="K39" s="2">
        <v>14</v>
      </c>
      <c r="L39" s="3">
        <v>0.97745000000000004</v>
      </c>
      <c r="M39" s="3">
        <v>0.83679999999999999</v>
      </c>
      <c r="N39" s="3">
        <f t="shared" si="17"/>
        <v>1.8142499999999999</v>
      </c>
      <c r="O39" s="11">
        <v>0.90249999999999997</v>
      </c>
      <c r="P39" s="11">
        <v>0.90249999999999997</v>
      </c>
      <c r="Q39" s="3">
        <f t="shared" si="18"/>
        <v>1.8049999999999999</v>
      </c>
      <c r="R39" s="3">
        <f t="shared" si="13"/>
        <v>-5.1246537396121778E-3</v>
      </c>
    </row>
    <row r="40" spans="1:18" x14ac:dyDescent="0.3">
      <c r="A40" s="2">
        <v>15</v>
      </c>
      <c r="B40" s="3">
        <v>1.2505999999999999</v>
      </c>
      <c r="C40" s="3">
        <v>1.1283000000000001</v>
      </c>
      <c r="D40" s="3">
        <f t="shared" si="14"/>
        <v>2.3788999999999998</v>
      </c>
      <c r="E40" s="11">
        <v>1.2558</v>
      </c>
      <c r="F40" s="11">
        <v>1.1417999999999999</v>
      </c>
      <c r="G40" s="3">
        <f t="shared" si="15"/>
        <v>2.3975999999999997</v>
      </c>
      <c r="H40" s="3">
        <v>0.96433000000000002</v>
      </c>
      <c r="I40" s="3">
        <f t="shared" si="16"/>
        <v>7.7994661327994413E-3</v>
      </c>
      <c r="J40" s="13"/>
      <c r="K40" s="2">
        <v>15</v>
      </c>
      <c r="L40" s="3">
        <v>0.999</v>
      </c>
      <c r="M40" s="3">
        <v>0.81644000000000005</v>
      </c>
      <c r="N40" s="3">
        <f t="shared" si="17"/>
        <v>1.8154400000000002</v>
      </c>
      <c r="O40" s="11">
        <v>0.90276000000000001</v>
      </c>
      <c r="P40" s="11">
        <v>0.90276000000000001</v>
      </c>
      <c r="Q40" s="3">
        <f t="shared" si="18"/>
        <v>1.80552</v>
      </c>
      <c r="R40" s="3">
        <f t="shared" si="13"/>
        <v>-5.4942620408525806E-3</v>
      </c>
    </row>
    <row r="41" spans="1:18" x14ac:dyDescent="0.3">
      <c r="A41" s="2">
        <v>16</v>
      </c>
      <c r="B41" s="3">
        <v>1.2262</v>
      </c>
      <c r="C41" s="3">
        <v>1.1258999999999999</v>
      </c>
      <c r="D41" s="3">
        <f t="shared" si="14"/>
        <v>2.3521000000000001</v>
      </c>
      <c r="E41" s="11">
        <v>1.2257</v>
      </c>
      <c r="F41" s="11">
        <v>1.1205000000000001</v>
      </c>
      <c r="G41" s="3">
        <f t="shared" si="15"/>
        <v>2.3462000000000001</v>
      </c>
      <c r="H41" s="3">
        <v>0.96387999999999996</v>
      </c>
      <c r="I41" s="3">
        <f t="shared" si="16"/>
        <v>-2.5147046287614084E-3</v>
      </c>
      <c r="J41" s="13"/>
      <c r="K41" s="2">
        <v>16</v>
      </c>
      <c r="L41" s="3">
        <v>1.0257000000000001</v>
      </c>
      <c r="M41" s="3">
        <v>0.79700000000000004</v>
      </c>
      <c r="N41" s="3">
        <f t="shared" si="17"/>
        <v>1.8227000000000002</v>
      </c>
      <c r="O41" s="11">
        <v>0.90080000000000005</v>
      </c>
      <c r="P41" s="11">
        <v>0.90080000000000005</v>
      </c>
      <c r="Q41" s="3">
        <f t="shared" si="18"/>
        <v>1.8016000000000001</v>
      </c>
      <c r="R41" s="3">
        <f t="shared" si="13"/>
        <v>-1.1711811722913032E-2</v>
      </c>
    </row>
    <row r="42" spans="1:18" x14ac:dyDescent="0.3">
      <c r="A42" s="2">
        <v>17</v>
      </c>
      <c r="B42" s="3">
        <v>1.2093</v>
      </c>
      <c r="C42" s="3">
        <v>1.1124000000000001</v>
      </c>
      <c r="D42" s="3">
        <f t="shared" si="14"/>
        <v>2.3216999999999999</v>
      </c>
      <c r="E42" s="11">
        <v>1.1908000000000001</v>
      </c>
      <c r="F42" s="11">
        <v>1.0921000000000001</v>
      </c>
      <c r="G42" s="3">
        <f t="shared" si="15"/>
        <v>2.2829000000000002</v>
      </c>
      <c r="H42" s="3">
        <v>0.96462999999999999</v>
      </c>
      <c r="I42" s="3">
        <f t="shared" si="16"/>
        <v>-1.6995926234175708E-2</v>
      </c>
      <c r="J42" s="13"/>
      <c r="K42" s="2">
        <v>17</v>
      </c>
      <c r="L42" s="3">
        <v>1.0530999999999999</v>
      </c>
      <c r="M42" s="3">
        <v>0.77547999999999995</v>
      </c>
      <c r="N42" s="3">
        <f t="shared" si="17"/>
        <v>1.8285799999999999</v>
      </c>
      <c r="O42" s="11">
        <v>0.8861</v>
      </c>
      <c r="P42" s="11">
        <v>0.8861</v>
      </c>
      <c r="Q42" s="3">
        <f t="shared" si="18"/>
        <v>1.7722</v>
      </c>
      <c r="R42" s="3">
        <f t="shared" si="13"/>
        <v>-3.1813565060376865E-2</v>
      </c>
    </row>
    <row r="43" spans="1:18" x14ac:dyDescent="0.3">
      <c r="A43" s="2">
        <v>18</v>
      </c>
      <c r="B43" s="3">
        <v>1.1820999999999999</v>
      </c>
      <c r="C43" s="3">
        <v>1.0769</v>
      </c>
      <c r="D43" s="3">
        <f t="shared" si="14"/>
        <v>2.2589999999999999</v>
      </c>
      <c r="E43" s="11">
        <v>1.1222000000000001</v>
      </c>
      <c r="F43" s="11">
        <v>1.0963000000000001</v>
      </c>
      <c r="G43" s="3">
        <f t="shared" si="15"/>
        <v>2.2185000000000001</v>
      </c>
      <c r="H43" s="3">
        <v>0.96106000000000003</v>
      </c>
      <c r="I43" s="3">
        <f t="shared" si="16"/>
        <v>-1.8255578093306177E-2</v>
      </c>
      <c r="J43" s="13"/>
      <c r="K43" s="2">
        <v>18</v>
      </c>
      <c r="L43" s="3">
        <v>1.0701000000000001</v>
      </c>
      <c r="M43" s="3">
        <v>0.76034000000000002</v>
      </c>
      <c r="N43" s="3">
        <f t="shared" si="17"/>
        <v>1.8304400000000001</v>
      </c>
      <c r="O43" s="11">
        <v>0.86736000000000002</v>
      </c>
      <c r="P43" s="11">
        <v>0.86736000000000002</v>
      </c>
      <c r="Q43" s="3">
        <f t="shared" si="18"/>
        <v>1.73472</v>
      </c>
      <c r="R43" s="3">
        <f t="shared" si="13"/>
        <v>-5.5178933776056094E-2</v>
      </c>
    </row>
    <row r="44" spans="1:18" x14ac:dyDescent="0.3">
      <c r="A44" s="2">
        <v>19</v>
      </c>
      <c r="B44" s="3">
        <v>1.1104000000000001</v>
      </c>
      <c r="C44" s="3">
        <v>1.0116000000000001</v>
      </c>
      <c r="D44" s="3">
        <f t="shared" si="14"/>
        <v>2.1219999999999999</v>
      </c>
      <c r="E44" s="11">
        <v>1.0431999999999999</v>
      </c>
      <c r="F44" s="11">
        <v>0.98709999999999998</v>
      </c>
      <c r="G44" s="3">
        <f t="shared" si="15"/>
        <v>2.0303</v>
      </c>
      <c r="H44" s="3">
        <v>0.94643999999999995</v>
      </c>
      <c r="I44" s="3">
        <f t="shared" si="16"/>
        <v>-4.516573905334182E-2</v>
      </c>
      <c r="J44" s="13"/>
      <c r="K44" s="2">
        <v>19</v>
      </c>
      <c r="L44" s="3">
        <v>1.0528</v>
      </c>
      <c r="M44" s="3">
        <v>0.74865000000000004</v>
      </c>
      <c r="N44" s="3">
        <f t="shared" si="17"/>
        <v>1.80145</v>
      </c>
      <c r="O44" s="11">
        <v>0.83865999999999996</v>
      </c>
      <c r="P44" s="11">
        <v>0.83865999999999996</v>
      </c>
      <c r="Q44" s="3">
        <f t="shared" si="18"/>
        <v>1.6773199999999999</v>
      </c>
      <c r="R44" s="3">
        <f t="shared" si="13"/>
        <v>-7.4004960293802061E-2</v>
      </c>
    </row>
    <row r="45" spans="1:18" x14ac:dyDescent="0.3">
      <c r="A45" s="2">
        <v>20</v>
      </c>
      <c r="B45" s="3">
        <v>0.95716000000000001</v>
      </c>
      <c r="C45" s="3">
        <v>0.89178000000000002</v>
      </c>
      <c r="D45" s="3">
        <f t="shared" si="14"/>
        <v>1.84894</v>
      </c>
      <c r="E45" s="11">
        <v>0.89673999999999998</v>
      </c>
      <c r="F45" s="11">
        <v>0.74229000000000001</v>
      </c>
      <c r="G45" s="3">
        <f t="shared" si="15"/>
        <v>1.63903</v>
      </c>
      <c r="H45" s="3">
        <v>0.89432999999999996</v>
      </c>
      <c r="I45" s="3">
        <f t="shared" si="16"/>
        <v>-0.12806965095208755</v>
      </c>
      <c r="J45" s="13"/>
      <c r="K45" s="2">
        <v>20</v>
      </c>
      <c r="L45" s="3">
        <v>1.0251999999999999</v>
      </c>
      <c r="M45" s="3">
        <v>0.69815000000000005</v>
      </c>
      <c r="N45" s="3">
        <f t="shared" si="17"/>
        <v>1.7233499999999999</v>
      </c>
      <c r="O45" s="11">
        <v>0.82299999999999995</v>
      </c>
      <c r="P45" s="11">
        <v>0.82299999999999995</v>
      </c>
      <c r="Q45" s="3">
        <f t="shared" si="18"/>
        <v>1.6459999999999999</v>
      </c>
      <c r="R45" s="3">
        <f t="shared" si="13"/>
        <v>-4.6992709599027967E-2</v>
      </c>
    </row>
  </sheetData>
  <mergeCells count="23">
    <mergeCell ref="AC1:AF1"/>
    <mergeCell ref="U1:U2"/>
    <mergeCell ref="S1:S2"/>
    <mergeCell ref="Q1:R1"/>
    <mergeCell ref="A1:A2"/>
    <mergeCell ref="B1:C1"/>
    <mergeCell ref="D1:E1"/>
    <mergeCell ref="F1:F2"/>
    <mergeCell ref="G1:G2"/>
    <mergeCell ref="H1:I1"/>
    <mergeCell ref="K1:K2"/>
    <mergeCell ref="L1:M1"/>
    <mergeCell ref="O1:O2"/>
    <mergeCell ref="P1:P2"/>
    <mergeCell ref="A24:A25"/>
    <mergeCell ref="R24:R25"/>
    <mergeCell ref="H24:H25"/>
    <mergeCell ref="L24:N24"/>
    <mergeCell ref="O24:Q24"/>
    <mergeCell ref="K24:K25"/>
    <mergeCell ref="I24:I25"/>
    <mergeCell ref="B24:D24"/>
    <mergeCell ref="E24:G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topLeftCell="R1" zoomScale="115" zoomScaleNormal="115" workbookViewId="0">
      <selection activeCell="Y11" sqref="Y11"/>
    </sheetView>
  </sheetViews>
  <sheetFormatPr defaultRowHeight="14.4" x14ac:dyDescent="0.3"/>
  <cols>
    <col min="1" max="1" width="8.88671875" style="8"/>
    <col min="19" max="19" width="8.88671875" style="9"/>
  </cols>
  <sheetData>
    <row r="1" spans="1:44" x14ac:dyDescent="0.3">
      <c r="A1" s="44" t="s">
        <v>5</v>
      </c>
      <c r="B1" s="37" t="s">
        <v>6</v>
      </c>
      <c r="C1" s="37"/>
      <c r="D1" s="38" t="s">
        <v>2</v>
      </c>
      <c r="E1" s="38"/>
      <c r="F1" s="38" t="s">
        <v>3</v>
      </c>
      <c r="G1" s="38" t="s">
        <v>4</v>
      </c>
      <c r="H1" s="29" t="s">
        <v>12</v>
      </c>
      <c r="I1" s="30"/>
      <c r="K1" s="27" t="s">
        <v>5</v>
      </c>
      <c r="L1" s="27" t="s">
        <v>9</v>
      </c>
      <c r="M1" s="27"/>
      <c r="N1" s="14" t="s">
        <v>10</v>
      </c>
      <c r="O1" s="27" t="s">
        <v>3</v>
      </c>
      <c r="P1" s="27" t="s">
        <v>11</v>
      </c>
      <c r="Q1" s="28" t="s">
        <v>12</v>
      </c>
      <c r="R1" s="28"/>
      <c r="S1" s="27" t="s">
        <v>17</v>
      </c>
      <c r="U1" s="23" t="s">
        <v>5</v>
      </c>
      <c r="V1" s="33" t="s">
        <v>18</v>
      </c>
      <c r="W1" s="34"/>
      <c r="X1" s="34"/>
      <c r="Y1" s="42" t="s">
        <v>19</v>
      </c>
      <c r="Z1" s="42"/>
      <c r="AA1" s="43"/>
      <c r="AB1" s="23" t="s">
        <v>17</v>
      </c>
      <c r="AC1" s="39" t="s">
        <v>20</v>
      </c>
      <c r="AD1" s="6"/>
      <c r="AE1" s="23" t="s">
        <v>5</v>
      </c>
      <c r="AF1" s="33" t="s">
        <v>2</v>
      </c>
      <c r="AG1" s="34"/>
      <c r="AH1" s="35"/>
      <c r="AI1" s="31" t="s">
        <v>21</v>
      </c>
      <c r="AJ1" s="36"/>
      <c r="AK1" s="32"/>
      <c r="AL1" s="37" t="s">
        <v>20</v>
      </c>
      <c r="AN1" s="27" t="s">
        <v>16</v>
      </c>
      <c r="AO1" s="25" t="s">
        <v>22</v>
      </c>
      <c r="AP1" s="26"/>
      <c r="AQ1" s="26"/>
      <c r="AR1" s="26"/>
    </row>
    <row r="2" spans="1:44" x14ac:dyDescent="0.3">
      <c r="A2" s="44"/>
      <c r="B2" s="4" t="s">
        <v>0</v>
      </c>
      <c r="C2" s="4" t="s">
        <v>1</v>
      </c>
      <c r="D2" s="4" t="s">
        <v>0</v>
      </c>
      <c r="E2" s="4" t="s">
        <v>1</v>
      </c>
      <c r="F2" s="38"/>
      <c r="G2" s="38"/>
      <c r="H2" s="16" t="s">
        <v>13</v>
      </c>
      <c r="I2" s="15" t="s">
        <v>14</v>
      </c>
      <c r="J2" s="5"/>
      <c r="K2" s="27"/>
      <c r="L2" s="2" t="s">
        <v>0</v>
      </c>
      <c r="M2" s="2" t="s">
        <v>1</v>
      </c>
      <c r="N2" s="2" t="s">
        <v>7</v>
      </c>
      <c r="O2" s="27"/>
      <c r="P2" s="27"/>
      <c r="Q2" s="12" t="s">
        <v>13</v>
      </c>
      <c r="R2" s="20" t="s">
        <v>15</v>
      </c>
      <c r="S2" s="27"/>
      <c r="U2" s="24"/>
      <c r="V2" s="1" t="s">
        <v>0</v>
      </c>
      <c r="W2" s="1" t="s">
        <v>1</v>
      </c>
      <c r="X2" s="19" t="s">
        <v>3</v>
      </c>
      <c r="Y2" s="2" t="s">
        <v>0</v>
      </c>
      <c r="Z2" s="2" t="s">
        <v>1</v>
      </c>
      <c r="AA2" s="19" t="s">
        <v>3</v>
      </c>
      <c r="AB2" s="24"/>
      <c r="AC2" s="40"/>
      <c r="AD2" s="6"/>
      <c r="AE2" s="24"/>
      <c r="AF2" s="1" t="s">
        <v>0</v>
      </c>
      <c r="AG2" s="1" t="s">
        <v>1</v>
      </c>
      <c r="AH2" s="19" t="s">
        <v>3</v>
      </c>
      <c r="AI2" s="2" t="s">
        <v>0</v>
      </c>
      <c r="AJ2" s="2" t="s">
        <v>1</v>
      </c>
      <c r="AK2" s="19" t="s">
        <v>3</v>
      </c>
      <c r="AL2" s="38"/>
      <c r="AN2" s="27"/>
      <c r="AO2" t="s">
        <v>23</v>
      </c>
      <c r="AP2" t="s">
        <v>24</v>
      </c>
      <c r="AQ2" t="s">
        <v>25</v>
      </c>
      <c r="AR2" t="s">
        <v>26</v>
      </c>
    </row>
    <row r="3" spans="1:44" x14ac:dyDescent="0.3">
      <c r="A3" s="7">
        <v>1</v>
      </c>
      <c r="B3" s="3">
        <v>1.6121000000000001</v>
      </c>
      <c r="C3" s="3">
        <v>1.2746</v>
      </c>
      <c r="D3" s="3">
        <v>0.89168999999999998</v>
      </c>
      <c r="E3" s="3">
        <v>0.82945999999999998</v>
      </c>
      <c r="F3" s="3">
        <f>B3+C3</f>
        <v>2.8867000000000003</v>
      </c>
      <c r="G3" s="3">
        <f>D3+E3</f>
        <v>1.72115</v>
      </c>
      <c r="H3" s="17">
        <f>0.338*6*(1-POWER(0.25,2))*POWER(1.94*1.35*POWER(B3+C3,1/3),3/2)/POWER(0.02,3/2)</f>
        <v>4840.5900895797786</v>
      </c>
      <c r="I3" s="17">
        <f>0.338*6*(1-POWER(0.25,2))*POWER(1.94*1.35*POWER(D3+E3,1/3),3/2)/POWER(0.02,3/2)</f>
        <v>3737.7206660958091</v>
      </c>
      <c r="K3" s="7">
        <v>1</v>
      </c>
      <c r="L3" s="3">
        <v>1.6124000000000001</v>
      </c>
      <c r="M3" s="3">
        <v>1.2916000000000001</v>
      </c>
      <c r="N3" s="3">
        <v>0.87695000000000001</v>
      </c>
      <c r="O3" s="3">
        <f t="shared" ref="O3:O34" si="0">L3+M3</f>
        <v>2.9039999999999999</v>
      </c>
      <c r="P3" s="3">
        <f>2*N3</f>
        <v>1.7539</v>
      </c>
      <c r="Q3" s="17">
        <f>0.338*6*(1-POWER(0.25,2))*POWER(1.94*1.35*POWER(L3+M3,1/3),3/2)/POWER(0.02,3/2)</f>
        <v>4855.073256568875</v>
      </c>
      <c r="R3" s="21">
        <f>0.338*6*(1-POWER(0.25,2))*POWER(1.94*1.35*POWER(2*N3,1/3),3/2)/POWER(0.02,3/2)</f>
        <v>3773.1137235129777</v>
      </c>
      <c r="S3" s="11">
        <v>0.95176000000000005</v>
      </c>
      <c r="U3" s="2">
        <v>1</v>
      </c>
      <c r="V3" s="3">
        <v>1.6121000000000001</v>
      </c>
      <c r="W3" s="3">
        <v>1.2746</v>
      </c>
      <c r="X3" s="3">
        <f>V3+W3</f>
        <v>2.8867000000000003</v>
      </c>
      <c r="Y3" s="3">
        <v>1.6124000000000001</v>
      </c>
      <c r="Z3" s="3">
        <v>1.2916000000000001</v>
      </c>
      <c r="AA3" s="3">
        <f>Z3+Y3</f>
        <v>2.9039999999999999</v>
      </c>
      <c r="AB3" s="11">
        <v>0.95176000000000005</v>
      </c>
      <c r="AC3" s="3">
        <f>(AA3-X3)/AA3</f>
        <v>5.9573002754819727E-3</v>
      </c>
      <c r="AD3" s="6"/>
      <c r="AE3" s="2">
        <v>1</v>
      </c>
      <c r="AF3" s="3">
        <v>0.89168999999999998</v>
      </c>
      <c r="AG3" s="3">
        <v>0.82945999999999998</v>
      </c>
      <c r="AH3" s="3">
        <f>AF3+AG3</f>
        <v>1.72115</v>
      </c>
      <c r="AI3" s="3">
        <v>0.87695000000000001</v>
      </c>
      <c r="AJ3" s="3">
        <v>0.87695000000000001</v>
      </c>
      <c r="AK3" s="3">
        <f>AJ3+AI3</f>
        <v>1.7539</v>
      </c>
      <c r="AL3" s="3">
        <f t="shared" ref="AL3:AL52" si="1">(AK3-AH3)/AK3</f>
        <v>1.8672672330235507E-2</v>
      </c>
      <c r="AM3" s="22">
        <v>0</v>
      </c>
      <c r="AN3" s="17">
        <f>0.338*6*(1-POWER(0.25,2))*POWER(2*1.351*POWER(2*0.881,1/3),3/2)/POWER(0.02,3/2)</f>
        <v>3963.0103141455725</v>
      </c>
      <c r="AO3">
        <f>(H3-AN3)/AN3</f>
        <v>0.22144271800196233</v>
      </c>
      <c r="AP3" s="13">
        <f>(I3-AN3)/AN3</f>
        <v>-5.6848110449174039E-2</v>
      </c>
      <c r="AQ3" s="13">
        <f>(Q3-AN3)/AN3</f>
        <v>0.22509730525786731</v>
      </c>
      <c r="AR3">
        <f>(R3-AN3)/AN3</f>
        <v>-4.7917258745145762E-2</v>
      </c>
    </row>
    <row r="4" spans="1:44" x14ac:dyDescent="0.3">
      <c r="A4" s="7">
        <v>2</v>
      </c>
      <c r="B4" s="3">
        <v>1.5959000000000001</v>
      </c>
      <c r="C4" s="3">
        <v>1.2673000000000001</v>
      </c>
      <c r="D4" s="3">
        <v>0.89327999999999996</v>
      </c>
      <c r="E4" s="3">
        <v>0.83060999999999996</v>
      </c>
      <c r="F4" s="3">
        <f t="shared" ref="F4:F52" si="2">B4+C4</f>
        <v>2.8632</v>
      </c>
      <c r="G4" s="3">
        <f t="shared" ref="G4:G52" si="3">D4+E4</f>
        <v>1.7238899999999999</v>
      </c>
      <c r="H4" s="17">
        <f t="shared" ref="H4:H52" si="4">0.338*6*(1-POWER(0.25,2))*POWER(1.94*1.35*POWER(B4+C4,1/3),3/2)/POWER(0.02,3/2)</f>
        <v>4820.8467276659776</v>
      </c>
      <c r="I4" s="17">
        <f t="shared" ref="I4:I52" si="5">0.338*6*(1-POWER(0.25,2))*POWER(1.94*1.35*POWER(D4+E4,1/3),3/2)/POWER(0.02,3/2)</f>
        <v>3740.6946317328634</v>
      </c>
      <c r="K4" s="7">
        <v>2</v>
      </c>
      <c r="L4" s="3">
        <v>1.5992</v>
      </c>
      <c r="M4" s="3">
        <v>1.2847999999999999</v>
      </c>
      <c r="N4" s="3">
        <v>0.87780999999999998</v>
      </c>
      <c r="O4" s="3">
        <f t="shared" si="0"/>
        <v>2.8839999999999999</v>
      </c>
      <c r="P4" s="3">
        <f t="shared" ref="P4:P52" si="6">2*N4</f>
        <v>1.75562</v>
      </c>
      <c r="Q4" s="17">
        <f t="shared" ref="Q4:Q52" si="7">0.338*6*(1-POWER(0.25,2))*POWER(1.94*1.35*POWER(L4+M4,1/3),3/2)/POWER(0.02,3/2)</f>
        <v>4838.3257997768533</v>
      </c>
      <c r="R4" s="21">
        <f t="shared" ref="R4:R52" si="8">0.338*6*(1-POWER(0.25,2))*POWER(1.94*1.35*POWER(2*N4,1/3),3/2)/POWER(0.02,3/2)</f>
        <v>3774.9633629748359</v>
      </c>
      <c r="S4" s="11">
        <v>0.95413000000000003</v>
      </c>
      <c r="U4" s="2">
        <v>2</v>
      </c>
      <c r="V4" s="3">
        <v>1.5959000000000001</v>
      </c>
      <c r="W4" s="3">
        <v>1.2673000000000001</v>
      </c>
      <c r="X4" s="3">
        <f t="shared" ref="X4:X52" si="9">V4+W4</f>
        <v>2.8632</v>
      </c>
      <c r="Y4" s="3">
        <v>1.5992</v>
      </c>
      <c r="Z4" s="3">
        <v>1.2847999999999999</v>
      </c>
      <c r="AA4" s="3">
        <f t="shared" ref="AA4:AA52" si="10">Z4+Y4</f>
        <v>2.8839999999999999</v>
      </c>
      <c r="AB4" s="11">
        <v>0.95413000000000003</v>
      </c>
      <c r="AC4" s="3">
        <f t="shared" ref="AC4:AC52" si="11">(AA4-X4)/AA4</f>
        <v>7.2122052704576738E-3</v>
      </c>
      <c r="AD4" s="6"/>
      <c r="AE4" s="2">
        <v>2</v>
      </c>
      <c r="AF4" s="3">
        <v>0.89327999999999996</v>
      </c>
      <c r="AG4" s="3">
        <v>0.83060999999999996</v>
      </c>
      <c r="AH4" s="3">
        <f t="shared" ref="AH4:AH52" si="12">AF4+AG4</f>
        <v>1.7238899999999999</v>
      </c>
      <c r="AI4" s="3">
        <v>0.87780999999999998</v>
      </c>
      <c r="AJ4" s="3">
        <v>0.87780999999999998</v>
      </c>
      <c r="AK4" s="3">
        <f t="shared" ref="AK4:AK52" si="13">AJ4+AI4</f>
        <v>1.75562</v>
      </c>
      <c r="AL4" s="3">
        <f t="shared" si="1"/>
        <v>1.807338717945799E-2</v>
      </c>
      <c r="AM4" s="22">
        <v>0</v>
      </c>
      <c r="AN4" s="17">
        <f t="shared" ref="AN4:AN52" si="14">0.338*6*(1-POWER(0.25,2))*POWER(2*1.351*POWER(2*0.881,1/3),3/2)/POWER(0.02,3/2)</f>
        <v>3963.0103141455725</v>
      </c>
      <c r="AO4" s="13">
        <f t="shared" ref="AO4:AO52" si="15">(H4-AN4)/AN4</f>
        <v>0.216460807699249</v>
      </c>
      <c r="AP4" s="13">
        <f t="shared" ref="AP4:AP52" si="16">(I4-AN4)/AN4</f>
        <v>-5.609767948853811E-2</v>
      </c>
      <c r="AQ4" s="13">
        <f t="shared" ref="AQ4:AQ52" si="17">(Q4-AN4)/AN4</f>
        <v>0.22087136198130219</v>
      </c>
      <c r="AR4" s="13">
        <f t="shared" ref="AR4:AR52" si="18">(R4-AN4)/AN4</f>
        <v>-4.7450532868794602E-2</v>
      </c>
    </row>
    <row r="5" spans="1:44" x14ac:dyDescent="0.3">
      <c r="A5" s="7">
        <v>3</v>
      </c>
      <c r="B5" s="3">
        <v>1.5799000000000001</v>
      </c>
      <c r="C5" s="3">
        <v>1.26</v>
      </c>
      <c r="D5" s="3">
        <v>0.89558000000000004</v>
      </c>
      <c r="E5" s="3">
        <v>0.83274000000000004</v>
      </c>
      <c r="F5" s="3">
        <f t="shared" si="2"/>
        <v>2.8399000000000001</v>
      </c>
      <c r="G5" s="3">
        <f t="shared" si="3"/>
        <v>1.7283200000000001</v>
      </c>
      <c r="H5" s="17">
        <f t="shared" si="4"/>
        <v>4801.1912402836278</v>
      </c>
      <c r="I5" s="17">
        <f t="shared" si="5"/>
        <v>3745.4979094317937</v>
      </c>
      <c r="K5" s="7">
        <v>3</v>
      </c>
      <c r="L5" s="3">
        <v>1.5859000000000001</v>
      </c>
      <c r="M5" s="3">
        <v>1.2783</v>
      </c>
      <c r="N5" s="3">
        <v>0.87871999999999995</v>
      </c>
      <c r="O5" s="3">
        <f t="shared" si="0"/>
        <v>2.8642000000000003</v>
      </c>
      <c r="P5" s="3">
        <f t="shared" si="6"/>
        <v>1.7574399999999999</v>
      </c>
      <c r="Q5" s="17">
        <f t="shared" si="7"/>
        <v>4821.6885175984744</v>
      </c>
      <c r="R5" s="21">
        <f t="shared" si="8"/>
        <v>3776.9195532804106</v>
      </c>
      <c r="S5" s="11">
        <v>0.95626</v>
      </c>
      <c r="U5" s="2">
        <v>3</v>
      </c>
      <c r="V5" s="3">
        <v>1.5799000000000001</v>
      </c>
      <c r="W5" s="3">
        <v>1.26</v>
      </c>
      <c r="X5" s="3">
        <f t="shared" si="9"/>
        <v>2.8399000000000001</v>
      </c>
      <c r="Y5" s="3">
        <v>1.5859000000000001</v>
      </c>
      <c r="Z5" s="3">
        <v>1.2783</v>
      </c>
      <c r="AA5" s="3">
        <f t="shared" si="10"/>
        <v>2.8642000000000003</v>
      </c>
      <c r="AB5" s="11">
        <v>0.95626</v>
      </c>
      <c r="AC5" s="3">
        <f t="shared" si="11"/>
        <v>8.4840444103066147E-3</v>
      </c>
      <c r="AD5" s="6"/>
      <c r="AE5" s="2">
        <v>3</v>
      </c>
      <c r="AF5" s="3">
        <v>0.89558000000000004</v>
      </c>
      <c r="AG5" s="3">
        <v>0.83274000000000004</v>
      </c>
      <c r="AH5" s="3">
        <f t="shared" si="12"/>
        <v>1.7283200000000001</v>
      </c>
      <c r="AI5" s="3">
        <v>0.87871999999999995</v>
      </c>
      <c r="AJ5" s="3">
        <v>0.87871999999999995</v>
      </c>
      <c r="AK5" s="3">
        <f t="shared" si="13"/>
        <v>1.7574399999999999</v>
      </c>
      <c r="AL5" s="3">
        <f t="shared" si="1"/>
        <v>1.6569555717407033E-2</v>
      </c>
      <c r="AM5" s="22">
        <v>0</v>
      </c>
      <c r="AN5" s="17">
        <f t="shared" si="14"/>
        <v>3963.0103141455725</v>
      </c>
      <c r="AO5" s="13">
        <f t="shared" si="15"/>
        <v>0.21150107107878363</v>
      </c>
      <c r="AP5" s="13">
        <f t="shared" si="16"/>
        <v>-5.4885651934184931E-2</v>
      </c>
      <c r="AQ5" s="13">
        <f t="shared" si="17"/>
        <v>0.21667321944329421</v>
      </c>
      <c r="AR5" s="13">
        <f t="shared" si="18"/>
        <v>-4.6956920652194457E-2</v>
      </c>
    </row>
    <row r="6" spans="1:44" x14ac:dyDescent="0.3">
      <c r="A6" s="7">
        <v>4</v>
      </c>
      <c r="B6" s="3">
        <v>1.5640000000000001</v>
      </c>
      <c r="C6" s="3">
        <v>1.2532000000000001</v>
      </c>
      <c r="D6" s="3">
        <v>0.89663999999999999</v>
      </c>
      <c r="E6" s="3">
        <v>0.83318999999999999</v>
      </c>
      <c r="F6" s="3">
        <f t="shared" si="2"/>
        <v>2.8172000000000001</v>
      </c>
      <c r="G6" s="3">
        <f t="shared" si="3"/>
        <v>1.72983</v>
      </c>
      <c r="H6" s="17">
        <f t="shared" si="4"/>
        <v>4781.9642066164206</v>
      </c>
      <c r="I6" s="17">
        <f t="shared" si="5"/>
        <v>3747.1337370166898</v>
      </c>
      <c r="K6" s="7">
        <v>4</v>
      </c>
      <c r="L6" s="3">
        <v>1.5719000000000001</v>
      </c>
      <c r="M6" s="3">
        <v>1.2728999999999999</v>
      </c>
      <c r="N6" s="3">
        <v>0.87968000000000002</v>
      </c>
      <c r="O6" s="3">
        <f t="shared" si="0"/>
        <v>2.8448000000000002</v>
      </c>
      <c r="P6" s="3">
        <f t="shared" si="6"/>
        <v>1.75936</v>
      </c>
      <c r="Q6" s="17">
        <f t="shared" si="7"/>
        <v>4805.3314737209266</v>
      </c>
      <c r="R6" s="21">
        <f t="shared" si="8"/>
        <v>3778.9821289615588</v>
      </c>
      <c r="S6" s="11">
        <v>0.95816999999999997</v>
      </c>
      <c r="U6" s="2">
        <v>4</v>
      </c>
      <c r="V6" s="3">
        <v>1.5640000000000001</v>
      </c>
      <c r="W6" s="3">
        <v>1.2532000000000001</v>
      </c>
      <c r="X6" s="3">
        <f t="shared" si="9"/>
        <v>2.8172000000000001</v>
      </c>
      <c r="Y6" s="3">
        <v>1.5719000000000001</v>
      </c>
      <c r="Z6" s="3">
        <v>1.2728999999999999</v>
      </c>
      <c r="AA6" s="3">
        <f t="shared" si="10"/>
        <v>2.8448000000000002</v>
      </c>
      <c r="AB6" s="11">
        <v>0.95816999999999997</v>
      </c>
      <c r="AC6" s="3">
        <f t="shared" si="11"/>
        <v>9.7019122609674022E-3</v>
      </c>
      <c r="AD6" s="6"/>
      <c r="AE6" s="2">
        <v>4</v>
      </c>
      <c r="AF6" s="3">
        <v>0.89663999999999999</v>
      </c>
      <c r="AG6" s="3">
        <v>0.83318999999999999</v>
      </c>
      <c r="AH6" s="3">
        <f t="shared" si="12"/>
        <v>1.72983</v>
      </c>
      <c r="AI6" s="3">
        <v>0.87968000000000002</v>
      </c>
      <c r="AJ6" s="3">
        <v>0.87968000000000002</v>
      </c>
      <c r="AK6" s="3">
        <f t="shared" si="13"/>
        <v>1.75936</v>
      </c>
      <c r="AL6" s="3">
        <f t="shared" si="1"/>
        <v>1.678451255001822E-2</v>
      </c>
      <c r="AM6" s="22">
        <v>0</v>
      </c>
      <c r="AN6" s="17">
        <f t="shared" si="14"/>
        <v>3963.0103141455725</v>
      </c>
      <c r="AO6" s="13">
        <f t="shared" si="15"/>
        <v>0.20664944765540311</v>
      </c>
      <c r="AP6" s="13">
        <f t="shared" si="16"/>
        <v>-5.4472877942894224E-2</v>
      </c>
      <c r="AQ6" s="13">
        <f t="shared" si="17"/>
        <v>0.21254579039796395</v>
      </c>
      <c r="AR6" s="13">
        <f t="shared" si="18"/>
        <v>-4.6436463848489942E-2</v>
      </c>
    </row>
    <row r="7" spans="1:44" x14ac:dyDescent="0.3">
      <c r="A7" s="7">
        <v>5</v>
      </c>
      <c r="B7" s="3">
        <v>1.548</v>
      </c>
      <c r="C7" s="3">
        <v>1.2466999999999999</v>
      </c>
      <c r="D7" s="3">
        <v>0.89815999999999996</v>
      </c>
      <c r="E7" s="3">
        <v>0.83481000000000005</v>
      </c>
      <c r="F7" s="3">
        <f t="shared" si="2"/>
        <v>2.7946999999999997</v>
      </c>
      <c r="G7" s="3">
        <f t="shared" si="3"/>
        <v>1.7329699999999999</v>
      </c>
      <c r="H7" s="17">
        <f t="shared" si="4"/>
        <v>4762.8299800395607</v>
      </c>
      <c r="I7" s="17">
        <f t="shared" si="5"/>
        <v>3750.5331072850581</v>
      </c>
      <c r="K7" s="7">
        <v>5</v>
      </c>
      <c r="L7" s="3">
        <v>1.5569999999999999</v>
      </c>
      <c r="M7" s="3">
        <v>1.2648999999999999</v>
      </c>
      <c r="N7" s="3">
        <v>0.88085000000000002</v>
      </c>
      <c r="O7" s="3">
        <f t="shared" si="0"/>
        <v>2.8218999999999999</v>
      </c>
      <c r="P7" s="3">
        <f t="shared" si="6"/>
        <v>1.7617</v>
      </c>
      <c r="Q7" s="17">
        <f t="shared" si="7"/>
        <v>4785.9514751090655</v>
      </c>
      <c r="R7" s="21">
        <f t="shared" si="8"/>
        <v>3781.4943720028095</v>
      </c>
      <c r="S7" s="11">
        <v>0.96023999999999998</v>
      </c>
      <c r="U7" s="2">
        <v>5</v>
      </c>
      <c r="V7" s="3">
        <v>1.548</v>
      </c>
      <c r="W7" s="3">
        <v>1.2466999999999999</v>
      </c>
      <c r="X7" s="3">
        <f t="shared" si="9"/>
        <v>2.7946999999999997</v>
      </c>
      <c r="Y7" s="3">
        <v>1.5569999999999999</v>
      </c>
      <c r="Z7" s="3">
        <v>1.2648999999999999</v>
      </c>
      <c r="AA7" s="3">
        <f t="shared" si="10"/>
        <v>2.8218999999999999</v>
      </c>
      <c r="AB7" s="11">
        <v>0.96023999999999998</v>
      </c>
      <c r="AC7" s="3">
        <f t="shared" si="11"/>
        <v>9.638895779439426E-3</v>
      </c>
      <c r="AD7" s="6"/>
      <c r="AE7" s="2">
        <v>5</v>
      </c>
      <c r="AF7" s="3">
        <v>0.89815999999999996</v>
      </c>
      <c r="AG7" s="3">
        <v>0.83481000000000005</v>
      </c>
      <c r="AH7" s="3">
        <f t="shared" si="12"/>
        <v>1.7329699999999999</v>
      </c>
      <c r="AI7" s="3">
        <v>0.88085000000000002</v>
      </c>
      <c r="AJ7" s="3">
        <v>0.88085000000000002</v>
      </c>
      <c r="AK7" s="3">
        <f t="shared" si="13"/>
        <v>1.7617</v>
      </c>
      <c r="AL7" s="3">
        <f t="shared" si="1"/>
        <v>1.6308111483226511E-2</v>
      </c>
      <c r="AM7" s="22">
        <v>0</v>
      </c>
      <c r="AN7" s="17">
        <f t="shared" si="14"/>
        <v>3963.0103141455725</v>
      </c>
      <c r="AO7" s="13">
        <f t="shared" si="15"/>
        <v>0.2018212425637933</v>
      </c>
      <c r="AP7" s="13">
        <f t="shared" si="16"/>
        <v>-5.3615103170965267E-2</v>
      </c>
      <c r="AQ7" s="13">
        <f t="shared" si="17"/>
        <v>0.20765556880487698</v>
      </c>
      <c r="AR7" s="13">
        <f t="shared" si="18"/>
        <v>-4.5802540935828445E-2</v>
      </c>
    </row>
    <row r="8" spans="1:44" x14ac:dyDescent="0.3">
      <c r="A8" s="7">
        <v>6</v>
      </c>
      <c r="B8" s="3">
        <v>1.5322</v>
      </c>
      <c r="C8" s="3">
        <v>1.2403999999999999</v>
      </c>
      <c r="D8" s="3">
        <v>0.86538000000000004</v>
      </c>
      <c r="E8" s="3">
        <v>0.86317999999999995</v>
      </c>
      <c r="F8" s="3">
        <f t="shared" si="2"/>
        <v>2.7725999999999997</v>
      </c>
      <c r="G8" s="3">
        <f t="shared" si="3"/>
        <v>1.7285599999999999</v>
      </c>
      <c r="H8" s="17">
        <f t="shared" si="4"/>
        <v>4743.9607881815309</v>
      </c>
      <c r="I8" s="17">
        <f t="shared" si="5"/>
        <v>3745.7579562673691</v>
      </c>
      <c r="K8" s="7">
        <v>6</v>
      </c>
      <c r="L8" s="3">
        <v>1.5438000000000001</v>
      </c>
      <c r="M8" s="3">
        <v>1.2592000000000001</v>
      </c>
      <c r="N8" s="3">
        <v>0.88182000000000005</v>
      </c>
      <c r="O8" s="3">
        <f t="shared" si="0"/>
        <v>2.8029999999999999</v>
      </c>
      <c r="P8" s="3">
        <f t="shared" si="6"/>
        <v>1.7636400000000001</v>
      </c>
      <c r="Q8" s="17">
        <f t="shared" si="7"/>
        <v>4769.8973184165279</v>
      </c>
      <c r="R8" s="21">
        <f t="shared" si="8"/>
        <v>3783.5759070394938</v>
      </c>
      <c r="S8" s="11">
        <v>0.96181000000000005</v>
      </c>
      <c r="U8" s="2">
        <v>6</v>
      </c>
      <c r="V8" s="3">
        <v>1.5322</v>
      </c>
      <c r="W8" s="3">
        <v>1.2403999999999999</v>
      </c>
      <c r="X8" s="3">
        <f t="shared" si="9"/>
        <v>2.7725999999999997</v>
      </c>
      <c r="Y8" s="3">
        <v>1.5438000000000001</v>
      </c>
      <c r="Z8" s="3">
        <v>1.2592000000000001</v>
      </c>
      <c r="AA8" s="3">
        <f t="shared" si="10"/>
        <v>2.8029999999999999</v>
      </c>
      <c r="AB8" s="11">
        <v>0.96181000000000005</v>
      </c>
      <c r="AC8" s="3">
        <f t="shared" si="11"/>
        <v>1.0845522654299038E-2</v>
      </c>
      <c r="AD8" s="6"/>
      <c r="AE8" s="2">
        <v>6</v>
      </c>
      <c r="AF8" s="3">
        <v>0.86538000000000004</v>
      </c>
      <c r="AG8" s="3">
        <v>0.86317999999999995</v>
      </c>
      <c r="AH8" s="3">
        <f t="shared" si="12"/>
        <v>1.7285599999999999</v>
      </c>
      <c r="AI8" s="3">
        <v>0.88182000000000005</v>
      </c>
      <c r="AJ8" s="3">
        <v>0.88182000000000005</v>
      </c>
      <c r="AK8" s="3">
        <f t="shared" si="13"/>
        <v>1.7636400000000001</v>
      </c>
      <c r="AL8" s="3">
        <f t="shared" si="1"/>
        <v>1.9890680637772006E-2</v>
      </c>
      <c r="AM8" s="22">
        <v>0</v>
      </c>
      <c r="AN8" s="17">
        <f t="shared" si="14"/>
        <v>3963.0103141455725</v>
      </c>
      <c r="AO8" s="13">
        <f t="shared" si="15"/>
        <v>0.19705991459281172</v>
      </c>
      <c r="AP8" s="13">
        <f t="shared" si="16"/>
        <v>-5.4820033423264788E-2</v>
      </c>
      <c r="AQ8" s="13">
        <f t="shared" si="17"/>
        <v>0.2036045683229368</v>
      </c>
      <c r="AR8" s="13">
        <f t="shared" si="18"/>
        <v>-4.5277300052842487E-2</v>
      </c>
    </row>
    <row r="9" spans="1:44" x14ac:dyDescent="0.3">
      <c r="A9" s="7">
        <v>7</v>
      </c>
      <c r="B9" s="3">
        <v>1.5165</v>
      </c>
      <c r="C9" s="3">
        <v>1.2344999999999999</v>
      </c>
      <c r="D9" s="3">
        <v>0.90117999999999998</v>
      </c>
      <c r="E9" s="3">
        <v>0.83750999999999998</v>
      </c>
      <c r="F9" s="3">
        <f t="shared" si="2"/>
        <v>2.7509999999999999</v>
      </c>
      <c r="G9" s="3">
        <f t="shared" si="3"/>
        <v>1.7386900000000001</v>
      </c>
      <c r="H9" s="17">
        <f t="shared" si="4"/>
        <v>4725.4456927776491</v>
      </c>
      <c r="I9" s="17">
        <f t="shared" si="5"/>
        <v>3756.7176852212906</v>
      </c>
      <c r="K9" s="7">
        <v>7</v>
      </c>
      <c r="L9" s="3">
        <v>1.5299</v>
      </c>
      <c r="M9" s="3">
        <v>1.2544999999999999</v>
      </c>
      <c r="N9" s="3">
        <v>0.88280999999999998</v>
      </c>
      <c r="O9" s="3">
        <f t="shared" si="0"/>
        <v>2.7843999999999998</v>
      </c>
      <c r="P9" s="3">
        <f t="shared" si="6"/>
        <v>1.76562</v>
      </c>
      <c r="Q9" s="17">
        <f t="shared" si="7"/>
        <v>4754.0450598520492</v>
      </c>
      <c r="R9" s="21">
        <f t="shared" si="8"/>
        <v>3785.6991801692679</v>
      </c>
      <c r="S9" s="11">
        <v>0.96323999999999999</v>
      </c>
      <c r="U9" s="2">
        <v>7</v>
      </c>
      <c r="V9" s="3">
        <v>1.5165</v>
      </c>
      <c r="W9" s="3">
        <v>1.2344999999999999</v>
      </c>
      <c r="X9" s="3">
        <f t="shared" si="9"/>
        <v>2.7509999999999999</v>
      </c>
      <c r="Y9" s="3">
        <v>1.5299</v>
      </c>
      <c r="Z9" s="3">
        <v>1.2544999999999999</v>
      </c>
      <c r="AA9" s="3">
        <f t="shared" si="10"/>
        <v>2.7843999999999998</v>
      </c>
      <c r="AB9" s="11">
        <v>0.96323999999999999</v>
      </c>
      <c r="AC9" s="3">
        <f t="shared" si="11"/>
        <v>1.1995402959344878E-2</v>
      </c>
      <c r="AD9" s="6"/>
      <c r="AE9" s="2">
        <v>7</v>
      </c>
      <c r="AF9" s="3">
        <v>0.90117999999999998</v>
      </c>
      <c r="AG9" s="3">
        <v>0.83750999999999998</v>
      </c>
      <c r="AH9" s="3">
        <f t="shared" si="12"/>
        <v>1.7386900000000001</v>
      </c>
      <c r="AI9" s="3">
        <v>0.88280999999999998</v>
      </c>
      <c r="AJ9" s="3">
        <v>0.88280999999999998</v>
      </c>
      <c r="AK9" s="3">
        <f t="shared" si="13"/>
        <v>1.76562</v>
      </c>
      <c r="AL9" s="3">
        <f t="shared" si="1"/>
        <v>1.5252432573260328E-2</v>
      </c>
      <c r="AM9" s="22">
        <v>0</v>
      </c>
      <c r="AN9" s="17">
        <f t="shared" si="14"/>
        <v>3963.0103141455725</v>
      </c>
      <c r="AO9" s="13">
        <f t="shared" si="15"/>
        <v>0.19238793699593443</v>
      </c>
      <c r="AP9" s="13">
        <f t="shared" si="16"/>
        <v>-5.2054527384887389E-2</v>
      </c>
      <c r="AQ9" s="13">
        <f t="shared" si="17"/>
        <v>0.19960451348888916</v>
      </c>
      <c r="AR9" s="13">
        <f t="shared" si="18"/>
        <v>-4.4741527253514837E-2</v>
      </c>
    </row>
    <row r="10" spans="1:44" x14ac:dyDescent="0.3">
      <c r="A10" s="7">
        <v>8</v>
      </c>
      <c r="B10" s="3">
        <v>1.5008999999999999</v>
      </c>
      <c r="C10" s="3">
        <v>1.2290000000000001</v>
      </c>
      <c r="D10" s="3">
        <v>0.90261000000000002</v>
      </c>
      <c r="E10" s="3">
        <v>0.83908000000000005</v>
      </c>
      <c r="F10" s="3">
        <f t="shared" si="2"/>
        <v>2.7298999999999998</v>
      </c>
      <c r="G10" s="3">
        <f t="shared" si="3"/>
        <v>1.7416900000000002</v>
      </c>
      <c r="H10" s="17">
        <f t="shared" si="4"/>
        <v>4707.2888721135805</v>
      </c>
      <c r="I10" s="17">
        <f t="shared" si="5"/>
        <v>3759.9572781793695</v>
      </c>
      <c r="K10" s="7">
        <v>8</v>
      </c>
      <c r="L10" s="3">
        <v>1.5185999999999999</v>
      </c>
      <c r="M10" s="3">
        <v>1.2475000000000001</v>
      </c>
      <c r="N10" s="3">
        <v>0.88378999999999996</v>
      </c>
      <c r="O10" s="3">
        <f t="shared" si="0"/>
        <v>2.7660999999999998</v>
      </c>
      <c r="P10" s="3">
        <f t="shared" si="6"/>
        <v>1.7675799999999999</v>
      </c>
      <c r="Q10" s="17">
        <f t="shared" si="7"/>
        <v>4738.3967257605336</v>
      </c>
      <c r="R10" s="21">
        <f t="shared" si="8"/>
        <v>3787.7998338556572</v>
      </c>
      <c r="S10" s="11">
        <v>0.96455999999999997</v>
      </c>
      <c r="U10" s="2">
        <v>8</v>
      </c>
      <c r="V10" s="3">
        <v>1.5008999999999999</v>
      </c>
      <c r="W10" s="3">
        <v>1.2290000000000001</v>
      </c>
      <c r="X10" s="3">
        <f t="shared" si="9"/>
        <v>2.7298999999999998</v>
      </c>
      <c r="Y10" s="3">
        <v>1.5185999999999999</v>
      </c>
      <c r="Z10" s="3">
        <v>1.2475000000000001</v>
      </c>
      <c r="AA10" s="3">
        <f t="shared" si="10"/>
        <v>2.7660999999999998</v>
      </c>
      <c r="AB10" s="11">
        <v>0.96455999999999997</v>
      </c>
      <c r="AC10" s="3">
        <f t="shared" si="11"/>
        <v>1.3087017822927592E-2</v>
      </c>
      <c r="AD10" s="9"/>
      <c r="AE10" s="2">
        <v>8</v>
      </c>
      <c r="AF10" s="3">
        <v>0.90261000000000002</v>
      </c>
      <c r="AG10" s="3">
        <v>0.83908000000000005</v>
      </c>
      <c r="AH10" s="3">
        <f t="shared" si="12"/>
        <v>1.7416900000000002</v>
      </c>
      <c r="AI10" s="3">
        <v>0.88378999999999996</v>
      </c>
      <c r="AJ10" s="3">
        <v>0.88378999999999996</v>
      </c>
      <c r="AK10" s="3">
        <f t="shared" si="13"/>
        <v>1.7675799999999999</v>
      </c>
      <c r="AL10" s="3">
        <f t="shared" si="1"/>
        <v>1.4647144683691684E-2</v>
      </c>
      <c r="AM10" s="22">
        <v>0</v>
      </c>
      <c r="AN10" s="17">
        <f t="shared" si="14"/>
        <v>3963.0103141455725</v>
      </c>
      <c r="AO10" s="13">
        <f t="shared" si="15"/>
        <v>0.18780636409432988</v>
      </c>
      <c r="AP10" s="13">
        <f t="shared" si="16"/>
        <v>-5.1237069770276721E-2</v>
      </c>
      <c r="AQ10" s="13">
        <f t="shared" si="17"/>
        <v>0.19565591561730139</v>
      </c>
      <c r="AR10" s="13">
        <f t="shared" si="18"/>
        <v>-4.4211462096002838E-2</v>
      </c>
    </row>
    <row r="11" spans="1:44" x14ac:dyDescent="0.3">
      <c r="A11" s="7">
        <v>9</v>
      </c>
      <c r="B11" s="3">
        <v>1.4856</v>
      </c>
      <c r="C11" s="3">
        <v>1.2237</v>
      </c>
      <c r="D11" s="3">
        <v>0.90398000000000001</v>
      </c>
      <c r="E11" s="3">
        <v>0.84072999999999998</v>
      </c>
      <c r="F11" s="3">
        <f t="shared" si="2"/>
        <v>2.7092999999999998</v>
      </c>
      <c r="G11" s="3">
        <f t="shared" si="3"/>
        <v>1.74471</v>
      </c>
      <c r="H11" s="17">
        <f t="shared" si="4"/>
        <v>4689.4944877038106</v>
      </c>
      <c r="I11" s="17">
        <f t="shared" si="5"/>
        <v>3763.2156516462715</v>
      </c>
      <c r="K11" s="7">
        <v>9</v>
      </c>
      <c r="L11" s="3">
        <v>1.5032000000000001</v>
      </c>
      <c r="M11" s="3">
        <v>1.2410000000000001</v>
      </c>
      <c r="N11" s="3">
        <v>0.88495000000000001</v>
      </c>
      <c r="O11" s="3">
        <f t="shared" si="0"/>
        <v>2.7442000000000002</v>
      </c>
      <c r="P11" s="3">
        <f t="shared" si="6"/>
        <v>1.7699</v>
      </c>
      <c r="Q11" s="17">
        <f t="shared" si="7"/>
        <v>4719.6018337945734</v>
      </c>
      <c r="R11" s="21">
        <f t="shared" si="8"/>
        <v>3790.2848172733879</v>
      </c>
      <c r="S11" s="11">
        <v>0.96597999999999995</v>
      </c>
      <c r="U11" s="2">
        <v>9</v>
      </c>
      <c r="V11" s="3">
        <v>1.4856</v>
      </c>
      <c r="W11" s="3">
        <v>1.2237</v>
      </c>
      <c r="X11" s="3">
        <f t="shared" si="9"/>
        <v>2.7092999999999998</v>
      </c>
      <c r="Y11" s="3">
        <v>1.5032000000000001</v>
      </c>
      <c r="Z11" s="3">
        <v>1.2410000000000001</v>
      </c>
      <c r="AA11" s="3">
        <f t="shared" si="10"/>
        <v>2.7442000000000002</v>
      </c>
      <c r="AB11" s="11">
        <v>0.96597999999999995</v>
      </c>
      <c r="AC11" s="3">
        <f t="shared" si="11"/>
        <v>1.2717731943736016E-2</v>
      </c>
      <c r="AD11" s="13"/>
      <c r="AE11" s="2">
        <v>9</v>
      </c>
      <c r="AF11" s="3">
        <v>0.90398000000000001</v>
      </c>
      <c r="AG11" s="3">
        <v>0.84072999999999998</v>
      </c>
      <c r="AH11" s="3">
        <f t="shared" si="12"/>
        <v>1.74471</v>
      </c>
      <c r="AI11" s="3">
        <v>0.88495000000000001</v>
      </c>
      <c r="AJ11" s="3">
        <v>0.88495000000000001</v>
      </c>
      <c r="AK11" s="3">
        <f t="shared" si="13"/>
        <v>1.7699</v>
      </c>
      <c r="AL11" s="3">
        <f t="shared" si="1"/>
        <v>1.4232442510876346E-2</v>
      </c>
      <c r="AM11" s="22">
        <v>0</v>
      </c>
      <c r="AN11" s="17">
        <f t="shared" si="14"/>
        <v>3963.0103141455725</v>
      </c>
      <c r="AO11" s="13">
        <f t="shared" si="15"/>
        <v>0.18331624597723728</v>
      </c>
      <c r="AP11" s="13">
        <f t="shared" si="16"/>
        <v>-5.0414873205389794E-2</v>
      </c>
      <c r="AQ11" s="13">
        <f t="shared" si="17"/>
        <v>0.19091333599320257</v>
      </c>
      <c r="AR11" s="13">
        <f t="shared" si="18"/>
        <v>-4.3584417697743044E-2</v>
      </c>
    </row>
    <row r="12" spans="1:44" x14ac:dyDescent="0.3">
      <c r="A12" s="7">
        <v>10</v>
      </c>
      <c r="B12" s="3">
        <v>1.4705999999999999</v>
      </c>
      <c r="C12" s="3">
        <v>1.2186999999999999</v>
      </c>
      <c r="D12" s="3">
        <v>0.90534000000000003</v>
      </c>
      <c r="E12" s="3">
        <v>0.84262999999999999</v>
      </c>
      <c r="F12" s="3">
        <f t="shared" si="2"/>
        <v>2.6892999999999998</v>
      </c>
      <c r="G12" s="3">
        <f t="shared" si="3"/>
        <v>1.74797</v>
      </c>
      <c r="H12" s="17">
        <f t="shared" si="4"/>
        <v>4672.1535471707748</v>
      </c>
      <c r="I12" s="17">
        <f t="shared" si="5"/>
        <v>3766.7298051810544</v>
      </c>
      <c r="K12" s="7">
        <v>10</v>
      </c>
      <c r="L12" s="3">
        <v>1.4892000000000001</v>
      </c>
      <c r="M12" s="3">
        <v>1.2365999999999999</v>
      </c>
      <c r="N12" s="3">
        <v>0.88595000000000002</v>
      </c>
      <c r="O12" s="3">
        <f t="shared" si="0"/>
        <v>2.7258</v>
      </c>
      <c r="P12" s="3">
        <f t="shared" si="6"/>
        <v>1.7719</v>
      </c>
      <c r="Q12" s="17">
        <f t="shared" si="7"/>
        <v>4703.7526370167698</v>
      </c>
      <c r="R12" s="21">
        <f t="shared" si="8"/>
        <v>3792.425737471935</v>
      </c>
      <c r="S12" s="11">
        <v>0.96701999999999999</v>
      </c>
      <c r="U12" s="2">
        <v>10</v>
      </c>
      <c r="V12" s="3">
        <v>1.4705999999999999</v>
      </c>
      <c r="W12" s="3">
        <v>1.2186999999999999</v>
      </c>
      <c r="X12" s="3">
        <f t="shared" si="9"/>
        <v>2.6892999999999998</v>
      </c>
      <c r="Y12" s="3">
        <v>1.4892000000000001</v>
      </c>
      <c r="Z12" s="3">
        <v>1.2365999999999999</v>
      </c>
      <c r="AA12" s="3">
        <f t="shared" si="10"/>
        <v>2.7258</v>
      </c>
      <c r="AB12" s="11">
        <v>0.96701999999999999</v>
      </c>
      <c r="AC12" s="3">
        <f t="shared" si="11"/>
        <v>1.3390564238021938E-2</v>
      </c>
      <c r="AD12" s="13"/>
      <c r="AE12" s="2">
        <v>10</v>
      </c>
      <c r="AF12" s="3">
        <v>0.90534000000000003</v>
      </c>
      <c r="AG12" s="3">
        <v>0.84262999999999999</v>
      </c>
      <c r="AH12" s="3">
        <f t="shared" si="12"/>
        <v>1.74797</v>
      </c>
      <c r="AI12" s="3">
        <v>0.88595000000000002</v>
      </c>
      <c r="AJ12" s="3">
        <v>0.88595000000000002</v>
      </c>
      <c r="AK12" s="3">
        <f t="shared" si="13"/>
        <v>1.7719</v>
      </c>
      <c r="AL12" s="3">
        <f t="shared" si="1"/>
        <v>1.3505276821491058E-2</v>
      </c>
      <c r="AM12" s="22">
        <v>0</v>
      </c>
      <c r="AN12" s="17">
        <f t="shared" si="14"/>
        <v>3963.0103141455725</v>
      </c>
      <c r="AO12" s="13">
        <f t="shared" si="15"/>
        <v>0.1789405469105104</v>
      </c>
      <c r="AP12" s="13">
        <f t="shared" si="16"/>
        <v>-4.9528134777725462E-2</v>
      </c>
      <c r="AQ12" s="13">
        <f t="shared" si="17"/>
        <v>0.18691405375029962</v>
      </c>
      <c r="AR12" s="13">
        <f t="shared" si="18"/>
        <v>-4.304419195295877E-2</v>
      </c>
    </row>
    <row r="13" spans="1:44" x14ac:dyDescent="0.3">
      <c r="A13" s="7">
        <v>11</v>
      </c>
      <c r="B13" s="3">
        <v>1.4556</v>
      </c>
      <c r="C13" s="3">
        <v>1.2141999999999999</v>
      </c>
      <c r="D13" s="3">
        <v>0.90678000000000003</v>
      </c>
      <c r="E13" s="3">
        <v>0.84458999999999995</v>
      </c>
      <c r="F13" s="3">
        <f t="shared" si="2"/>
        <v>2.6698</v>
      </c>
      <c r="G13" s="3">
        <f t="shared" si="3"/>
        <v>1.7513700000000001</v>
      </c>
      <c r="H13" s="17">
        <f t="shared" si="4"/>
        <v>4655.1839363255085</v>
      </c>
      <c r="I13" s="17">
        <f t="shared" si="5"/>
        <v>3770.391383948911</v>
      </c>
      <c r="K13" s="7">
        <v>11</v>
      </c>
      <c r="L13" s="3">
        <v>1.4764999999999999</v>
      </c>
      <c r="M13" s="3">
        <v>1.2311000000000001</v>
      </c>
      <c r="N13" s="3">
        <v>0.88695999999999997</v>
      </c>
      <c r="O13" s="3">
        <f t="shared" si="0"/>
        <v>2.7076000000000002</v>
      </c>
      <c r="P13" s="3">
        <f t="shared" si="6"/>
        <v>1.7739199999999999</v>
      </c>
      <c r="Q13" s="17">
        <f t="shared" si="7"/>
        <v>4688.0230021562393</v>
      </c>
      <c r="R13" s="21">
        <f t="shared" si="8"/>
        <v>3794.5868407782978</v>
      </c>
      <c r="S13" s="11">
        <v>0.96792999999999996</v>
      </c>
      <c r="U13" s="2">
        <v>11</v>
      </c>
      <c r="V13" s="3">
        <v>1.4556</v>
      </c>
      <c r="W13" s="3">
        <v>1.2141999999999999</v>
      </c>
      <c r="X13" s="3">
        <f t="shared" si="9"/>
        <v>2.6698</v>
      </c>
      <c r="Y13" s="3">
        <v>1.4764999999999999</v>
      </c>
      <c r="Z13" s="3">
        <v>1.2311000000000001</v>
      </c>
      <c r="AA13" s="3">
        <f t="shared" si="10"/>
        <v>2.7076000000000002</v>
      </c>
      <c r="AB13" s="11">
        <v>0.96792999999999996</v>
      </c>
      <c r="AC13" s="3">
        <f t="shared" si="11"/>
        <v>1.3960703205791208E-2</v>
      </c>
      <c r="AD13" s="13"/>
      <c r="AE13" s="2">
        <v>11</v>
      </c>
      <c r="AF13" s="3">
        <v>0.90678000000000003</v>
      </c>
      <c r="AG13" s="3">
        <v>0.84458999999999995</v>
      </c>
      <c r="AH13" s="3">
        <f t="shared" si="12"/>
        <v>1.7513700000000001</v>
      </c>
      <c r="AI13" s="3">
        <v>0.88695999999999997</v>
      </c>
      <c r="AJ13" s="3">
        <v>0.88695999999999997</v>
      </c>
      <c r="AK13" s="3">
        <f t="shared" si="13"/>
        <v>1.7739199999999999</v>
      </c>
      <c r="AL13" s="3">
        <f t="shared" si="1"/>
        <v>1.2711959953098139E-2</v>
      </c>
      <c r="AM13" s="22">
        <v>0</v>
      </c>
      <c r="AN13" s="17">
        <f>0.338*6*(1-POWER(0.25,2))*POWER(2*1.351*POWER(2*0.881,1/3),3/2)/POWER(0.02,3/2)</f>
        <v>3963.0103141455725</v>
      </c>
      <c r="AO13" s="13">
        <f t="shared" si="15"/>
        <v>0.17465854673889969</v>
      </c>
      <c r="AP13" s="13">
        <f t="shared" si="16"/>
        <v>-4.860419603479893E-2</v>
      </c>
      <c r="AQ13" s="13">
        <f t="shared" si="17"/>
        <v>0.18294494097651118</v>
      </c>
      <c r="AR13" s="13">
        <f t="shared" si="18"/>
        <v>-4.2498873335278443E-2</v>
      </c>
    </row>
    <row r="14" spans="1:44" x14ac:dyDescent="0.3">
      <c r="A14" s="7">
        <v>12</v>
      </c>
      <c r="B14" s="3">
        <v>1.4410000000000001</v>
      </c>
      <c r="C14" s="3">
        <v>1.2099</v>
      </c>
      <c r="D14" s="3">
        <v>0.87441999999999998</v>
      </c>
      <c r="E14" s="3">
        <v>0.87053000000000003</v>
      </c>
      <c r="F14" s="3">
        <f t="shared" si="2"/>
        <v>2.6509</v>
      </c>
      <c r="G14" s="3">
        <f t="shared" si="3"/>
        <v>1.74495</v>
      </c>
      <c r="H14" s="17">
        <f t="shared" si="4"/>
        <v>4638.677223860439</v>
      </c>
      <c r="I14" s="17">
        <f t="shared" si="5"/>
        <v>3763.4744742296093</v>
      </c>
      <c r="K14" s="7">
        <v>12</v>
      </c>
      <c r="L14" s="3">
        <v>1.4651000000000001</v>
      </c>
      <c r="M14" s="3">
        <v>1.2243999999999999</v>
      </c>
      <c r="N14" s="3">
        <v>0.88797999999999999</v>
      </c>
      <c r="O14" s="3">
        <f t="shared" si="0"/>
        <v>2.6894999999999998</v>
      </c>
      <c r="P14" s="3">
        <f t="shared" si="6"/>
        <v>1.77596</v>
      </c>
      <c r="Q14" s="17">
        <f t="shared" si="7"/>
        <v>4672.3272751551858</v>
      </c>
      <c r="R14" s="21">
        <f t="shared" si="8"/>
        <v>3796.7680927280694</v>
      </c>
      <c r="S14" s="11">
        <v>0.96875999999999995</v>
      </c>
      <c r="U14" s="2">
        <v>12</v>
      </c>
      <c r="V14" s="3">
        <v>1.4410000000000001</v>
      </c>
      <c r="W14" s="3">
        <v>1.2099</v>
      </c>
      <c r="X14" s="3">
        <f t="shared" si="9"/>
        <v>2.6509</v>
      </c>
      <c r="Y14" s="3">
        <v>1.4651000000000001</v>
      </c>
      <c r="Z14" s="3">
        <v>1.2243999999999999</v>
      </c>
      <c r="AA14" s="3">
        <f t="shared" si="10"/>
        <v>2.6894999999999998</v>
      </c>
      <c r="AB14" s="11">
        <v>0.96875999999999995</v>
      </c>
      <c r="AC14" s="3">
        <f t="shared" si="11"/>
        <v>1.4352110057631437E-2</v>
      </c>
      <c r="AD14" s="13"/>
      <c r="AE14" s="2">
        <v>12</v>
      </c>
      <c r="AF14" s="3">
        <v>0.87441999999999998</v>
      </c>
      <c r="AG14" s="3">
        <v>0.87053000000000003</v>
      </c>
      <c r="AH14" s="3">
        <f t="shared" si="12"/>
        <v>1.74495</v>
      </c>
      <c r="AI14" s="3">
        <v>0.88797999999999999</v>
      </c>
      <c r="AJ14" s="3">
        <v>0.88797999999999999</v>
      </c>
      <c r="AK14" s="3">
        <f t="shared" si="13"/>
        <v>1.77596</v>
      </c>
      <c r="AL14" s="3">
        <f t="shared" si="1"/>
        <v>1.7460978850875011E-2</v>
      </c>
      <c r="AM14" s="22">
        <v>0</v>
      </c>
      <c r="AN14" s="17">
        <f t="shared" si="14"/>
        <v>3963.0103141455725</v>
      </c>
      <c r="AO14" s="13">
        <f t="shared" si="15"/>
        <v>0.17049335130497653</v>
      </c>
      <c r="AP14" s="13">
        <f t="shared" si="16"/>
        <v>-5.0349563614240353E-2</v>
      </c>
      <c r="AQ14" s="13">
        <f t="shared" si="17"/>
        <v>0.17898438428933097</v>
      </c>
      <c r="AR14" s="13">
        <f t="shared" si="18"/>
        <v>-4.1948470541224164E-2</v>
      </c>
    </row>
    <row r="15" spans="1:44" x14ac:dyDescent="0.3">
      <c r="A15" s="7">
        <v>13</v>
      </c>
      <c r="B15" s="3">
        <v>1.4269000000000001</v>
      </c>
      <c r="C15" s="3">
        <v>1.206</v>
      </c>
      <c r="D15" s="3">
        <v>0.90959999999999996</v>
      </c>
      <c r="E15" s="3">
        <v>0.84904000000000002</v>
      </c>
      <c r="F15" s="3">
        <f t="shared" si="2"/>
        <v>2.6329000000000002</v>
      </c>
      <c r="G15" s="3">
        <f t="shared" si="3"/>
        <v>1.75864</v>
      </c>
      <c r="H15" s="17">
        <f t="shared" si="4"/>
        <v>4622.9017492786943</v>
      </c>
      <c r="I15" s="17">
        <f t="shared" si="5"/>
        <v>3778.208795032871</v>
      </c>
      <c r="K15" s="7">
        <v>13</v>
      </c>
      <c r="L15" s="3">
        <v>1.4486000000000001</v>
      </c>
      <c r="M15" s="3">
        <v>1.2189000000000001</v>
      </c>
      <c r="N15" s="3">
        <v>0.88919999999999999</v>
      </c>
      <c r="O15" s="3">
        <f t="shared" si="0"/>
        <v>2.6675000000000004</v>
      </c>
      <c r="P15" s="3">
        <f t="shared" si="6"/>
        <v>1.7784</v>
      </c>
      <c r="Q15" s="17">
        <f t="shared" si="7"/>
        <v>4653.1783123053337</v>
      </c>
      <c r="R15" s="21">
        <f t="shared" si="8"/>
        <v>3799.3753964757611</v>
      </c>
      <c r="S15" s="11">
        <v>0.96962999999999999</v>
      </c>
      <c r="U15" s="2">
        <v>13</v>
      </c>
      <c r="V15" s="3">
        <v>1.4269000000000001</v>
      </c>
      <c r="W15" s="3">
        <v>1.206</v>
      </c>
      <c r="X15" s="3">
        <f t="shared" si="9"/>
        <v>2.6329000000000002</v>
      </c>
      <c r="Y15" s="3">
        <v>1.4486000000000001</v>
      </c>
      <c r="Z15" s="3">
        <v>1.2189000000000001</v>
      </c>
      <c r="AA15" s="3">
        <f t="shared" si="10"/>
        <v>2.6675000000000004</v>
      </c>
      <c r="AB15" s="11">
        <v>0.96962999999999999</v>
      </c>
      <c r="AC15" s="3">
        <f t="shared" si="11"/>
        <v>1.297094657919407E-2</v>
      </c>
      <c r="AD15" s="13"/>
      <c r="AE15" s="2">
        <v>13</v>
      </c>
      <c r="AF15" s="3">
        <v>0.90959999999999996</v>
      </c>
      <c r="AG15" s="3">
        <v>0.84904000000000002</v>
      </c>
      <c r="AH15" s="3">
        <f t="shared" si="12"/>
        <v>1.75864</v>
      </c>
      <c r="AI15" s="3">
        <v>0.88919999999999999</v>
      </c>
      <c r="AJ15" s="3">
        <v>0.88919999999999999</v>
      </c>
      <c r="AK15" s="3">
        <f t="shared" si="13"/>
        <v>1.7784</v>
      </c>
      <c r="AL15" s="3">
        <f t="shared" si="1"/>
        <v>1.1111111111111112E-2</v>
      </c>
      <c r="AM15" s="22">
        <v>0</v>
      </c>
      <c r="AN15" s="17">
        <f t="shared" si="14"/>
        <v>3963.0103141455725</v>
      </c>
      <c r="AO15" s="13">
        <f t="shared" si="15"/>
        <v>0.16651267163693842</v>
      </c>
      <c r="AP15" s="13">
        <f t="shared" si="16"/>
        <v>-4.6631601854042824E-2</v>
      </c>
      <c r="AQ15" s="13">
        <f t="shared" si="17"/>
        <v>0.17415246074335841</v>
      </c>
      <c r="AR15" s="13">
        <f t="shared" si="18"/>
        <v>-4.1290560634105015E-2</v>
      </c>
    </row>
    <row r="16" spans="1:44" x14ac:dyDescent="0.3">
      <c r="A16" s="7">
        <v>14</v>
      </c>
      <c r="B16" s="3">
        <v>1.4129</v>
      </c>
      <c r="C16" s="3">
        <v>1.2023999999999999</v>
      </c>
      <c r="D16" s="3">
        <v>0.91103000000000001</v>
      </c>
      <c r="E16" s="3">
        <v>0.85138999999999998</v>
      </c>
      <c r="F16" s="3">
        <f t="shared" si="2"/>
        <v>2.6153</v>
      </c>
      <c r="G16" s="3">
        <f t="shared" si="3"/>
        <v>1.7624200000000001</v>
      </c>
      <c r="H16" s="17">
        <f t="shared" si="4"/>
        <v>4607.4246141899821</v>
      </c>
      <c r="I16" s="17">
        <f t="shared" si="5"/>
        <v>3782.267034152404</v>
      </c>
      <c r="K16" s="7">
        <v>14</v>
      </c>
      <c r="L16" s="3">
        <v>1.4362999999999999</v>
      </c>
      <c r="M16" s="3">
        <v>1.2135</v>
      </c>
      <c r="N16" s="3">
        <v>0.89027000000000001</v>
      </c>
      <c r="O16" s="3">
        <f t="shared" si="0"/>
        <v>2.6497999999999999</v>
      </c>
      <c r="P16" s="3">
        <f t="shared" si="6"/>
        <v>1.78054</v>
      </c>
      <c r="Q16" s="17">
        <f t="shared" si="7"/>
        <v>4637.7147065293984</v>
      </c>
      <c r="R16" s="21">
        <f t="shared" si="8"/>
        <v>3801.6606581867341</v>
      </c>
      <c r="S16" s="11">
        <v>0.97021000000000002</v>
      </c>
      <c r="U16" s="2">
        <v>14</v>
      </c>
      <c r="V16" s="3">
        <v>1.4129</v>
      </c>
      <c r="W16" s="3">
        <v>1.2023999999999999</v>
      </c>
      <c r="X16" s="3">
        <f t="shared" si="9"/>
        <v>2.6153</v>
      </c>
      <c r="Y16" s="3">
        <v>1.4362999999999999</v>
      </c>
      <c r="Z16" s="3">
        <v>1.2135</v>
      </c>
      <c r="AA16" s="3">
        <f t="shared" si="10"/>
        <v>2.6497999999999999</v>
      </c>
      <c r="AB16" s="11">
        <v>0.97021000000000002</v>
      </c>
      <c r="AC16" s="3">
        <f t="shared" si="11"/>
        <v>1.3019850554758841E-2</v>
      </c>
      <c r="AD16" s="13"/>
      <c r="AE16" s="2">
        <v>14</v>
      </c>
      <c r="AF16" s="3">
        <v>0.91103000000000001</v>
      </c>
      <c r="AG16" s="3">
        <v>0.85138999999999998</v>
      </c>
      <c r="AH16" s="3">
        <f t="shared" si="12"/>
        <v>1.7624200000000001</v>
      </c>
      <c r="AI16" s="3">
        <v>0.89027000000000001</v>
      </c>
      <c r="AJ16" s="3">
        <v>0.89027000000000001</v>
      </c>
      <c r="AK16" s="3">
        <f t="shared" si="13"/>
        <v>1.78054</v>
      </c>
      <c r="AL16" s="3">
        <f t="shared" si="1"/>
        <v>1.0176687971064909E-2</v>
      </c>
      <c r="AM16" s="22">
        <v>0</v>
      </c>
      <c r="AN16" s="17">
        <f t="shared" si="14"/>
        <v>3963.0103141455725</v>
      </c>
      <c r="AO16" s="13">
        <f t="shared" si="15"/>
        <v>0.16260727299755862</v>
      </c>
      <c r="AP16" s="13">
        <f t="shared" si="16"/>
        <v>-4.560757244260083E-2</v>
      </c>
      <c r="AQ16" s="13">
        <f t="shared" si="17"/>
        <v>0.170250476001926</v>
      </c>
      <c r="AR16" s="13">
        <f t="shared" si="18"/>
        <v>-4.0713912699877869E-2</v>
      </c>
    </row>
    <row r="17" spans="1:44" x14ac:dyDescent="0.3">
      <c r="A17" s="7">
        <v>15</v>
      </c>
      <c r="B17" s="3">
        <v>1.3994</v>
      </c>
      <c r="C17" s="3">
        <v>1.1991000000000001</v>
      </c>
      <c r="D17" s="3">
        <v>0.91242999999999996</v>
      </c>
      <c r="E17" s="3">
        <v>0.85377000000000003</v>
      </c>
      <c r="F17" s="3">
        <f t="shared" si="2"/>
        <v>2.5985</v>
      </c>
      <c r="G17" s="3">
        <f t="shared" si="3"/>
        <v>1.7662</v>
      </c>
      <c r="H17" s="17">
        <f t="shared" si="4"/>
        <v>4592.6023296904286</v>
      </c>
      <c r="I17" s="17">
        <f t="shared" si="5"/>
        <v>3786.3209235890613</v>
      </c>
      <c r="K17" s="7">
        <v>15</v>
      </c>
      <c r="L17" s="3">
        <v>1.4238999999999999</v>
      </c>
      <c r="M17" s="3">
        <v>1.2084999999999999</v>
      </c>
      <c r="N17" s="3">
        <v>0.89136000000000004</v>
      </c>
      <c r="O17" s="3">
        <f t="shared" si="0"/>
        <v>2.6323999999999996</v>
      </c>
      <c r="P17" s="3">
        <f t="shared" si="6"/>
        <v>1.7827200000000001</v>
      </c>
      <c r="Q17" s="17">
        <f t="shared" si="7"/>
        <v>4622.4627731261844</v>
      </c>
      <c r="R17" s="21">
        <f t="shared" si="8"/>
        <v>3803.9872234575109</v>
      </c>
      <c r="S17" s="11">
        <v>0.97062999999999999</v>
      </c>
      <c r="U17" s="2">
        <v>15</v>
      </c>
      <c r="V17" s="3">
        <v>1.3994</v>
      </c>
      <c r="W17" s="3">
        <v>1.1991000000000001</v>
      </c>
      <c r="X17" s="3">
        <f t="shared" si="9"/>
        <v>2.5985</v>
      </c>
      <c r="Y17" s="3">
        <v>1.4238999999999999</v>
      </c>
      <c r="Z17" s="3">
        <v>1.2084999999999999</v>
      </c>
      <c r="AA17" s="3">
        <f t="shared" si="10"/>
        <v>2.6323999999999996</v>
      </c>
      <c r="AB17" s="11">
        <v>0.97062999999999999</v>
      </c>
      <c r="AC17" s="3">
        <f t="shared" si="11"/>
        <v>1.2877982069594136E-2</v>
      </c>
      <c r="AD17" s="13"/>
      <c r="AE17" s="2">
        <v>15</v>
      </c>
      <c r="AF17" s="3">
        <v>0.91242999999999996</v>
      </c>
      <c r="AG17" s="3">
        <v>0.85377000000000003</v>
      </c>
      <c r="AH17" s="3">
        <f t="shared" si="12"/>
        <v>1.7662</v>
      </c>
      <c r="AI17" s="3">
        <v>0.89136000000000004</v>
      </c>
      <c r="AJ17" s="3">
        <v>0.89136000000000004</v>
      </c>
      <c r="AK17" s="3">
        <f t="shared" si="13"/>
        <v>1.7827200000000001</v>
      </c>
      <c r="AL17" s="3">
        <f t="shared" si="1"/>
        <v>9.2667384670616186E-3</v>
      </c>
      <c r="AM17" s="22">
        <v>0</v>
      </c>
      <c r="AN17" s="17">
        <f t="shared" si="14"/>
        <v>3963.0103141455725</v>
      </c>
      <c r="AO17" s="13">
        <f t="shared" si="15"/>
        <v>0.15886711505584275</v>
      </c>
      <c r="AP17" s="13">
        <f t="shared" si="16"/>
        <v>-4.4584640601573987E-2</v>
      </c>
      <c r="AQ17" s="13">
        <f t="shared" si="17"/>
        <v>0.16640190327710269</v>
      </c>
      <c r="AR17" s="13">
        <f t="shared" si="18"/>
        <v>-4.0126842496585075E-2</v>
      </c>
    </row>
    <row r="18" spans="1:44" x14ac:dyDescent="0.3">
      <c r="A18" s="7">
        <v>16</v>
      </c>
      <c r="B18" s="3">
        <v>1.3864000000000001</v>
      </c>
      <c r="C18" s="3">
        <v>1.1957</v>
      </c>
      <c r="D18" s="3">
        <v>0.91371999999999998</v>
      </c>
      <c r="E18" s="3">
        <v>0.85636000000000001</v>
      </c>
      <c r="F18" s="3">
        <f t="shared" si="2"/>
        <v>2.5821000000000001</v>
      </c>
      <c r="G18" s="3">
        <f t="shared" si="3"/>
        <v>1.7700800000000001</v>
      </c>
      <c r="H18" s="17">
        <f t="shared" si="4"/>
        <v>4578.0866677630192</v>
      </c>
      <c r="I18" s="17">
        <f t="shared" si="5"/>
        <v>3790.4775496090106</v>
      </c>
      <c r="K18" s="7">
        <v>16</v>
      </c>
      <c r="L18" s="3">
        <v>1.4120999999999999</v>
      </c>
      <c r="M18" s="3">
        <v>1.2038</v>
      </c>
      <c r="N18" s="3">
        <v>0.89251999999999998</v>
      </c>
      <c r="O18" s="3">
        <f t="shared" si="0"/>
        <v>2.6158999999999999</v>
      </c>
      <c r="P18" s="3">
        <f t="shared" si="6"/>
        <v>1.78504</v>
      </c>
      <c r="Q18" s="17">
        <f t="shared" si="7"/>
        <v>4607.9530996853291</v>
      </c>
      <c r="R18" s="21">
        <f t="shared" si="8"/>
        <v>3806.4616392292992</v>
      </c>
      <c r="S18" s="11">
        <v>0.97087000000000001</v>
      </c>
      <c r="U18" s="2">
        <v>16</v>
      </c>
      <c r="V18" s="3">
        <v>1.3864000000000001</v>
      </c>
      <c r="W18" s="3">
        <v>1.1957</v>
      </c>
      <c r="X18" s="3">
        <f t="shared" si="9"/>
        <v>2.5821000000000001</v>
      </c>
      <c r="Y18" s="3">
        <v>1.4120999999999999</v>
      </c>
      <c r="Z18" s="3">
        <v>1.2038</v>
      </c>
      <c r="AA18" s="3">
        <f t="shared" si="10"/>
        <v>2.6158999999999999</v>
      </c>
      <c r="AB18" s="11">
        <v>0.97087000000000001</v>
      </c>
      <c r="AC18" s="3">
        <f t="shared" si="11"/>
        <v>1.2920983218012856E-2</v>
      </c>
      <c r="AD18" s="13"/>
      <c r="AE18" s="2">
        <v>16</v>
      </c>
      <c r="AF18" s="3">
        <v>0.91371999999999998</v>
      </c>
      <c r="AG18" s="3">
        <v>0.85636000000000001</v>
      </c>
      <c r="AH18" s="3">
        <f t="shared" si="12"/>
        <v>1.7700800000000001</v>
      </c>
      <c r="AI18" s="3">
        <v>0.89251999999999998</v>
      </c>
      <c r="AJ18" s="3">
        <v>0.89251999999999998</v>
      </c>
      <c r="AK18" s="3">
        <f t="shared" si="13"/>
        <v>1.78504</v>
      </c>
      <c r="AL18" s="3">
        <f t="shared" si="1"/>
        <v>8.3807645767040861E-3</v>
      </c>
      <c r="AM18" s="22">
        <v>0</v>
      </c>
      <c r="AN18" s="17">
        <f t="shared" si="14"/>
        <v>3963.0103141455725</v>
      </c>
      <c r="AO18" s="13">
        <f t="shared" si="15"/>
        <v>0.15520432824057831</v>
      </c>
      <c r="AP18" s="13">
        <f t="shared" si="16"/>
        <v>-4.3535784885727728E-2</v>
      </c>
      <c r="AQ18" s="13">
        <f t="shared" si="17"/>
        <v>0.16274062755721258</v>
      </c>
      <c r="AR18" s="13">
        <f t="shared" si="18"/>
        <v>-3.9502464668711136E-2</v>
      </c>
    </row>
    <row r="19" spans="1:44" x14ac:dyDescent="0.3">
      <c r="A19" s="7">
        <v>17</v>
      </c>
      <c r="B19" s="3">
        <v>1.3738999999999999</v>
      </c>
      <c r="C19" s="3">
        <v>1.1923999999999999</v>
      </c>
      <c r="D19" s="3">
        <v>0.91540999999999995</v>
      </c>
      <c r="E19" s="3">
        <v>0.85826999999999998</v>
      </c>
      <c r="F19" s="3">
        <f t="shared" si="2"/>
        <v>2.5663</v>
      </c>
      <c r="G19" s="3">
        <f t="shared" si="3"/>
        <v>1.7736799999999999</v>
      </c>
      <c r="H19" s="17">
        <f t="shared" si="4"/>
        <v>4564.0584034252843</v>
      </c>
      <c r="I19" s="17">
        <f t="shared" si="5"/>
        <v>3794.330140462931</v>
      </c>
      <c r="K19" s="7">
        <v>17</v>
      </c>
      <c r="L19" s="3">
        <v>1.397</v>
      </c>
      <c r="M19" s="3">
        <v>1.1993</v>
      </c>
      <c r="N19" s="3">
        <v>0.89402999999999999</v>
      </c>
      <c r="O19" s="3">
        <f t="shared" si="0"/>
        <v>2.5963000000000003</v>
      </c>
      <c r="P19" s="3">
        <f t="shared" si="6"/>
        <v>1.78806</v>
      </c>
      <c r="Q19" s="17">
        <f t="shared" si="7"/>
        <v>4590.6577723320788</v>
      </c>
      <c r="R19" s="21">
        <f t="shared" si="8"/>
        <v>3809.68023828584</v>
      </c>
      <c r="S19" s="11">
        <v>0.97092999999999996</v>
      </c>
      <c r="U19" s="2">
        <v>17</v>
      </c>
      <c r="V19" s="3">
        <v>1.3738999999999999</v>
      </c>
      <c r="W19" s="3">
        <v>1.1923999999999999</v>
      </c>
      <c r="X19" s="3">
        <f t="shared" si="9"/>
        <v>2.5663</v>
      </c>
      <c r="Y19" s="3">
        <v>1.397</v>
      </c>
      <c r="Z19" s="3">
        <v>1.1993</v>
      </c>
      <c r="AA19" s="3">
        <f t="shared" si="10"/>
        <v>2.5963000000000003</v>
      </c>
      <c r="AB19" s="11">
        <v>0.97092999999999996</v>
      </c>
      <c r="AC19" s="3">
        <f t="shared" si="11"/>
        <v>1.1554905057196875E-2</v>
      </c>
      <c r="AD19" s="13"/>
      <c r="AE19" s="2">
        <v>17</v>
      </c>
      <c r="AF19" s="3">
        <v>0.91540999999999995</v>
      </c>
      <c r="AG19" s="3">
        <v>0.85826999999999998</v>
      </c>
      <c r="AH19" s="3">
        <f t="shared" si="12"/>
        <v>1.7736799999999999</v>
      </c>
      <c r="AI19" s="3">
        <v>0.89402999999999999</v>
      </c>
      <c r="AJ19" s="3">
        <v>0.89402999999999999</v>
      </c>
      <c r="AK19" s="3">
        <f t="shared" si="13"/>
        <v>1.78806</v>
      </c>
      <c r="AL19" s="3">
        <f t="shared" si="1"/>
        <v>8.0422357191593449E-3</v>
      </c>
      <c r="AM19" s="22">
        <v>0</v>
      </c>
      <c r="AN19" s="17">
        <f t="shared" si="14"/>
        <v>3963.0103141455725</v>
      </c>
      <c r="AO19" s="13">
        <f t="shared" si="15"/>
        <v>0.15166452813264963</v>
      </c>
      <c r="AP19" s="13">
        <f t="shared" si="16"/>
        <v>-4.2563647407263691E-2</v>
      </c>
      <c r="AQ19" s="13">
        <f t="shared" si="17"/>
        <v>0.15837643822075884</v>
      </c>
      <c r="AR19" s="13">
        <f t="shared" si="18"/>
        <v>-3.8690304517360441E-2</v>
      </c>
    </row>
    <row r="20" spans="1:44" x14ac:dyDescent="0.3">
      <c r="A20" s="7">
        <v>18</v>
      </c>
      <c r="B20" s="3">
        <v>1.3622000000000001</v>
      </c>
      <c r="C20" s="3">
        <v>1.1887000000000001</v>
      </c>
      <c r="D20" s="3">
        <v>0.91418999999999995</v>
      </c>
      <c r="E20" s="3">
        <v>0.86021000000000003</v>
      </c>
      <c r="F20" s="3">
        <f t="shared" si="2"/>
        <v>2.5509000000000004</v>
      </c>
      <c r="G20" s="3">
        <f t="shared" si="3"/>
        <v>1.7744</v>
      </c>
      <c r="H20" s="17">
        <f t="shared" si="4"/>
        <v>4550.3436659049939</v>
      </c>
      <c r="I20" s="17">
        <f t="shared" si="5"/>
        <v>3795.1001893194543</v>
      </c>
      <c r="K20" s="7">
        <v>18</v>
      </c>
      <c r="L20" s="3">
        <v>1.3873</v>
      </c>
      <c r="M20" s="3">
        <v>1.1948000000000001</v>
      </c>
      <c r="N20" s="3">
        <v>0.89549000000000001</v>
      </c>
      <c r="O20" s="3">
        <f t="shared" si="0"/>
        <v>2.5821000000000001</v>
      </c>
      <c r="P20" s="3">
        <f t="shared" si="6"/>
        <v>1.79098</v>
      </c>
      <c r="Q20" s="17">
        <f t="shared" si="7"/>
        <v>4578.0866677630192</v>
      </c>
      <c r="R20" s="21">
        <f t="shared" si="8"/>
        <v>3812.7896776688071</v>
      </c>
      <c r="S20" s="11">
        <v>0.97089999999999999</v>
      </c>
      <c r="U20" s="2">
        <v>18</v>
      </c>
      <c r="V20" s="3">
        <v>1.3622000000000001</v>
      </c>
      <c r="W20" s="3">
        <v>1.1887000000000001</v>
      </c>
      <c r="X20" s="3">
        <f t="shared" si="9"/>
        <v>2.5509000000000004</v>
      </c>
      <c r="Y20" s="3">
        <v>1.3873</v>
      </c>
      <c r="Z20" s="3">
        <v>1.1948000000000001</v>
      </c>
      <c r="AA20" s="3">
        <f t="shared" si="10"/>
        <v>2.5821000000000001</v>
      </c>
      <c r="AB20" s="11">
        <v>0.97089999999999999</v>
      </c>
      <c r="AC20" s="3">
        <f t="shared" si="11"/>
        <v>1.2083188102706971E-2</v>
      </c>
      <c r="AD20" s="13"/>
      <c r="AE20" s="2">
        <v>18</v>
      </c>
      <c r="AF20" s="3">
        <v>0.91418999999999995</v>
      </c>
      <c r="AG20" s="3">
        <v>0.86021000000000003</v>
      </c>
      <c r="AH20" s="3">
        <f t="shared" si="12"/>
        <v>1.7744</v>
      </c>
      <c r="AI20" s="3">
        <v>0.89549000000000001</v>
      </c>
      <c r="AJ20" s="3">
        <v>0.89549000000000001</v>
      </c>
      <c r="AK20" s="3">
        <f t="shared" si="13"/>
        <v>1.79098</v>
      </c>
      <c r="AL20" s="3">
        <f t="shared" si="1"/>
        <v>9.257501479636868E-3</v>
      </c>
      <c r="AM20" s="22">
        <v>0</v>
      </c>
      <c r="AN20" s="17">
        <f t="shared" si="14"/>
        <v>3963.0103141455725</v>
      </c>
      <c r="AO20" s="13">
        <f t="shared" si="15"/>
        <v>0.14820384132309555</v>
      </c>
      <c r="AP20" s="13">
        <f t="shared" si="16"/>
        <v>-4.2369338335249744E-2</v>
      </c>
      <c r="AQ20" s="13">
        <f t="shared" si="17"/>
        <v>0.15520432824057831</v>
      </c>
      <c r="AR20" s="13">
        <f t="shared" si="18"/>
        <v>-3.7905689001254336E-2</v>
      </c>
    </row>
    <row r="21" spans="1:44" x14ac:dyDescent="0.3">
      <c r="A21" s="7">
        <v>19</v>
      </c>
      <c r="B21" s="3">
        <v>1.3513999999999999</v>
      </c>
      <c r="C21" s="3">
        <v>1.1841999999999999</v>
      </c>
      <c r="D21" s="3">
        <v>0.91900999999999999</v>
      </c>
      <c r="E21" s="3">
        <v>0.86206000000000005</v>
      </c>
      <c r="F21" s="3">
        <f t="shared" si="2"/>
        <v>2.5355999999999996</v>
      </c>
      <c r="G21" s="3">
        <f t="shared" si="3"/>
        <v>1.7810700000000002</v>
      </c>
      <c r="H21" s="17">
        <f t="shared" si="4"/>
        <v>4536.6769275225815</v>
      </c>
      <c r="I21" s="17">
        <f t="shared" si="5"/>
        <v>3802.2264220091088</v>
      </c>
      <c r="K21" s="7">
        <v>19</v>
      </c>
      <c r="L21" s="3">
        <v>1.3762000000000001</v>
      </c>
      <c r="M21" s="3">
        <v>1.1917</v>
      </c>
      <c r="N21" s="3">
        <v>0.89671000000000001</v>
      </c>
      <c r="O21" s="3">
        <f t="shared" si="0"/>
        <v>2.5678999999999998</v>
      </c>
      <c r="P21" s="3">
        <f t="shared" si="6"/>
        <v>1.79342</v>
      </c>
      <c r="Q21" s="17">
        <f t="shared" si="7"/>
        <v>4565.4809486434251</v>
      </c>
      <c r="R21" s="21">
        <f t="shared" si="8"/>
        <v>3815.3860328314358</v>
      </c>
      <c r="S21" s="11">
        <v>0.97075999999999996</v>
      </c>
      <c r="U21" s="2">
        <v>19</v>
      </c>
      <c r="V21" s="3">
        <v>1.3513999999999999</v>
      </c>
      <c r="W21" s="3">
        <v>1.1841999999999999</v>
      </c>
      <c r="X21" s="3">
        <f t="shared" si="9"/>
        <v>2.5355999999999996</v>
      </c>
      <c r="Y21" s="3">
        <v>1.3762000000000001</v>
      </c>
      <c r="Z21" s="3">
        <v>1.1917</v>
      </c>
      <c r="AA21" s="3">
        <f t="shared" si="10"/>
        <v>2.5678999999999998</v>
      </c>
      <c r="AB21" s="11">
        <v>0.97075999999999996</v>
      </c>
      <c r="AC21" s="3">
        <f t="shared" si="11"/>
        <v>1.2578371431909428E-2</v>
      </c>
      <c r="AD21" s="13"/>
      <c r="AE21" s="2">
        <v>19</v>
      </c>
      <c r="AF21" s="3">
        <v>0.91900999999999999</v>
      </c>
      <c r="AG21" s="3">
        <v>0.86206000000000005</v>
      </c>
      <c r="AH21" s="3">
        <f t="shared" si="12"/>
        <v>1.7810700000000002</v>
      </c>
      <c r="AI21" s="3">
        <v>0.89671000000000001</v>
      </c>
      <c r="AJ21" s="3">
        <v>0.89671000000000001</v>
      </c>
      <c r="AK21" s="3">
        <f t="shared" si="13"/>
        <v>1.79342</v>
      </c>
      <c r="AL21" s="3">
        <f t="shared" si="1"/>
        <v>6.8862843059628309E-3</v>
      </c>
      <c r="AM21" s="22">
        <v>0</v>
      </c>
      <c r="AN21" s="17">
        <f t="shared" si="14"/>
        <v>3963.0103141455725</v>
      </c>
      <c r="AO21" s="13">
        <f t="shared" si="15"/>
        <v>0.14475526630081254</v>
      </c>
      <c r="AP21" s="13">
        <f t="shared" si="16"/>
        <v>-4.0571151571965766E-2</v>
      </c>
      <c r="AQ21" s="13">
        <f t="shared" si="17"/>
        <v>0.15202348385200851</v>
      </c>
      <c r="AR21" s="13">
        <f t="shared" si="18"/>
        <v>-3.7250541788197318E-2</v>
      </c>
    </row>
    <row r="22" spans="1:44" x14ac:dyDescent="0.3">
      <c r="A22" s="7">
        <v>20</v>
      </c>
      <c r="B22" s="3">
        <v>1.3418000000000001</v>
      </c>
      <c r="C22" s="3">
        <v>1.1795</v>
      </c>
      <c r="D22" s="3">
        <v>0.92110999999999998</v>
      </c>
      <c r="E22" s="3">
        <v>0.86324000000000001</v>
      </c>
      <c r="F22" s="3">
        <f t="shared" si="2"/>
        <v>2.5213000000000001</v>
      </c>
      <c r="G22" s="3">
        <f t="shared" si="3"/>
        <v>1.7843499999999999</v>
      </c>
      <c r="H22" s="17">
        <f t="shared" si="4"/>
        <v>4523.8661121526338</v>
      </c>
      <c r="I22" s="17">
        <f t="shared" si="5"/>
        <v>3805.7258819376216</v>
      </c>
      <c r="K22" s="7">
        <v>20</v>
      </c>
      <c r="L22" s="3">
        <v>1.3652</v>
      </c>
      <c r="M22" s="3">
        <v>1.1887000000000001</v>
      </c>
      <c r="N22" s="3">
        <v>0.89785999999999999</v>
      </c>
      <c r="O22" s="3">
        <f t="shared" si="0"/>
        <v>2.5539000000000001</v>
      </c>
      <c r="P22" s="3">
        <f t="shared" si="6"/>
        <v>1.79572</v>
      </c>
      <c r="Q22" s="17">
        <f t="shared" si="7"/>
        <v>4553.0186080359135</v>
      </c>
      <c r="R22" s="21">
        <f t="shared" si="8"/>
        <v>3817.831800176582</v>
      </c>
      <c r="S22" s="11">
        <v>0.97048000000000001</v>
      </c>
      <c r="U22" s="2">
        <v>20</v>
      </c>
      <c r="V22" s="3">
        <v>1.3418000000000001</v>
      </c>
      <c r="W22" s="3">
        <v>1.1795</v>
      </c>
      <c r="X22" s="3">
        <f t="shared" si="9"/>
        <v>2.5213000000000001</v>
      </c>
      <c r="Y22" s="3">
        <v>1.3652</v>
      </c>
      <c r="Z22" s="3">
        <v>1.1887000000000001</v>
      </c>
      <c r="AA22" s="3">
        <f t="shared" si="10"/>
        <v>2.5539000000000001</v>
      </c>
      <c r="AB22" s="11">
        <v>0.97048000000000001</v>
      </c>
      <c r="AC22" s="3">
        <f t="shared" si="11"/>
        <v>1.2764791103802013E-2</v>
      </c>
      <c r="AD22" s="13"/>
      <c r="AE22" s="2">
        <v>20</v>
      </c>
      <c r="AF22" s="3">
        <v>0.92110999999999998</v>
      </c>
      <c r="AG22" s="3">
        <v>0.86324000000000001</v>
      </c>
      <c r="AH22" s="3">
        <f t="shared" si="12"/>
        <v>1.7843499999999999</v>
      </c>
      <c r="AI22" s="3">
        <v>0.89785999999999999</v>
      </c>
      <c r="AJ22" s="3">
        <v>0.89785999999999999</v>
      </c>
      <c r="AK22" s="3">
        <f t="shared" si="13"/>
        <v>1.79572</v>
      </c>
      <c r="AL22" s="3">
        <f t="shared" si="1"/>
        <v>6.3317220947587049E-3</v>
      </c>
      <c r="AM22" s="22">
        <v>0</v>
      </c>
      <c r="AN22" s="17">
        <f t="shared" si="14"/>
        <v>3963.0103141455725</v>
      </c>
      <c r="AO22" s="13">
        <f t="shared" si="15"/>
        <v>0.14152266927117049</v>
      </c>
      <c r="AP22" s="13">
        <f t="shared" si="16"/>
        <v>-3.96881208324237E-2</v>
      </c>
      <c r="AQ22" s="13">
        <f t="shared" si="17"/>
        <v>0.14887881865569841</v>
      </c>
      <c r="AR22" s="13">
        <f t="shared" si="18"/>
        <v>-3.6633392916185503E-2</v>
      </c>
    </row>
    <row r="23" spans="1:44" x14ac:dyDescent="0.3">
      <c r="A23" s="7">
        <v>21</v>
      </c>
      <c r="B23" s="3">
        <v>1.333</v>
      </c>
      <c r="C23" s="3">
        <v>1.1749000000000001</v>
      </c>
      <c r="D23" s="3">
        <v>0.92135</v>
      </c>
      <c r="E23" s="3">
        <v>0.86790999999999996</v>
      </c>
      <c r="F23" s="3">
        <f t="shared" si="2"/>
        <v>2.5079000000000002</v>
      </c>
      <c r="G23" s="3">
        <f t="shared" si="3"/>
        <v>1.7892600000000001</v>
      </c>
      <c r="H23" s="17">
        <f t="shared" si="4"/>
        <v>4511.8285591137119</v>
      </c>
      <c r="I23" s="17">
        <f t="shared" si="5"/>
        <v>3810.9583971617294</v>
      </c>
      <c r="K23" s="7">
        <v>21</v>
      </c>
      <c r="L23" s="3">
        <v>1.3536999999999999</v>
      </c>
      <c r="M23" s="3">
        <v>1.1850000000000001</v>
      </c>
      <c r="N23" s="3">
        <v>0.89932999999999996</v>
      </c>
      <c r="O23" s="3">
        <f t="shared" si="0"/>
        <v>2.5387</v>
      </c>
      <c r="P23" s="3">
        <f t="shared" si="6"/>
        <v>1.7986599999999999</v>
      </c>
      <c r="Q23" s="17">
        <f t="shared" si="7"/>
        <v>4539.4493290381224</v>
      </c>
      <c r="R23" s="21">
        <f t="shared" si="8"/>
        <v>3820.955849309642</v>
      </c>
      <c r="S23" s="11">
        <v>0.97009000000000001</v>
      </c>
      <c r="U23" s="2">
        <v>21</v>
      </c>
      <c r="V23" s="3">
        <v>1.333</v>
      </c>
      <c r="W23" s="3">
        <v>1.1749000000000001</v>
      </c>
      <c r="X23" s="3">
        <f t="shared" si="9"/>
        <v>2.5079000000000002</v>
      </c>
      <c r="Y23" s="3">
        <v>1.3536999999999999</v>
      </c>
      <c r="Z23" s="3">
        <v>1.1850000000000001</v>
      </c>
      <c r="AA23" s="3">
        <f t="shared" si="10"/>
        <v>2.5387</v>
      </c>
      <c r="AB23" s="11">
        <v>0.97009000000000001</v>
      </c>
      <c r="AC23" s="3">
        <f t="shared" si="11"/>
        <v>1.2132193642415297E-2</v>
      </c>
      <c r="AE23" s="2">
        <v>21</v>
      </c>
      <c r="AF23" s="3">
        <v>0.92135</v>
      </c>
      <c r="AG23" s="3">
        <v>0.86790999999999996</v>
      </c>
      <c r="AH23" s="3">
        <f t="shared" si="12"/>
        <v>1.7892600000000001</v>
      </c>
      <c r="AI23" s="3">
        <v>0.89932999999999996</v>
      </c>
      <c r="AJ23" s="3">
        <v>0.89932999999999996</v>
      </c>
      <c r="AK23" s="3">
        <f t="shared" si="13"/>
        <v>1.7986599999999999</v>
      </c>
      <c r="AL23" s="3">
        <f t="shared" si="1"/>
        <v>5.226112772841923E-3</v>
      </c>
      <c r="AM23" s="22">
        <v>0</v>
      </c>
      <c r="AN23" s="17">
        <f t="shared" si="14"/>
        <v>3963.0103141455725</v>
      </c>
      <c r="AO23" s="13">
        <f t="shared" si="15"/>
        <v>0.13848519218059743</v>
      </c>
      <c r="AP23" s="13">
        <f t="shared" si="16"/>
        <v>-3.8367782299508234E-2</v>
      </c>
      <c r="AQ23" s="13">
        <f t="shared" si="17"/>
        <v>0.14545483589457439</v>
      </c>
      <c r="AR23" s="13">
        <f t="shared" si="18"/>
        <v>-3.5845090871674284E-2</v>
      </c>
    </row>
    <row r="24" spans="1:44" x14ac:dyDescent="0.3">
      <c r="A24" s="7">
        <v>22</v>
      </c>
      <c r="B24" s="3">
        <v>1.3254999999999999</v>
      </c>
      <c r="C24" s="3">
        <v>1.1698999999999999</v>
      </c>
      <c r="D24" s="3">
        <v>0.92547999999999997</v>
      </c>
      <c r="E24" s="3">
        <v>0.86523000000000005</v>
      </c>
      <c r="F24" s="3">
        <f t="shared" si="2"/>
        <v>2.4954000000000001</v>
      </c>
      <c r="G24" s="3">
        <f t="shared" si="3"/>
        <v>1.79071</v>
      </c>
      <c r="H24" s="17">
        <f t="shared" si="4"/>
        <v>4500.5704730810667</v>
      </c>
      <c r="I24" s="17">
        <f t="shared" si="5"/>
        <v>3812.502267419999</v>
      </c>
      <c r="K24" s="7">
        <v>22</v>
      </c>
      <c r="L24" s="3">
        <v>1.3436999999999999</v>
      </c>
      <c r="M24" s="3">
        <v>1.1830000000000001</v>
      </c>
      <c r="N24" s="3">
        <v>0.90034999999999998</v>
      </c>
      <c r="O24" s="3">
        <f t="shared" si="0"/>
        <v>2.5266999999999999</v>
      </c>
      <c r="P24" s="3">
        <f t="shared" si="6"/>
        <v>1.8007</v>
      </c>
      <c r="Q24" s="17">
        <f t="shared" si="7"/>
        <v>4528.7080212557603</v>
      </c>
      <c r="R24" s="21">
        <f t="shared" si="8"/>
        <v>3823.1220566604579</v>
      </c>
      <c r="S24" s="11">
        <v>0.96967999999999999</v>
      </c>
      <c r="U24" s="2">
        <v>22</v>
      </c>
      <c r="V24" s="3">
        <v>1.3254999999999999</v>
      </c>
      <c r="W24" s="3">
        <v>1.1698999999999999</v>
      </c>
      <c r="X24" s="3">
        <f t="shared" si="9"/>
        <v>2.4954000000000001</v>
      </c>
      <c r="Y24" s="3">
        <v>1.3436999999999999</v>
      </c>
      <c r="Z24" s="3">
        <v>1.1830000000000001</v>
      </c>
      <c r="AA24" s="3">
        <f t="shared" si="10"/>
        <v>2.5266999999999999</v>
      </c>
      <c r="AB24" s="11">
        <v>0.96967999999999999</v>
      </c>
      <c r="AC24" s="3">
        <f t="shared" si="11"/>
        <v>1.2387699370720658E-2</v>
      </c>
      <c r="AE24" s="2">
        <v>22</v>
      </c>
      <c r="AF24" s="3">
        <v>0.92547999999999997</v>
      </c>
      <c r="AG24" s="3">
        <v>0.86523000000000005</v>
      </c>
      <c r="AH24" s="3">
        <f t="shared" si="12"/>
        <v>1.79071</v>
      </c>
      <c r="AI24" s="3">
        <v>0.90034999999999998</v>
      </c>
      <c r="AJ24" s="3">
        <v>0.90034999999999998</v>
      </c>
      <c r="AK24" s="3">
        <f t="shared" si="13"/>
        <v>1.8007</v>
      </c>
      <c r="AL24" s="3">
        <f t="shared" si="1"/>
        <v>5.5478425056921998E-3</v>
      </c>
      <c r="AM24" s="22">
        <v>0</v>
      </c>
      <c r="AN24" s="17">
        <f t="shared" si="14"/>
        <v>3963.0103141455725</v>
      </c>
      <c r="AO24" s="13">
        <f t="shared" si="15"/>
        <v>0.13564440067610384</v>
      </c>
      <c r="AP24" s="13">
        <f t="shared" si="16"/>
        <v>-3.7978212216190778E-2</v>
      </c>
      <c r="AQ24" s="13">
        <f t="shared" si="17"/>
        <v>0.14274444482038967</v>
      </c>
      <c r="AR24" s="13">
        <f t="shared" si="18"/>
        <v>-3.5298484332931777E-2</v>
      </c>
    </row>
    <row r="25" spans="1:44" x14ac:dyDescent="0.3">
      <c r="A25" s="7">
        <v>23</v>
      </c>
      <c r="B25" s="3">
        <v>1.3186</v>
      </c>
      <c r="C25" s="3">
        <v>1.1654</v>
      </c>
      <c r="D25" s="3">
        <v>0.92784999999999995</v>
      </c>
      <c r="E25" s="3">
        <v>0.86584000000000005</v>
      </c>
      <c r="F25" s="3">
        <f t="shared" si="2"/>
        <v>2.484</v>
      </c>
      <c r="G25" s="3">
        <f t="shared" si="3"/>
        <v>1.79369</v>
      </c>
      <c r="H25" s="17">
        <f t="shared" si="4"/>
        <v>4490.278488858643</v>
      </c>
      <c r="I25" s="17">
        <f t="shared" si="5"/>
        <v>3815.6732258646534</v>
      </c>
      <c r="K25" s="7">
        <v>23</v>
      </c>
      <c r="L25" s="3">
        <v>1.3343</v>
      </c>
      <c r="M25" s="3">
        <v>1.1815</v>
      </c>
      <c r="N25" s="3">
        <v>0.90134000000000003</v>
      </c>
      <c r="O25" s="3">
        <f t="shared" si="0"/>
        <v>2.5158</v>
      </c>
      <c r="P25" s="3">
        <f t="shared" si="6"/>
        <v>1.8026800000000001</v>
      </c>
      <c r="Q25" s="17">
        <f t="shared" si="7"/>
        <v>4518.9292050960921</v>
      </c>
      <c r="R25" s="21">
        <f t="shared" si="8"/>
        <v>3825.2233789058937</v>
      </c>
      <c r="S25" s="11">
        <v>0.96924999999999994</v>
      </c>
      <c r="U25" s="2">
        <v>23</v>
      </c>
      <c r="V25" s="3">
        <v>1.3186</v>
      </c>
      <c r="W25" s="3">
        <v>1.1654</v>
      </c>
      <c r="X25" s="3">
        <f t="shared" si="9"/>
        <v>2.484</v>
      </c>
      <c r="Y25" s="3">
        <v>1.3343</v>
      </c>
      <c r="Z25" s="3">
        <v>1.1815</v>
      </c>
      <c r="AA25" s="3">
        <f t="shared" si="10"/>
        <v>2.5158</v>
      </c>
      <c r="AB25" s="11">
        <v>0.96924999999999994</v>
      </c>
      <c r="AC25" s="3">
        <f t="shared" si="11"/>
        <v>1.2640114476508486E-2</v>
      </c>
      <c r="AE25" s="2">
        <v>23</v>
      </c>
      <c r="AF25" s="3">
        <v>0.92784999999999995</v>
      </c>
      <c r="AG25" s="3">
        <v>0.86584000000000005</v>
      </c>
      <c r="AH25" s="3">
        <f t="shared" si="12"/>
        <v>1.79369</v>
      </c>
      <c r="AI25" s="3">
        <v>0.90134000000000003</v>
      </c>
      <c r="AJ25" s="3">
        <v>0.90134000000000003</v>
      </c>
      <c r="AK25" s="3">
        <f t="shared" si="13"/>
        <v>1.8026800000000001</v>
      </c>
      <c r="AL25" s="3">
        <f t="shared" si="1"/>
        <v>4.9870193267801573E-3</v>
      </c>
      <c r="AM25" s="22">
        <v>0</v>
      </c>
      <c r="AN25" s="17">
        <f t="shared" si="14"/>
        <v>3963.0103141455725</v>
      </c>
      <c r="AO25" s="13">
        <f t="shared" si="15"/>
        <v>0.13304738895860024</v>
      </c>
      <c r="AP25" s="13">
        <f t="shared" si="16"/>
        <v>-3.7178073384016665E-2</v>
      </c>
      <c r="AQ25" s="13">
        <f t="shared" si="17"/>
        <v>0.14027692256218013</v>
      </c>
      <c r="AR25" s="13">
        <f t="shared" si="18"/>
        <v>-3.4768250475620002E-2</v>
      </c>
    </row>
    <row r="26" spans="1:44" x14ac:dyDescent="0.3">
      <c r="A26" s="7">
        <v>24</v>
      </c>
      <c r="B26" s="3">
        <v>1.3124</v>
      </c>
      <c r="C26" s="3">
        <v>1.1609</v>
      </c>
      <c r="D26" s="3">
        <v>0.93049999999999999</v>
      </c>
      <c r="E26" s="3">
        <v>0.86555000000000004</v>
      </c>
      <c r="F26" s="3">
        <f t="shared" si="2"/>
        <v>2.4733000000000001</v>
      </c>
      <c r="G26" s="3">
        <f t="shared" si="3"/>
        <v>1.7960500000000001</v>
      </c>
      <c r="H26" s="17">
        <f t="shared" si="4"/>
        <v>4480.5969606972512</v>
      </c>
      <c r="I26" s="17">
        <f t="shared" si="5"/>
        <v>3818.182586105635</v>
      </c>
      <c r="K26" s="7">
        <v>24</v>
      </c>
      <c r="L26" s="3">
        <v>1.329</v>
      </c>
      <c r="M26" s="3">
        <v>1.1766000000000001</v>
      </c>
      <c r="N26" s="3">
        <v>0.90220999999999996</v>
      </c>
      <c r="O26" s="3">
        <f t="shared" si="0"/>
        <v>2.5056000000000003</v>
      </c>
      <c r="P26" s="3">
        <f t="shared" si="6"/>
        <v>1.8044199999999999</v>
      </c>
      <c r="Q26" s="17">
        <f t="shared" si="7"/>
        <v>4509.7591811447937</v>
      </c>
      <c r="R26" s="21">
        <f t="shared" si="8"/>
        <v>3827.0690429557699</v>
      </c>
      <c r="S26" s="11">
        <v>0.96882999999999997</v>
      </c>
      <c r="U26" s="2">
        <v>24</v>
      </c>
      <c r="V26" s="3">
        <v>1.3124</v>
      </c>
      <c r="W26" s="3">
        <v>1.1609</v>
      </c>
      <c r="X26" s="3">
        <f t="shared" si="9"/>
        <v>2.4733000000000001</v>
      </c>
      <c r="Y26" s="3">
        <v>1.329</v>
      </c>
      <c r="Z26" s="3">
        <v>1.1766000000000001</v>
      </c>
      <c r="AA26" s="3">
        <f t="shared" si="10"/>
        <v>2.5056000000000003</v>
      </c>
      <c r="AB26" s="11">
        <v>0.96882999999999997</v>
      </c>
      <c r="AC26" s="3">
        <f t="shared" si="11"/>
        <v>1.2891123882503278E-2</v>
      </c>
      <c r="AE26" s="2">
        <v>24</v>
      </c>
      <c r="AF26" s="3">
        <v>0.93049999999999999</v>
      </c>
      <c r="AG26" s="3">
        <v>0.86555000000000004</v>
      </c>
      <c r="AH26" s="3">
        <f t="shared" si="12"/>
        <v>1.7960500000000001</v>
      </c>
      <c r="AI26" s="3">
        <v>0.90220999999999996</v>
      </c>
      <c r="AJ26" s="3">
        <v>0.90220999999999996</v>
      </c>
      <c r="AK26" s="3">
        <f t="shared" si="13"/>
        <v>1.8044199999999999</v>
      </c>
      <c r="AL26" s="3">
        <f t="shared" si="1"/>
        <v>4.6386096363373085E-3</v>
      </c>
      <c r="AM26" s="22">
        <v>0</v>
      </c>
      <c r="AN26" s="17">
        <f t="shared" si="14"/>
        <v>3963.0103141455725</v>
      </c>
      <c r="AO26" s="13">
        <f t="shared" si="15"/>
        <v>0.13060441571504483</v>
      </c>
      <c r="AP26" s="13">
        <f t="shared" si="16"/>
        <v>-3.6544877898245502E-2</v>
      </c>
      <c r="AQ26" s="13">
        <f t="shared" si="17"/>
        <v>0.13796301893226354</v>
      </c>
      <c r="AR26" s="13">
        <f t="shared" si="18"/>
        <v>-3.4302527728624299E-2</v>
      </c>
    </row>
    <row r="27" spans="1:44" x14ac:dyDescent="0.3">
      <c r="A27" s="7">
        <v>25</v>
      </c>
      <c r="B27" s="3">
        <v>1.3070999999999999</v>
      </c>
      <c r="C27" s="3">
        <v>1.1568000000000001</v>
      </c>
      <c r="D27" s="3">
        <v>0.93332999999999999</v>
      </c>
      <c r="E27" s="3">
        <v>0.86463999999999996</v>
      </c>
      <c r="F27" s="3">
        <f t="shared" si="2"/>
        <v>2.4638999999999998</v>
      </c>
      <c r="G27" s="3">
        <f t="shared" si="3"/>
        <v>1.7979699999999998</v>
      </c>
      <c r="H27" s="17">
        <f t="shared" si="4"/>
        <v>4472.0743986133957</v>
      </c>
      <c r="I27" s="17">
        <f t="shared" si="5"/>
        <v>3820.2228835369351</v>
      </c>
      <c r="K27" s="7">
        <v>25</v>
      </c>
      <c r="L27" s="3">
        <v>1.32</v>
      </c>
      <c r="M27" s="3">
        <v>1.1760999999999999</v>
      </c>
      <c r="N27" s="3">
        <v>0.90307000000000004</v>
      </c>
      <c r="O27" s="3">
        <f t="shared" si="0"/>
        <v>2.4961000000000002</v>
      </c>
      <c r="P27" s="3">
        <f t="shared" si="6"/>
        <v>1.8061400000000001</v>
      </c>
      <c r="Q27" s="17">
        <f t="shared" si="7"/>
        <v>4501.2016701692419</v>
      </c>
      <c r="R27" s="21">
        <f t="shared" si="8"/>
        <v>3828.892618080416</v>
      </c>
      <c r="S27" s="11">
        <v>0.96867999999999999</v>
      </c>
      <c r="U27" s="2">
        <v>25</v>
      </c>
      <c r="V27" s="3">
        <v>1.3070999999999999</v>
      </c>
      <c r="W27" s="3">
        <v>1.1568000000000001</v>
      </c>
      <c r="X27" s="3">
        <f t="shared" si="9"/>
        <v>2.4638999999999998</v>
      </c>
      <c r="Y27" s="3">
        <v>1.32</v>
      </c>
      <c r="Z27" s="3">
        <v>1.1760999999999999</v>
      </c>
      <c r="AA27" s="3">
        <f t="shared" si="10"/>
        <v>2.4961000000000002</v>
      </c>
      <c r="AB27" s="11">
        <v>0.96867999999999999</v>
      </c>
      <c r="AC27" s="3">
        <f t="shared" si="11"/>
        <v>1.2900124193742417E-2</v>
      </c>
      <c r="AE27" s="2">
        <v>25</v>
      </c>
      <c r="AF27" s="3">
        <v>0.93332999999999999</v>
      </c>
      <c r="AG27" s="3">
        <v>0.86463999999999996</v>
      </c>
      <c r="AH27" s="3">
        <f t="shared" si="12"/>
        <v>1.7979699999999998</v>
      </c>
      <c r="AI27" s="3">
        <v>0.90307000000000004</v>
      </c>
      <c r="AJ27" s="3">
        <v>0.90307000000000004</v>
      </c>
      <c r="AK27" s="3">
        <f t="shared" si="13"/>
        <v>1.8061400000000001</v>
      </c>
      <c r="AL27" s="3">
        <f t="shared" si="1"/>
        <v>4.5234588680834447E-3</v>
      </c>
      <c r="AM27" s="22">
        <v>0</v>
      </c>
      <c r="AN27" s="17">
        <f t="shared" si="14"/>
        <v>3963.0103141455725</v>
      </c>
      <c r="AO27" s="13">
        <f t="shared" si="15"/>
        <v>0.12845388836127158</v>
      </c>
      <c r="AP27" s="13">
        <f t="shared" si="16"/>
        <v>-3.6030042641819977E-2</v>
      </c>
      <c r="AQ27" s="13">
        <f t="shared" si="17"/>
        <v>0.1358036728046477</v>
      </c>
      <c r="AR27" s="13">
        <f t="shared" si="18"/>
        <v>-3.3842378755976642E-2</v>
      </c>
    </row>
    <row r="28" spans="1:44" x14ac:dyDescent="0.3">
      <c r="A28" s="7">
        <v>26</v>
      </c>
      <c r="B28" s="3">
        <v>1.302</v>
      </c>
      <c r="C28" s="3">
        <v>1.1533</v>
      </c>
      <c r="D28" s="3">
        <v>0.93593000000000004</v>
      </c>
      <c r="E28" s="3">
        <v>0.86346000000000001</v>
      </c>
      <c r="F28" s="3">
        <f t="shared" si="2"/>
        <v>2.4553000000000003</v>
      </c>
      <c r="G28" s="3">
        <f t="shared" si="3"/>
        <v>1.79939</v>
      </c>
      <c r="H28" s="17">
        <f t="shared" si="4"/>
        <v>4464.2629089841748</v>
      </c>
      <c r="I28" s="17">
        <f t="shared" si="5"/>
        <v>3821.7311528169539</v>
      </c>
      <c r="K28" s="7">
        <v>26</v>
      </c>
      <c r="L28" s="3">
        <v>1.3139000000000001</v>
      </c>
      <c r="M28" s="3">
        <v>1.1724000000000001</v>
      </c>
      <c r="N28" s="3">
        <v>0.90319000000000005</v>
      </c>
      <c r="O28" s="3">
        <f t="shared" si="0"/>
        <v>2.4863</v>
      </c>
      <c r="P28" s="3">
        <f t="shared" si="6"/>
        <v>1.8063800000000001</v>
      </c>
      <c r="Q28" s="17">
        <f t="shared" si="7"/>
        <v>4492.3568405037704</v>
      </c>
      <c r="R28" s="21">
        <f t="shared" si="8"/>
        <v>3829.1470013794269</v>
      </c>
      <c r="S28" s="11">
        <v>0.96848999999999996</v>
      </c>
      <c r="U28" s="2">
        <v>26</v>
      </c>
      <c r="V28" s="3">
        <v>1.302</v>
      </c>
      <c r="W28" s="3">
        <v>1.1533</v>
      </c>
      <c r="X28" s="3">
        <f t="shared" si="9"/>
        <v>2.4553000000000003</v>
      </c>
      <c r="Y28" s="3">
        <v>1.3139000000000001</v>
      </c>
      <c r="Z28" s="3">
        <v>1.1724000000000001</v>
      </c>
      <c r="AA28" s="3">
        <f t="shared" si="10"/>
        <v>2.4863</v>
      </c>
      <c r="AB28" s="11">
        <v>0.96848999999999996</v>
      </c>
      <c r="AC28" s="3">
        <f t="shared" si="11"/>
        <v>1.2468326428829866E-2</v>
      </c>
      <c r="AE28" s="2">
        <v>26</v>
      </c>
      <c r="AF28" s="3">
        <v>0.93593000000000004</v>
      </c>
      <c r="AG28" s="3">
        <v>0.86346000000000001</v>
      </c>
      <c r="AH28" s="3">
        <f t="shared" si="12"/>
        <v>1.79939</v>
      </c>
      <c r="AI28" s="3">
        <v>0.90319000000000005</v>
      </c>
      <c r="AJ28" s="3">
        <v>0.90319000000000005</v>
      </c>
      <c r="AK28" s="3">
        <f t="shared" si="13"/>
        <v>1.8063800000000001</v>
      </c>
      <c r="AL28" s="3">
        <f t="shared" si="1"/>
        <v>3.8696176884155335E-3</v>
      </c>
      <c r="AM28" s="22">
        <v>0</v>
      </c>
      <c r="AN28" s="17">
        <f t="shared" si="14"/>
        <v>3963.0103141455725</v>
      </c>
      <c r="AO28" s="13">
        <f t="shared" si="15"/>
        <v>0.12648278836152177</v>
      </c>
      <c r="AP28" s="13">
        <f t="shared" si="16"/>
        <v>-3.5649455875584428E-2</v>
      </c>
      <c r="AQ28" s="13">
        <f t="shared" si="17"/>
        <v>0.13357182656546412</v>
      </c>
      <c r="AR28" s="13">
        <f t="shared" si="18"/>
        <v>-3.3778189344684198E-2</v>
      </c>
    </row>
    <row r="29" spans="1:44" x14ac:dyDescent="0.3">
      <c r="A29" s="7">
        <v>27</v>
      </c>
      <c r="B29" s="3">
        <v>1.2974000000000001</v>
      </c>
      <c r="C29" s="3">
        <v>1.1501999999999999</v>
      </c>
      <c r="D29" s="3">
        <v>0.93959999999999999</v>
      </c>
      <c r="E29" s="3">
        <v>0.86158000000000001</v>
      </c>
      <c r="F29" s="3">
        <f t="shared" si="2"/>
        <v>2.4476</v>
      </c>
      <c r="G29" s="3">
        <f t="shared" si="3"/>
        <v>1.80118</v>
      </c>
      <c r="H29" s="17">
        <f t="shared" si="4"/>
        <v>4457.2572849807775</v>
      </c>
      <c r="I29" s="17">
        <f t="shared" si="5"/>
        <v>3823.6315741567496</v>
      </c>
      <c r="K29" s="7">
        <v>27</v>
      </c>
      <c r="L29" s="3">
        <v>1.3059000000000001</v>
      </c>
      <c r="M29" s="3">
        <v>1.1713</v>
      </c>
      <c r="N29" s="3">
        <v>0.90322000000000002</v>
      </c>
      <c r="O29" s="3">
        <f t="shared" si="0"/>
        <v>2.4771999999999998</v>
      </c>
      <c r="P29" s="3">
        <f t="shared" si="6"/>
        <v>1.80644</v>
      </c>
      <c r="Q29" s="17">
        <f t="shared" si="7"/>
        <v>4484.1281629401401</v>
      </c>
      <c r="R29" s="21">
        <f t="shared" si="8"/>
        <v>3829.2105945636708</v>
      </c>
      <c r="S29" s="11">
        <v>0.96828000000000003</v>
      </c>
      <c r="U29" s="2">
        <v>27</v>
      </c>
      <c r="V29" s="3">
        <v>1.2974000000000001</v>
      </c>
      <c r="W29" s="3">
        <v>1.1501999999999999</v>
      </c>
      <c r="X29" s="3">
        <f t="shared" si="9"/>
        <v>2.4476</v>
      </c>
      <c r="Y29" s="3">
        <v>1.3059000000000001</v>
      </c>
      <c r="Z29" s="3">
        <v>1.1713</v>
      </c>
      <c r="AA29" s="3">
        <f t="shared" si="10"/>
        <v>2.4771999999999998</v>
      </c>
      <c r="AB29" s="11">
        <v>0.96828000000000003</v>
      </c>
      <c r="AC29" s="3">
        <f t="shared" si="11"/>
        <v>1.1948974648796969E-2</v>
      </c>
      <c r="AE29" s="2">
        <v>27</v>
      </c>
      <c r="AF29" s="3">
        <v>0.93959999999999999</v>
      </c>
      <c r="AG29" s="3">
        <v>0.86158000000000001</v>
      </c>
      <c r="AH29" s="3">
        <f t="shared" si="12"/>
        <v>1.80118</v>
      </c>
      <c r="AI29" s="3">
        <v>0.90322000000000002</v>
      </c>
      <c r="AJ29" s="3">
        <v>0.90322000000000002</v>
      </c>
      <c r="AK29" s="3">
        <f t="shared" si="13"/>
        <v>1.80644</v>
      </c>
      <c r="AL29" s="3">
        <f t="shared" si="1"/>
        <v>2.9118044330285215E-3</v>
      </c>
      <c r="AM29" s="22">
        <v>0</v>
      </c>
      <c r="AN29" s="17">
        <f t="shared" si="14"/>
        <v>3963.0103141455725</v>
      </c>
      <c r="AO29" s="13">
        <f t="shared" si="15"/>
        <v>0.12471503520216425</v>
      </c>
      <c r="AP29" s="13">
        <f t="shared" si="16"/>
        <v>-3.516991603360816E-2</v>
      </c>
      <c r="AQ29" s="13">
        <f t="shared" si="17"/>
        <v>0.13149545610176414</v>
      </c>
      <c r="AR29" s="13">
        <f t="shared" si="18"/>
        <v>-3.3762142658149738E-2</v>
      </c>
    </row>
    <row r="30" spans="1:44" x14ac:dyDescent="0.3">
      <c r="A30" s="7">
        <v>28</v>
      </c>
      <c r="B30" s="3">
        <v>1.2930999999999999</v>
      </c>
      <c r="C30" s="3">
        <v>1.1479999999999999</v>
      </c>
      <c r="D30" s="3">
        <v>0.94372999999999996</v>
      </c>
      <c r="E30" s="3">
        <v>0.85936999999999997</v>
      </c>
      <c r="F30" s="3">
        <f t="shared" si="2"/>
        <v>2.4410999999999996</v>
      </c>
      <c r="G30" s="3">
        <f t="shared" si="3"/>
        <v>1.8030999999999999</v>
      </c>
      <c r="H30" s="17">
        <f t="shared" si="4"/>
        <v>4451.3348644432972</v>
      </c>
      <c r="I30" s="17">
        <f t="shared" si="5"/>
        <v>3825.6689655467271</v>
      </c>
      <c r="K30" s="7">
        <v>28</v>
      </c>
      <c r="L30" s="3">
        <v>1.3006</v>
      </c>
      <c r="M30" s="3">
        <v>1.1682999999999999</v>
      </c>
      <c r="N30" s="3">
        <v>0.90305999999999997</v>
      </c>
      <c r="O30" s="3">
        <f t="shared" si="0"/>
        <v>2.4688999999999997</v>
      </c>
      <c r="P30" s="3">
        <f t="shared" si="6"/>
        <v>1.8061199999999999</v>
      </c>
      <c r="Q30" s="17">
        <f t="shared" si="7"/>
        <v>4476.6096962097718</v>
      </c>
      <c r="R30" s="21">
        <f t="shared" si="8"/>
        <v>3828.8714187092814</v>
      </c>
      <c r="S30" s="11">
        <v>0.96816999999999998</v>
      </c>
      <c r="U30" s="2">
        <v>28</v>
      </c>
      <c r="V30" s="3">
        <v>1.2930999999999999</v>
      </c>
      <c r="W30" s="3">
        <v>1.1479999999999999</v>
      </c>
      <c r="X30" s="3">
        <f t="shared" si="9"/>
        <v>2.4410999999999996</v>
      </c>
      <c r="Y30" s="3">
        <v>1.3006</v>
      </c>
      <c r="Z30" s="3">
        <v>1.1682999999999999</v>
      </c>
      <c r="AA30" s="3">
        <f t="shared" si="10"/>
        <v>2.4688999999999997</v>
      </c>
      <c r="AB30" s="11">
        <v>0.96816999999999998</v>
      </c>
      <c r="AC30" s="3">
        <f t="shared" si="11"/>
        <v>1.1260075337194723E-2</v>
      </c>
      <c r="AE30" s="2">
        <v>28</v>
      </c>
      <c r="AF30" s="3">
        <v>0.94372999999999996</v>
      </c>
      <c r="AG30" s="3">
        <v>0.85936999999999997</v>
      </c>
      <c r="AH30" s="3">
        <f t="shared" si="12"/>
        <v>1.8030999999999999</v>
      </c>
      <c r="AI30" s="3">
        <v>0.90305999999999997</v>
      </c>
      <c r="AJ30" s="3">
        <v>0.90305999999999997</v>
      </c>
      <c r="AK30" s="3">
        <f t="shared" si="13"/>
        <v>1.8061199999999999</v>
      </c>
      <c r="AL30" s="3">
        <f t="shared" si="1"/>
        <v>1.672092662724527E-3</v>
      </c>
      <c r="AM30" s="22">
        <v>0</v>
      </c>
      <c r="AN30" s="17">
        <f t="shared" si="14"/>
        <v>3963.0103141455725</v>
      </c>
      <c r="AO30" s="13">
        <f t="shared" si="15"/>
        <v>0.12322061049265974</v>
      </c>
      <c r="AP30" s="13">
        <f t="shared" si="16"/>
        <v>-3.4655814068567777E-2</v>
      </c>
      <c r="AQ30" s="13">
        <f t="shared" si="17"/>
        <v>0.12959829557620811</v>
      </c>
      <c r="AR30" s="13">
        <f t="shared" si="18"/>
        <v>-3.3847728066085402E-2</v>
      </c>
    </row>
    <row r="31" spans="1:44" x14ac:dyDescent="0.3">
      <c r="A31" s="7">
        <v>29</v>
      </c>
      <c r="B31" s="3">
        <v>1.2888999999999999</v>
      </c>
      <c r="C31" s="3">
        <v>1.1458999999999999</v>
      </c>
      <c r="D31" s="3">
        <v>0.94838999999999996</v>
      </c>
      <c r="E31" s="3">
        <v>0.85646</v>
      </c>
      <c r="F31" s="3">
        <f t="shared" si="2"/>
        <v>2.4348000000000001</v>
      </c>
      <c r="G31" s="3">
        <f t="shared" si="3"/>
        <v>1.8048500000000001</v>
      </c>
      <c r="H31" s="17">
        <f t="shared" si="4"/>
        <v>4445.5871427879183</v>
      </c>
      <c r="I31" s="17">
        <f t="shared" si="5"/>
        <v>3827.5250181887068</v>
      </c>
      <c r="K31" s="7">
        <v>29</v>
      </c>
      <c r="L31" s="3">
        <v>1.2962</v>
      </c>
      <c r="M31" s="3">
        <v>1.1647000000000001</v>
      </c>
      <c r="N31" s="3">
        <v>0.90303</v>
      </c>
      <c r="O31" s="3">
        <f t="shared" si="0"/>
        <v>2.4609000000000001</v>
      </c>
      <c r="P31" s="3">
        <f t="shared" si="6"/>
        <v>1.80606</v>
      </c>
      <c r="Q31" s="17">
        <f t="shared" si="7"/>
        <v>4469.3510109918379</v>
      </c>
      <c r="R31" s="21">
        <f t="shared" si="8"/>
        <v>3828.8078198916228</v>
      </c>
      <c r="S31" s="11">
        <v>0.96804000000000001</v>
      </c>
      <c r="U31" s="2">
        <v>29</v>
      </c>
      <c r="V31" s="3">
        <v>1.2888999999999999</v>
      </c>
      <c r="W31" s="3">
        <v>1.1458999999999999</v>
      </c>
      <c r="X31" s="3">
        <f t="shared" si="9"/>
        <v>2.4348000000000001</v>
      </c>
      <c r="Y31" s="3">
        <v>1.2962</v>
      </c>
      <c r="Z31" s="3">
        <v>1.1647000000000001</v>
      </c>
      <c r="AA31" s="3">
        <f t="shared" si="10"/>
        <v>2.4609000000000001</v>
      </c>
      <c r="AB31" s="11">
        <v>0.96804000000000001</v>
      </c>
      <c r="AC31" s="3">
        <f t="shared" si="11"/>
        <v>1.0605875899061324E-2</v>
      </c>
      <c r="AE31" s="2">
        <v>29</v>
      </c>
      <c r="AF31" s="3">
        <v>0.94838999999999996</v>
      </c>
      <c r="AG31" s="3">
        <v>0.85646</v>
      </c>
      <c r="AH31" s="3">
        <f t="shared" si="12"/>
        <v>1.8048500000000001</v>
      </c>
      <c r="AI31" s="3">
        <v>0.90303</v>
      </c>
      <c r="AJ31" s="3">
        <v>0.90303</v>
      </c>
      <c r="AK31" s="3">
        <f t="shared" si="13"/>
        <v>1.80606</v>
      </c>
      <c r="AL31" s="3">
        <f t="shared" si="1"/>
        <v>6.6996666777401266E-4</v>
      </c>
      <c r="AM31" s="22">
        <v>0</v>
      </c>
      <c r="AN31" s="17">
        <f t="shared" si="14"/>
        <v>3963.0103141455725</v>
      </c>
      <c r="AO31" s="13">
        <f t="shared" si="15"/>
        <v>0.12177026815192372</v>
      </c>
      <c r="AP31" s="13">
        <f t="shared" si="16"/>
        <v>-3.4187469932456228E-2</v>
      </c>
      <c r="AQ31" s="13">
        <f t="shared" si="17"/>
        <v>0.12776668661167309</v>
      </c>
      <c r="AR31" s="13">
        <f t="shared" si="18"/>
        <v>-3.3863776174118745E-2</v>
      </c>
    </row>
    <row r="32" spans="1:44" x14ac:dyDescent="0.3">
      <c r="A32" s="7">
        <v>30</v>
      </c>
      <c r="B32" s="3">
        <v>1.2849999999999999</v>
      </c>
      <c r="C32" s="3">
        <v>1.1447000000000001</v>
      </c>
      <c r="D32" s="3">
        <v>0.95389000000000002</v>
      </c>
      <c r="E32" s="3">
        <v>0.85360999999999998</v>
      </c>
      <c r="F32" s="3">
        <f t="shared" si="2"/>
        <v>2.4297</v>
      </c>
      <c r="G32" s="3">
        <f t="shared" si="3"/>
        <v>1.8075000000000001</v>
      </c>
      <c r="H32" s="17">
        <f t="shared" si="4"/>
        <v>4440.9287767026799</v>
      </c>
      <c r="I32" s="17">
        <f t="shared" si="5"/>
        <v>3830.3339000611218</v>
      </c>
      <c r="K32" s="7">
        <v>30</v>
      </c>
      <c r="L32" s="3">
        <v>1.2926</v>
      </c>
      <c r="M32" s="3">
        <v>1.1612</v>
      </c>
      <c r="N32" s="3">
        <v>0.90293999999999996</v>
      </c>
      <c r="O32" s="3">
        <f t="shared" si="0"/>
        <v>2.4538000000000002</v>
      </c>
      <c r="P32" s="3">
        <f t="shared" si="6"/>
        <v>1.8058799999999999</v>
      </c>
      <c r="Q32" s="17">
        <f t="shared" si="7"/>
        <v>4462.8990395136716</v>
      </c>
      <c r="R32" s="21">
        <f t="shared" si="8"/>
        <v>3828.6170170998394</v>
      </c>
      <c r="S32" s="11">
        <v>0.96777000000000002</v>
      </c>
      <c r="U32" s="2">
        <v>30</v>
      </c>
      <c r="V32" s="3">
        <v>1.2849999999999999</v>
      </c>
      <c r="W32" s="3">
        <v>1.1447000000000001</v>
      </c>
      <c r="X32" s="3">
        <f t="shared" si="9"/>
        <v>2.4297</v>
      </c>
      <c r="Y32" s="3">
        <v>1.2926</v>
      </c>
      <c r="Z32" s="3">
        <v>1.1612</v>
      </c>
      <c r="AA32" s="3">
        <f t="shared" si="10"/>
        <v>2.4538000000000002</v>
      </c>
      <c r="AB32" s="11">
        <v>0.96777000000000002</v>
      </c>
      <c r="AC32" s="3">
        <f t="shared" si="11"/>
        <v>9.8215013448529759E-3</v>
      </c>
      <c r="AE32" s="2">
        <v>30</v>
      </c>
      <c r="AF32" s="3">
        <v>0.95389000000000002</v>
      </c>
      <c r="AG32" s="3">
        <v>0.85360999999999998</v>
      </c>
      <c r="AH32" s="3">
        <f t="shared" si="12"/>
        <v>1.8075000000000001</v>
      </c>
      <c r="AI32" s="3">
        <v>0.90293999999999996</v>
      </c>
      <c r="AJ32" s="3">
        <v>0.90293999999999996</v>
      </c>
      <c r="AK32" s="3">
        <f t="shared" si="13"/>
        <v>1.8058799999999999</v>
      </c>
      <c r="AL32" s="3">
        <f t="shared" si="1"/>
        <v>-8.9706957272918299E-4</v>
      </c>
      <c r="AM32" s="22">
        <v>0</v>
      </c>
      <c r="AN32" s="17">
        <f t="shared" si="14"/>
        <v>3963.0103141455725</v>
      </c>
      <c r="AO32" s="13">
        <f t="shared" si="15"/>
        <v>0.12059480664262337</v>
      </c>
      <c r="AP32" s="13">
        <f t="shared" si="16"/>
        <v>-3.3478695124985011E-2</v>
      </c>
      <c r="AQ32" s="13">
        <f t="shared" si="17"/>
        <v>0.1261386384950339</v>
      </c>
      <c r="AR32" s="13">
        <f t="shared" si="18"/>
        <v>-3.3911922097711822E-2</v>
      </c>
    </row>
    <row r="33" spans="1:44" x14ac:dyDescent="0.3">
      <c r="A33" s="7">
        <v>31</v>
      </c>
      <c r="B33" s="3">
        <v>1.2808999999999999</v>
      </c>
      <c r="C33" s="3">
        <v>1.143</v>
      </c>
      <c r="D33" s="3">
        <v>0.96009999999999995</v>
      </c>
      <c r="E33" s="3">
        <v>0.84994999999999998</v>
      </c>
      <c r="F33" s="3">
        <f t="shared" si="2"/>
        <v>2.4238999999999997</v>
      </c>
      <c r="G33" s="3">
        <f t="shared" si="3"/>
        <v>1.8100499999999999</v>
      </c>
      <c r="H33" s="17">
        <f t="shared" si="4"/>
        <v>4435.6250814293799</v>
      </c>
      <c r="I33" s="17">
        <f t="shared" si="5"/>
        <v>3833.034843064318</v>
      </c>
      <c r="K33" s="7">
        <v>31</v>
      </c>
      <c r="L33" s="3">
        <v>1.2819</v>
      </c>
      <c r="M33" s="3">
        <v>1.1641999999999999</v>
      </c>
      <c r="N33" s="3">
        <v>0.90268999999999999</v>
      </c>
      <c r="O33" s="3">
        <f t="shared" si="0"/>
        <v>2.4460999999999999</v>
      </c>
      <c r="P33" s="3">
        <f t="shared" si="6"/>
        <v>1.80538</v>
      </c>
      <c r="Q33" s="17">
        <f t="shared" si="7"/>
        <v>4455.8912712132478</v>
      </c>
      <c r="R33" s="21">
        <f t="shared" si="8"/>
        <v>3828.086959445915</v>
      </c>
      <c r="S33" s="11">
        <v>0.96736</v>
      </c>
      <c r="U33" s="2">
        <v>31</v>
      </c>
      <c r="V33" s="3">
        <v>1.2808999999999999</v>
      </c>
      <c r="W33" s="3">
        <v>1.143</v>
      </c>
      <c r="X33" s="3">
        <f t="shared" si="9"/>
        <v>2.4238999999999997</v>
      </c>
      <c r="Y33" s="3">
        <v>1.2819</v>
      </c>
      <c r="Z33" s="3">
        <v>1.1641999999999999</v>
      </c>
      <c r="AA33" s="3">
        <f t="shared" si="10"/>
        <v>2.4460999999999999</v>
      </c>
      <c r="AB33" s="11">
        <v>0.96736</v>
      </c>
      <c r="AC33" s="3">
        <f t="shared" si="11"/>
        <v>9.0756714770451816E-3</v>
      </c>
      <c r="AE33" s="2">
        <v>31</v>
      </c>
      <c r="AF33" s="3">
        <v>0.96009999999999995</v>
      </c>
      <c r="AG33" s="3">
        <v>0.84994999999999998</v>
      </c>
      <c r="AH33" s="3">
        <f t="shared" si="12"/>
        <v>1.8100499999999999</v>
      </c>
      <c r="AI33" s="3">
        <v>0.90268999999999999</v>
      </c>
      <c r="AJ33" s="3">
        <v>0.90268999999999999</v>
      </c>
      <c r="AK33" s="3">
        <f t="shared" si="13"/>
        <v>1.80538</v>
      </c>
      <c r="AL33" s="3">
        <f t="shared" si="1"/>
        <v>-2.5867130465608082E-3</v>
      </c>
      <c r="AM33" s="22">
        <v>0</v>
      </c>
      <c r="AN33" s="17">
        <f t="shared" si="14"/>
        <v>3963.0103141455725</v>
      </c>
      <c r="AO33" s="13">
        <f t="shared" si="15"/>
        <v>0.11925650700349072</v>
      </c>
      <c r="AP33" s="13">
        <f t="shared" si="16"/>
        <v>-3.2797156903003735E-2</v>
      </c>
      <c r="AQ33" s="13">
        <f t="shared" si="17"/>
        <v>0.12437034425784502</v>
      </c>
      <c r="AR33" s="13">
        <f t="shared" si="18"/>
        <v>-3.4045673365537793E-2</v>
      </c>
    </row>
    <row r="34" spans="1:44" x14ac:dyDescent="0.3">
      <c r="A34" s="7">
        <v>32</v>
      </c>
      <c r="B34" s="3">
        <v>1.2770999999999999</v>
      </c>
      <c r="C34" s="3">
        <v>1.1405000000000001</v>
      </c>
      <c r="D34" s="3">
        <v>0.96689000000000003</v>
      </c>
      <c r="E34" s="3">
        <v>0.84523999999999999</v>
      </c>
      <c r="F34" s="3">
        <f t="shared" si="2"/>
        <v>2.4176000000000002</v>
      </c>
      <c r="G34" s="3">
        <f t="shared" si="3"/>
        <v>1.81213</v>
      </c>
      <c r="H34" s="17">
        <f t="shared" si="4"/>
        <v>4429.8569764404629</v>
      </c>
      <c r="I34" s="17">
        <f t="shared" si="5"/>
        <v>3835.2365566492713</v>
      </c>
      <c r="K34" s="7">
        <v>32</v>
      </c>
      <c r="L34" s="3">
        <v>1.2836000000000001</v>
      </c>
      <c r="M34" s="3">
        <v>1.1563000000000001</v>
      </c>
      <c r="N34" s="3">
        <v>0.90263000000000004</v>
      </c>
      <c r="O34" s="3">
        <f t="shared" si="0"/>
        <v>2.4399000000000002</v>
      </c>
      <c r="P34" s="3">
        <f t="shared" si="6"/>
        <v>1.8052600000000001</v>
      </c>
      <c r="Q34" s="17">
        <f t="shared" si="7"/>
        <v>4450.2406326508453</v>
      </c>
      <c r="R34" s="21">
        <f t="shared" si="8"/>
        <v>3827.9597346874853</v>
      </c>
      <c r="S34" s="11">
        <v>0.96689000000000003</v>
      </c>
      <c r="U34" s="2">
        <v>32</v>
      </c>
      <c r="V34" s="3">
        <v>1.2770999999999999</v>
      </c>
      <c r="W34" s="3">
        <v>1.1405000000000001</v>
      </c>
      <c r="X34" s="3">
        <f t="shared" si="9"/>
        <v>2.4176000000000002</v>
      </c>
      <c r="Y34" s="3">
        <v>1.2836000000000001</v>
      </c>
      <c r="Z34" s="3">
        <v>1.1563000000000001</v>
      </c>
      <c r="AA34" s="3">
        <f t="shared" si="10"/>
        <v>2.4399000000000002</v>
      </c>
      <c r="AB34" s="11">
        <v>0.96689000000000003</v>
      </c>
      <c r="AC34" s="3">
        <f t="shared" si="11"/>
        <v>9.1397188409360983E-3</v>
      </c>
      <c r="AE34" s="2">
        <v>32</v>
      </c>
      <c r="AF34" s="3">
        <v>0.96689000000000003</v>
      </c>
      <c r="AG34" s="3">
        <v>0.84523999999999999</v>
      </c>
      <c r="AH34" s="3">
        <f t="shared" si="12"/>
        <v>1.81213</v>
      </c>
      <c r="AI34" s="3">
        <v>0.90263000000000004</v>
      </c>
      <c r="AJ34" s="3">
        <v>0.90263000000000004</v>
      </c>
      <c r="AK34" s="3">
        <f t="shared" si="13"/>
        <v>1.8052600000000001</v>
      </c>
      <c r="AL34" s="3">
        <f t="shared" si="1"/>
        <v>-3.8055460155323505E-3</v>
      </c>
      <c r="AM34" s="22">
        <v>0</v>
      </c>
      <c r="AN34" s="17">
        <f t="shared" si="14"/>
        <v>3963.0103141455725</v>
      </c>
      <c r="AO34" s="13">
        <f t="shared" si="15"/>
        <v>0.1178010212662146</v>
      </c>
      <c r="AP34" s="13">
        <f t="shared" si="16"/>
        <v>-3.2241590954286803E-2</v>
      </c>
      <c r="AQ34" s="13">
        <f t="shared" si="17"/>
        <v>0.1229444992273052</v>
      </c>
      <c r="AR34" s="13">
        <f t="shared" si="18"/>
        <v>-3.4077776425672564E-2</v>
      </c>
    </row>
    <row r="35" spans="1:44" x14ac:dyDescent="0.3">
      <c r="A35" s="7">
        <v>33</v>
      </c>
      <c r="B35" s="3">
        <v>1.2728999999999999</v>
      </c>
      <c r="C35" s="3">
        <v>1.1385000000000001</v>
      </c>
      <c r="D35" s="3">
        <v>0.97448999999999997</v>
      </c>
      <c r="E35" s="3">
        <v>0.83960999999999997</v>
      </c>
      <c r="F35" s="3">
        <f t="shared" si="2"/>
        <v>2.4114</v>
      </c>
      <c r="G35" s="3">
        <f t="shared" si="3"/>
        <v>1.8140999999999998</v>
      </c>
      <c r="H35" s="17">
        <f t="shared" si="4"/>
        <v>4424.1730865033314</v>
      </c>
      <c r="I35" s="17">
        <f t="shared" si="5"/>
        <v>3837.3206686401068</v>
      </c>
      <c r="K35" s="7">
        <v>33</v>
      </c>
      <c r="L35" s="3">
        <v>1.2726</v>
      </c>
      <c r="M35" s="3">
        <v>1.1585000000000001</v>
      </c>
      <c r="N35" s="3">
        <v>0.90229000000000004</v>
      </c>
      <c r="O35" s="3">
        <f t="shared" ref="O35:O52" si="19">L35+M35</f>
        <v>2.4310999999999998</v>
      </c>
      <c r="P35" s="3">
        <f t="shared" si="6"/>
        <v>1.8045800000000001</v>
      </c>
      <c r="Q35" s="17">
        <f t="shared" si="7"/>
        <v>4442.2080303016455</v>
      </c>
      <c r="R35" s="21">
        <f t="shared" si="8"/>
        <v>3827.2387145049247</v>
      </c>
      <c r="S35" s="11">
        <v>0.96614999999999995</v>
      </c>
      <c r="U35" s="2">
        <v>33</v>
      </c>
      <c r="V35" s="3">
        <v>1.2728999999999999</v>
      </c>
      <c r="W35" s="3">
        <v>1.1385000000000001</v>
      </c>
      <c r="X35" s="3">
        <f t="shared" si="9"/>
        <v>2.4114</v>
      </c>
      <c r="Y35" s="3">
        <v>1.2726</v>
      </c>
      <c r="Z35" s="3">
        <v>1.1585000000000001</v>
      </c>
      <c r="AA35" s="3">
        <f t="shared" si="10"/>
        <v>2.4310999999999998</v>
      </c>
      <c r="AB35" s="11">
        <v>0.96614999999999995</v>
      </c>
      <c r="AC35" s="3">
        <f t="shared" si="11"/>
        <v>8.1033277117353586E-3</v>
      </c>
      <c r="AE35" s="2">
        <v>33</v>
      </c>
      <c r="AF35" s="3">
        <v>0.97448999999999997</v>
      </c>
      <c r="AG35" s="3">
        <v>0.83960999999999997</v>
      </c>
      <c r="AH35" s="3">
        <f t="shared" si="12"/>
        <v>1.8140999999999998</v>
      </c>
      <c r="AI35" s="3">
        <v>0.90229000000000004</v>
      </c>
      <c r="AJ35" s="3">
        <v>0.90229000000000004</v>
      </c>
      <c r="AK35" s="3">
        <f t="shared" si="13"/>
        <v>1.8045800000000001</v>
      </c>
      <c r="AL35" s="3">
        <f t="shared" si="1"/>
        <v>-5.2754657593455266E-3</v>
      </c>
      <c r="AM35" s="22">
        <v>0</v>
      </c>
      <c r="AN35" s="17">
        <f t="shared" si="14"/>
        <v>3963.0103141455725</v>
      </c>
      <c r="AO35" s="13">
        <f t="shared" si="15"/>
        <v>0.11636678580211718</v>
      </c>
      <c r="AP35" s="13">
        <f t="shared" si="16"/>
        <v>-3.1715699819611615E-2</v>
      </c>
      <c r="AQ35" s="13">
        <f t="shared" si="17"/>
        <v>0.12091760509570826</v>
      </c>
      <c r="AR35" s="13">
        <f t="shared" si="18"/>
        <v>-3.425971392404014E-2</v>
      </c>
    </row>
    <row r="36" spans="1:44" x14ac:dyDescent="0.3">
      <c r="A36" s="7">
        <v>34</v>
      </c>
      <c r="B36" s="3">
        <v>1.2690999999999999</v>
      </c>
      <c r="C36" s="3">
        <v>1.1337999999999999</v>
      </c>
      <c r="D36" s="3">
        <v>0.98218000000000005</v>
      </c>
      <c r="E36" s="3">
        <v>0.83267000000000002</v>
      </c>
      <c r="F36" s="3">
        <f t="shared" si="2"/>
        <v>2.4028999999999998</v>
      </c>
      <c r="G36" s="3">
        <f t="shared" si="3"/>
        <v>1.8148500000000001</v>
      </c>
      <c r="H36" s="17">
        <f t="shared" si="4"/>
        <v>4416.3687676696809</v>
      </c>
      <c r="I36" s="17">
        <f t="shared" si="5"/>
        <v>3838.1138148565196</v>
      </c>
      <c r="K36" s="7">
        <v>34</v>
      </c>
      <c r="L36" s="3">
        <v>1.2697000000000001</v>
      </c>
      <c r="M36" s="3">
        <v>1.1451</v>
      </c>
      <c r="N36" s="3">
        <v>0.90317999999999998</v>
      </c>
      <c r="O36" s="3">
        <f t="shared" si="19"/>
        <v>2.4148000000000001</v>
      </c>
      <c r="P36" s="3">
        <f t="shared" si="6"/>
        <v>1.80636</v>
      </c>
      <c r="Q36" s="17">
        <f t="shared" si="7"/>
        <v>4427.2909620056926</v>
      </c>
      <c r="R36" s="21">
        <f t="shared" si="8"/>
        <v>3829.125803416649</v>
      </c>
      <c r="S36" s="11">
        <v>0.96545999999999998</v>
      </c>
      <c r="U36" s="2">
        <v>34</v>
      </c>
      <c r="V36" s="3">
        <v>1.2690999999999999</v>
      </c>
      <c r="W36" s="3">
        <v>1.1337999999999999</v>
      </c>
      <c r="X36" s="3">
        <f t="shared" si="9"/>
        <v>2.4028999999999998</v>
      </c>
      <c r="Y36" s="3">
        <v>1.2697000000000001</v>
      </c>
      <c r="Z36" s="3">
        <v>1.1451</v>
      </c>
      <c r="AA36" s="3">
        <f t="shared" si="10"/>
        <v>2.4148000000000001</v>
      </c>
      <c r="AB36" s="11">
        <v>0.96545999999999998</v>
      </c>
      <c r="AC36" s="3">
        <f t="shared" si="11"/>
        <v>4.9279443432169306E-3</v>
      </c>
      <c r="AE36" s="2">
        <v>34</v>
      </c>
      <c r="AF36" s="3">
        <v>0.98218000000000005</v>
      </c>
      <c r="AG36" s="3">
        <v>0.83267000000000002</v>
      </c>
      <c r="AH36" s="3">
        <f t="shared" si="12"/>
        <v>1.8148500000000001</v>
      </c>
      <c r="AI36" s="3">
        <v>0.90317999999999998</v>
      </c>
      <c r="AJ36" s="3">
        <v>0.90317999999999998</v>
      </c>
      <c r="AK36" s="3">
        <f t="shared" si="13"/>
        <v>1.80636</v>
      </c>
      <c r="AL36" s="3">
        <f t="shared" si="1"/>
        <v>-4.7000597887464895E-3</v>
      </c>
      <c r="AM36" s="22">
        <v>0</v>
      </c>
      <c r="AN36" s="17">
        <f t="shared" si="14"/>
        <v>3963.0103141455725</v>
      </c>
      <c r="AO36" s="13">
        <f t="shared" si="15"/>
        <v>0.11439749523383534</v>
      </c>
      <c r="AP36" s="13">
        <f t="shared" si="16"/>
        <v>-3.1515562511469412E-2</v>
      </c>
      <c r="AQ36" s="13">
        <f t="shared" si="17"/>
        <v>0.11715353003319631</v>
      </c>
      <c r="AR36" s="13">
        <f t="shared" si="18"/>
        <v>-3.3783538299417493E-2</v>
      </c>
    </row>
    <row r="37" spans="1:44" x14ac:dyDescent="0.3">
      <c r="A37" s="7">
        <v>35</v>
      </c>
      <c r="B37" s="3">
        <v>1.2617</v>
      </c>
      <c r="C37" s="3">
        <v>1.1306</v>
      </c>
      <c r="D37" s="3">
        <v>0.99033000000000004</v>
      </c>
      <c r="E37" s="3">
        <v>0.82476000000000005</v>
      </c>
      <c r="F37" s="3">
        <f t="shared" si="2"/>
        <v>2.3923000000000001</v>
      </c>
      <c r="G37" s="3">
        <f t="shared" si="3"/>
        <v>1.8150900000000001</v>
      </c>
      <c r="H37" s="17">
        <f t="shared" si="4"/>
        <v>4406.6169572201652</v>
      </c>
      <c r="I37" s="17">
        <f t="shared" si="5"/>
        <v>3838.3675870316051</v>
      </c>
      <c r="K37" s="7">
        <v>35</v>
      </c>
      <c r="L37" s="3">
        <v>1.2678</v>
      </c>
      <c r="M37" s="3">
        <v>1.1383000000000001</v>
      </c>
      <c r="N37" s="3">
        <v>0.90254999999999996</v>
      </c>
      <c r="O37" s="3">
        <f t="shared" si="19"/>
        <v>2.4061000000000003</v>
      </c>
      <c r="P37" s="3">
        <f t="shared" si="6"/>
        <v>1.8050999999999999</v>
      </c>
      <c r="Q37" s="17">
        <f t="shared" si="7"/>
        <v>4419.3084817815607</v>
      </c>
      <c r="R37" s="21">
        <f t="shared" si="8"/>
        <v>3827.7900950984458</v>
      </c>
      <c r="S37" s="11">
        <v>0.96482999999999997</v>
      </c>
      <c r="U37" s="2">
        <v>35</v>
      </c>
      <c r="V37" s="3">
        <v>1.2617</v>
      </c>
      <c r="W37" s="3">
        <v>1.1306</v>
      </c>
      <c r="X37" s="3">
        <f t="shared" si="9"/>
        <v>2.3923000000000001</v>
      </c>
      <c r="Y37" s="3">
        <v>1.2678</v>
      </c>
      <c r="Z37" s="3">
        <v>1.1383000000000001</v>
      </c>
      <c r="AA37" s="3">
        <f t="shared" si="10"/>
        <v>2.4061000000000003</v>
      </c>
      <c r="AB37" s="11">
        <v>0.96482999999999997</v>
      </c>
      <c r="AC37" s="3">
        <f t="shared" si="11"/>
        <v>5.7354224678942082E-3</v>
      </c>
      <c r="AE37" s="2">
        <v>35</v>
      </c>
      <c r="AF37" s="3">
        <v>0.99033000000000004</v>
      </c>
      <c r="AG37" s="3">
        <v>0.82476000000000005</v>
      </c>
      <c r="AH37" s="3">
        <f t="shared" si="12"/>
        <v>1.8150900000000001</v>
      </c>
      <c r="AI37" s="3">
        <v>0.90254999999999996</v>
      </c>
      <c r="AJ37" s="3">
        <v>0.90254999999999996</v>
      </c>
      <c r="AK37" s="3">
        <f t="shared" si="13"/>
        <v>1.8050999999999999</v>
      </c>
      <c r="AL37" s="3">
        <f t="shared" si="1"/>
        <v>-5.534319428286613E-3</v>
      </c>
      <c r="AM37" s="22">
        <v>0</v>
      </c>
      <c r="AN37" s="17">
        <f t="shared" si="14"/>
        <v>3963.0103141455725</v>
      </c>
      <c r="AO37" s="13">
        <f t="shared" si="15"/>
        <v>0.11193678741919566</v>
      </c>
      <c r="AP37" s="13">
        <f t="shared" si="16"/>
        <v>-3.1451527307175424E-2</v>
      </c>
      <c r="AQ37" s="13">
        <f t="shared" si="17"/>
        <v>0.11513928338951759</v>
      </c>
      <c r="AR37" s="13">
        <f t="shared" si="18"/>
        <v>-3.4120582165651066E-2</v>
      </c>
    </row>
    <row r="38" spans="1:44" x14ac:dyDescent="0.3">
      <c r="A38" s="7">
        <v>36</v>
      </c>
      <c r="B38" s="3">
        <v>1.2505999999999999</v>
      </c>
      <c r="C38" s="3">
        <v>1.1283000000000001</v>
      </c>
      <c r="D38" s="3">
        <v>0.999</v>
      </c>
      <c r="E38" s="3">
        <v>0.81644000000000005</v>
      </c>
      <c r="F38" s="3">
        <f t="shared" si="2"/>
        <v>2.3788999999999998</v>
      </c>
      <c r="G38" s="3">
        <f t="shared" si="3"/>
        <v>1.8154400000000002</v>
      </c>
      <c r="H38" s="17">
        <f t="shared" si="4"/>
        <v>4394.2582256635114</v>
      </c>
      <c r="I38" s="17">
        <f t="shared" si="5"/>
        <v>3838.7376413812717</v>
      </c>
      <c r="K38" s="7">
        <v>36</v>
      </c>
      <c r="L38" s="3">
        <v>1.2558</v>
      </c>
      <c r="M38" s="3">
        <v>1.1417999999999999</v>
      </c>
      <c r="N38" s="3">
        <v>0.90276000000000001</v>
      </c>
      <c r="O38" s="3">
        <f t="shared" si="19"/>
        <v>2.3975999999999997</v>
      </c>
      <c r="P38" s="3">
        <f t="shared" si="6"/>
        <v>1.80552</v>
      </c>
      <c r="Q38" s="17">
        <f t="shared" si="7"/>
        <v>4411.4955570480015</v>
      </c>
      <c r="R38" s="21">
        <f t="shared" si="8"/>
        <v>3828.2353829869076</v>
      </c>
      <c r="S38" s="11">
        <v>0.96433000000000002</v>
      </c>
      <c r="U38" s="2">
        <v>36</v>
      </c>
      <c r="V38" s="3">
        <v>1.2505999999999999</v>
      </c>
      <c r="W38" s="3">
        <v>1.1283000000000001</v>
      </c>
      <c r="X38" s="3">
        <f t="shared" si="9"/>
        <v>2.3788999999999998</v>
      </c>
      <c r="Y38" s="3">
        <v>1.2558</v>
      </c>
      <c r="Z38" s="3">
        <v>1.1417999999999999</v>
      </c>
      <c r="AA38" s="3">
        <f t="shared" si="10"/>
        <v>2.3975999999999997</v>
      </c>
      <c r="AB38" s="11">
        <v>0.96433000000000002</v>
      </c>
      <c r="AC38" s="3">
        <f t="shared" si="11"/>
        <v>7.7994661327994413E-3</v>
      </c>
      <c r="AE38" s="2">
        <v>36</v>
      </c>
      <c r="AF38" s="3">
        <v>0.999</v>
      </c>
      <c r="AG38" s="3">
        <v>0.81644000000000005</v>
      </c>
      <c r="AH38" s="3">
        <f t="shared" si="12"/>
        <v>1.8154400000000002</v>
      </c>
      <c r="AI38" s="3">
        <v>0.90276000000000001</v>
      </c>
      <c r="AJ38" s="3">
        <v>0.90276000000000001</v>
      </c>
      <c r="AK38" s="3">
        <f t="shared" si="13"/>
        <v>1.80552</v>
      </c>
      <c r="AL38" s="3">
        <f t="shared" si="1"/>
        <v>-5.4942620408525806E-3</v>
      </c>
      <c r="AM38" s="22">
        <v>0</v>
      </c>
      <c r="AN38" s="17">
        <f t="shared" si="14"/>
        <v>3963.0103141455725</v>
      </c>
      <c r="AO38" s="13">
        <f t="shared" si="15"/>
        <v>0.10881826625044157</v>
      </c>
      <c r="AP38" s="13">
        <f t="shared" si="16"/>
        <v>-3.1358150222501761E-2</v>
      </c>
      <c r="AQ38" s="13">
        <f t="shared" si="17"/>
        <v>0.1131678212649625</v>
      </c>
      <c r="AR38" s="13">
        <f t="shared" si="18"/>
        <v>-3.4008221143810594E-2</v>
      </c>
    </row>
    <row r="39" spans="1:44" x14ac:dyDescent="0.3">
      <c r="A39" s="7">
        <v>37</v>
      </c>
      <c r="B39" s="3">
        <v>1.2402</v>
      </c>
      <c r="C39" s="3">
        <v>1.1276999999999999</v>
      </c>
      <c r="D39" s="3">
        <v>1.0103</v>
      </c>
      <c r="E39" s="3">
        <v>0.80825999999999998</v>
      </c>
      <c r="F39" s="3">
        <f t="shared" si="2"/>
        <v>2.3678999999999997</v>
      </c>
      <c r="G39" s="3">
        <f t="shared" si="3"/>
        <v>1.81856</v>
      </c>
      <c r="H39" s="17">
        <f t="shared" si="4"/>
        <v>4384.0869601076847</v>
      </c>
      <c r="I39" s="17">
        <f t="shared" si="5"/>
        <v>3842.0348365583855</v>
      </c>
      <c r="K39" s="7">
        <v>37</v>
      </c>
      <c r="L39" s="3">
        <v>1.2465999999999999</v>
      </c>
      <c r="M39" s="3">
        <v>1.1225000000000001</v>
      </c>
      <c r="N39" s="3">
        <v>0.90229000000000004</v>
      </c>
      <c r="O39" s="3">
        <f t="shared" si="19"/>
        <v>2.3691</v>
      </c>
      <c r="P39" s="3">
        <f t="shared" si="6"/>
        <v>1.8045800000000001</v>
      </c>
      <c r="Q39" s="17">
        <f t="shared" si="7"/>
        <v>4385.1976991577112</v>
      </c>
      <c r="R39" s="21">
        <f t="shared" si="8"/>
        <v>3827.2387145049247</v>
      </c>
      <c r="S39" s="11">
        <v>0.96326000000000001</v>
      </c>
      <c r="U39" s="2">
        <v>37</v>
      </c>
      <c r="V39" s="3">
        <v>1.2402</v>
      </c>
      <c r="W39" s="3">
        <v>1.1276999999999999</v>
      </c>
      <c r="X39" s="3">
        <f t="shared" si="9"/>
        <v>2.3678999999999997</v>
      </c>
      <c r="Y39" s="3">
        <v>1.2465999999999999</v>
      </c>
      <c r="Z39" s="3">
        <v>1.1225000000000001</v>
      </c>
      <c r="AA39" s="3">
        <f t="shared" si="10"/>
        <v>2.3691</v>
      </c>
      <c r="AB39" s="11">
        <v>0.96326000000000001</v>
      </c>
      <c r="AC39" s="3">
        <f t="shared" si="11"/>
        <v>5.0652146384716219E-4</v>
      </c>
      <c r="AE39" s="2">
        <v>37</v>
      </c>
      <c r="AF39" s="3">
        <v>1.0103</v>
      </c>
      <c r="AG39" s="3">
        <v>0.80825999999999998</v>
      </c>
      <c r="AH39" s="3">
        <f t="shared" si="12"/>
        <v>1.81856</v>
      </c>
      <c r="AI39" s="3">
        <v>0.90229000000000004</v>
      </c>
      <c r="AJ39" s="3">
        <v>0.90229000000000004</v>
      </c>
      <c r="AK39" s="3">
        <f t="shared" si="13"/>
        <v>1.8045800000000001</v>
      </c>
      <c r="AL39" s="3">
        <f t="shared" si="1"/>
        <v>-7.7469549701314885E-3</v>
      </c>
      <c r="AM39" s="22">
        <v>0</v>
      </c>
      <c r="AN39" s="17">
        <f t="shared" si="14"/>
        <v>3963.0103141455725</v>
      </c>
      <c r="AO39" s="13">
        <f t="shared" si="15"/>
        <v>0.10625171588858119</v>
      </c>
      <c r="AP39" s="13">
        <f t="shared" si="16"/>
        <v>-3.0526157642178482E-2</v>
      </c>
      <c r="AQ39" s="13">
        <f t="shared" si="17"/>
        <v>0.10653199248691902</v>
      </c>
      <c r="AR39" s="13">
        <f t="shared" si="18"/>
        <v>-3.425971392404014E-2</v>
      </c>
    </row>
    <row r="40" spans="1:44" x14ac:dyDescent="0.3">
      <c r="A40" s="7">
        <v>38</v>
      </c>
      <c r="B40" s="3">
        <v>1.23</v>
      </c>
      <c r="C40" s="3">
        <v>1.1268</v>
      </c>
      <c r="D40" s="3">
        <v>1.022</v>
      </c>
      <c r="E40" s="3">
        <v>0.79988999999999999</v>
      </c>
      <c r="F40" s="3">
        <f t="shared" si="2"/>
        <v>2.3567999999999998</v>
      </c>
      <c r="G40" s="3">
        <f t="shared" si="3"/>
        <v>1.82189</v>
      </c>
      <c r="H40" s="17">
        <f t="shared" si="4"/>
        <v>4373.7992517777639</v>
      </c>
      <c r="I40" s="17">
        <f t="shared" si="5"/>
        <v>3845.5508394778221</v>
      </c>
      <c r="K40" s="7">
        <v>38</v>
      </c>
      <c r="L40" s="3">
        <v>1.2312000000000001</v>
      </c>
      <c r="M40" s="3">
        <v>1.1256999999999999</v>
      </c>
      <c r="N40" s="3">
        <v>0.90129999999999999</v>
      </c>
      <c r="O40" s="3">
        <f t="shared" si="19"/>
        <v>2.3569</v>
      </c>
      <c r="P40" s="3">
        <f t="shared" si="6"/>
        <v>1.8026</v>
      </c>
      <c r="Q40" s="17">
        <f t="shared" si="7"/>
        <v>4373.892041850263</v>
      </c>
      <c r="R40" s="21">
        <f t="shared" si="8"/>
        <v>3825.1384993749934</v>
      </c>
      <c r="S40" s="11">
        <v>0.96260000000000001</v>
      </c>
      <c r="U40" s="2">
        <v>38</v>
      </c>
      <c r="V40" s="3">
        <v>1.23</v>
      </c>
      <c r="W40" s="3">
        <v>1.1268</v>
      </c>
      <c r="X40" s="3">
        <f t="shared" si="9"/>
        <v>2.3567999999999998</v>
      </c>
      <c r="Y40" s="3">
        <v>1.2312000000000001</v>
      </c>
      <c r="Z40" s="3">
        <v>1.1256999999999999</v>
      </c>
      <c r="AA40" s="3">
        <f t="shared" si="10"/>
        <v>2.3569</v>
      </c>
      <c r="AB40" s="11">
        <v>0.96260000000000001</v>
      </c>
      <c r="AC40" s="3">
        <f t="shared" si="11"/>
        <v>4.242861385727482E-5</v>
      </c>
      <c r="AE40" s="2">
        <v>38</v>
      </c>
      <c r="AF40" s="3">
        <v>1.022</v>
      </c>
      <c r="AG40" s="3">
        <v>0.79988999999999999</v>
      </c>
      <c r="AH40" s="3">
        <f t="shared" si="12"/>
        <v>1.82189</v>
      </c>
      <c r="AI40" s="3">
        <v>0.90129999999999999</v>
      </c>
      <c r="AJ40" s="3">
        <v>0.90129999999999999</v>
      </c>
      <c r="AK40" s="3">
        <f t="shared" si="13"/>
        <v>1.8026</v>
      </c>
      <c r="AL40" s="3">
        <f t="shared" si="1"/>
        <v>-1.0701209364251653E-2</v>
      </c>
      <c r="AM40" s="22">
        <v>0</v>
      </c>
      <c r="AN40" s="17">
        <f t="shared" si="14"/>
        <v>3963.0103141455725</v>
      </c>
      <c r="AO40" s="13">
        <f t="shared" si="15"/>
        <v>0.10365578312171457</v>
      </c>
      <c r="AP40" s="13">
        <f t="shared" si="16"/>
        <v>-2.9638952552934413E-2</v>
      </c>
      <c r="AQ40" s="13">
        <f t="shared" si="17"/>
        <v>0.1036791971593132</v>
      </c>
      <c r="AR40" s="13">
        <f t="shared" si="18"/>
        <v>-3.4789668419095261E-2</v>
      </c>
    </row>
    <row r="41" spans="1:44" x14ac:dyDescent="0.3">
      <c r="A41" s="7">
        <v>39</v>
      </c>
      <c r="B41" s="3">
        <v>1.2221</v>
      </c>
      <c r="C41" s="3">
        <v>1.1237999999999999</v>
      </c>
      <c r="D41" s="3">
        <v>1.0327999999999999</v>
      </c>
      <c r="E41" s="3">
        <v>0.79188000000000003</v>
      </c>
      <c r="F41" s="3">
        <f t="shared" si="2"/>
        <v>2.3458999999999999</v>
      </c>
      <c r="G41" s="3">
        <f t="shared" si="3"/>
        <v>1.8246799999999999</v>
      </c>
      <c r="H41" s="17">
        <f t="shared" si="4"/>
        <v>4363.6733051107149</v>
      </c>
      <c r="I41" s="17">
        <f t="shared" si="5"/>
        <v>3848.4942066448025</v>
      </c>
      <c r="K41" s="7">
        <v>39</v>
      </c>
      <c r="L41" s="3">
        <v>1.2197</v>
      </c>
      <c r="M41" s="3">
        <v>1.1103000000000001</v>
      </c>
      <c r="N41" s="3">
        <v>0.89929000000000003</v>
      </c>
      <c r="O41" s="3">
        <f t="shared" si="19"/>
        <v>2.33</v>
      </c>
      <c r="P41" s="3">
        <f t="shared" si="6"/>
        <v>1.7985800000000001</v>
      </c>
      <c r="Q41" s="17">
        <f t="shared" si="7"/>
        <v>4348.8601480335037</v>
      </c>
      <c r="R41" s="21">
        <f t="shared" si="8"/>
        <v>3820.8708749768184</v>
      </c>
      <c r="S41" s="11">
        <v>0.96399999999999997</v>
      </c>
      <c r="U41" s="2">
        <v>39</v>
      </c>
      <c r="V41" s="3">
        <v>1.2221</v>
      </c>
      <c r="W41" s="3">
        <v>1.1237999999999999</v>
      </c>
      <c r="X41" s="3">
        <f t="shared" si="9"/>
        <v>2.3458999999999999</v>
      </c>
      <c r="Y41" s="3">
        <v>1.2197</v>
      </c>
      <c r="Z41" s="3">
        <v>1.1103000000000001</v>
      </c>
      <c r="AA41" s="3">
        <f t="shared" si="10"/>
        <v>2.33</v>
      </c>
      <c r="AB41" s="11">
        <v>0.96399999999999997</v>
      </c>
      <c r="AC41" s="3">
        <f t="shared" si="11"/>
        <v>-6.8240343347638639E-3</v>
      </c>
      <c r="AE41" s="2">
        <v>39</v>
      </c>
      <c r="AF41" s="3">
        <v>1.0327999999999999</v>
      </c>
      <c r="AG41" s="3">
        <v>0.79188000000000003</v>
      </c>
      <c r="AH41" s="3">
        <f t="shared" si="12"/>
        <v>1.8246799999999999</v>
      </c>
      <c r="AI41" s="3">
        <v>0.89929000000000003</v>
      </c>
      <c r="AJ41" s="3">
        <v>0.89929000000000003</v>
      </c>
      <c r="AK41" s="3">
        <f t="shared" si="13"/>
        <v>1.7985800000000001</v>
      </c>
      <c r="AL41" s="3">
        <f t="shared" si="1"/>
        <v>-1.4511447920025681E-2</v>
      </c>
      <c r="AM41" s="22">
        <v>0</v>
      </c>
      <c r="AN41" s="17">
        <f t="shared" si="14"/>
        <v>3963.0103141455725</v>
      </c>
      <c r="AO41" s="13">
        <f t="shared" si="15"/>
        <v>0.10110066823066687</v>
      </c>
      <c r="AP41" s="13">
        <f t="shared" si="16"/>
        <v>-2.8896242609315469E-2</v>
      </c>
      <c r="AQ41" s="13">
        <f t="shared" si="17"/>
        <v>9.7362813442770646E-2</v>
      </c>
      <c r="AR41" s="13">
        <f t="shared" si="18"/>
        <v>-3.586653273684437E-2</v>
      </c>
    </row>
    <row r="42" spans="1:44" x14ac:dyDescent="0.3">
      <c r="A42" s="7">
        <v>40</v>
      </c>
      <c r="B42" s="3">
        <v>1.2161</v>
      </c>
      <c r="C42" s="3">
        <v>1.1188</v>
      </c>
      <c r="D42" s="3">
        <v>1.0441</v>
      </c>
      <c r="E42" s="3">
        <v>0.78266000000000002</v>
      </c>
      <c r="F42" s="3">
        <f t="shared" si="2"/>
        <v>2.3349000000000002</v>
      </c>
      <c r="G42" s="3">
        <f t="shared" si="3"/>
        <v>1.8267600000000002</v>
      </c>
      <c r="H42" s="17">
        <f t="shared" si="4"/>
        <v>4353.4305821628395</v>
      </c>
      <c r="I42" s="17">
        <f t="shared" si="5"/>
        <v>3850.6870810145647</v>
      </c>
      <c r="K42" s="7">
        <v>40</v>
      </c>
      <c r="L42" s="3">
        <v>1.2037</v>
      </c>
      <c r="M42" s="3">
        <v>1.1103000000000001</v>
      </c>
      <c r="N42" s="3">
        <v>0.89005999999999996</v>
      </c>
      <c r="O42" s="3">
        <f t="shared" si="19"/>
        <v>2.3140000000000001</v>
      </c>
      <c r="P42" s="3">
        <f t="shared" si="6"/>
        <v>1.7801199999999999</v>
      </c>
      <c r="Q42" s="17">
        <f t="shared" si="7"/>
        <v>4333.9027171433854</v>
      </c>
      <c r="R42" s="21">
        <f t="shared" si="8"/>
        <v>3801.212257239215</v>
      </c>
      <c r="S42" s="11">
        <v>0.96306999999999998</v>
      </c>
      <c r="U42" s="2">
        <v>40</v>
      </c>
      <c r="V42" s="3">
        <v>1.2161</v>
      </c>
      <c r="W42" s="3">
        <v>1.1188</v>
      </c>
      <c r="X42" s="3">
        <f t="shared" si="9"/>
        <v>2.3349000000000002</v>
      </c>
      <c r="Y42" s="3">
        <v>1.2037</v>
      </c>
      <c r="Z42" s="3">
        <v>1.1103000000000001</v>
      </c>
      <c r="AA42" s="3">
        <f t="shared" si="10"/>
        <v>2.3140000000000001</v>
      </c>
      <c r="AB42" s="11">
        <v>0.96306999999999998</v>
      </c>
      <c r="AC42" s="3">
        <f t="shared" si="11"/>
        <v>-9.0319792566984185E-3</v>
      </c>
      <c r="AE42" s="2">
        <v>40</v>
      </c>
      <c r="AF42" s="3">
        <v>1.0441</v>
      </c>
      <c r="AG42" s="3">
        <v>0.78266000000000002</v>
      </c>
      <c r="AH42" s="3">
        <f t="shared" si="12"/>
        <v>1.8267600000000002</v>
      </c>
      <c r="AI42" s="3">
        <v>0.89005999999999996</v>
      </c>
      <c r="AJ42" s="3">
        <v>0.89005999999999996</v>
      </c>
      <c r="AK42" s="3">
        <f t="shared" si="13"/>
        <v>1.7801199999999999</v>
      </c>
      <c r="AL42" s="3">
        <f t="shared" si="1"/>
        <v>-2.6200480866458577E-2</v>
      </c>
      <c r="AM42" s="22">
        <v>0</v>
      </c>
      <c r="AN42" s="17">
        <f t="shared" si="14"/>
        <v>3963.0103141455725</v>
      </c>
      <c r="AO42" s="13">
        <f t="shared" si="15"/>
        <v>9.8516086779714046E-2</v>
      </c>
      <c r="AP42" s="13">
        <f t="shared" si="16"/>
        <v>-2.8342907090118118E-2</v>
      </c>
      <c r="AQ42" s="13">
        <f t="shared" si="17"/>
        <v>9.3588553548283562E-2</v>
      </c>
      <c r="AR42" s="13">
        <f t="shared" si="18"/>
        <v>-4.0827059250599311E-2</v>
      </c>
    </row>
    <row r="43" spans="1:44" x14ac:dyDescent="0.3">
      <c r="A43" s="7">
        <v>41</v>
      </c>
      <c r="B43" s="3">
        <v>1.2093</v>
      </c>
      <c r="C43" s="3">
        <v>1.1124000000000001</v>
      </c>
      <c r="D43" s="3">
        <v>1.0530999999999999</v>
      </c>
      <c r="E43" s="3">
        <v>0.77547999999999995</v>
      </c>
      <c r="F43" s="3">
        <f t="shared" si="2"/>
        <v>2.3216999999999999</v>
      </c>
      <c r="G43" s="3">
        <f t="shared" si="3"/>
        <v>1.8285799999999999</v>
      </c>
      <c r="H43" s="17">
        <f t="shared" si="4"/>
        <v>4341.1074137459946</v>
      </c>
      <c r="I43" s="17">
        <f t="shared" si="5"/>
        <v>3852.6048222004388</v>
      </c>
      <c r="K43" s="7">
        <v>41</v>
      </c>
      <c r="L43" s="3">
        <v>1.1908000000000001</v>
      </c>
      <c r="M43" s="3">
        <v>1.0921000000000001</v>
      </c>
      <c r="N43" s="3">
        <v>0.8861</v>
      </c>
      <c r="O43" s="3">
        <f t="shared" si="19"/>
        <v>2.2829000000000002</v>
      </c>
      <c r="P43" s="3">
        <f t="shared" si="6"/>
        <v>1.7722</v>
      </c>
      <c r="Q43" s="17">
        <f t="shared" si="7"/>
        <v>4304.6805225085309</v>
      </c>
      <c r="R43" s="21">
        <f t="shared" si="8"/>
        <v>3792.7467712684852</v>
      </c>
      <c r="S43" s="11">
        <v>0.96462999999999999</v>
      </c>
      <c r="U43" s="2">
        <v>41</v>
      </c>
      <c r="V43" s="3">
        <v>1.2093</v>
      </c>
      <c r="W43" s="3">
        <v>1.1124000000000001</v>
      </c>
      <c r="X43" s="3">
        <f t="shared" si="9"/>
        <v>2.3216999999999999</v>
      </c>
      <c r="Y43" s="3">
        <v>1.1908000000000001</v>
      </c>
      <c r="Z43" s="3">
        <v>1.0921000000000001</v>
      </c>
      <c r="AA43" s="3">
        <f t="shared" si="10"/>
        <v>2.2829000000000002</v>
      </c>
      <c r="AB43" s="11">
        <v>0.96462999999999999</v>
      </c>
      <c r="AC43" s="3">
        <f t="shared" si="11"/>
        <v>-1.6995926234175708E-2</v>
      </c>
      <c r="AE43" s="2">
        <v>41</v>
      </c>
      <c r="AF43" s="3">
        <v>1.0530999999999999</v>
      </c>
      <c r="AG43" s="3">
        <v>0.77547999999999995</v>
      </c>
      <c r="AH43" s="3">
        <f t="shared" si="12"/>
        <v>1.8285799999999999</v>
      </c>
      <c r="AI43" s="3">
        <v>0.8861</v>
      </c>
      <c r="AJ43" s="3">
        <v>0.8861</v>
      </c>
      <c r="AK43" s="3">
        <f t="shared" si="13"/>
        <v>1.7722</v>
      </c>
      <c r="AL43" s="3">
        <f t="shared" si="1"/>
        <v>-3.1813565060376865E-2</v>
      </c>
      <c r="AM43" s="22">
        <v>0</v>
      </c>
      <c r="AN43" s="17">
        <f t="shared" si="14"/>
        <v>3963.0103141455725</v>
      </c>
      <c r="AO43" s="13">
        <f t="shared" si="15"/>
        <v>9.5406539380137864E-2</v>
      </c>
      <c r="AP43" s="13">
        <f t="shared" si="16"/>
        <v>-2.7858996871911294E-2</v>
      </c>
      <c r="AQ43" s="13">
        <f t="shared" si="17"/>
        <v>8.6214816838452446E-2</v>
      </c>
      <c r="AR43" s="13">
        <f t="shared" si="18"/>
        <v>-4.2963184392770422E-2</v>
      </c>
    </row>
    <row r="44" spans="1:44" x14ac:dyDescent="0.3">
      <c r="A44" s="7">
        <v>42</v>
      </c>
      <c r="B44" s="3">
        <v>1.2020999999999999</v>
      </c>
      <c r="C44" s="3">
        <v>1.1004</v>
      </c>
      <c r="D44" s="3">
        <v>1.0628</v>
      </c>
      <c r="E44" s="3">
        <v>0.76704000000000006</v>
      </c>
      <c r="F44" s="3">
        <f t="shared" si="2"/>
        <v>2.3025000000000002</v>
      </c>
      <c r="G44" s="3">
        <f t="shared" si="3"/>
        <v>1.8298399999999999</v>
      </c>
      <c r="H44" s="17">
        <f t="shared" si="4"/>
        <v>4323.1200986198646</v>
      </c>
      <c r="I44" s="17">
        <f t="shared" si="5"/>
        <v>3853.9319301590572</v>
      </c>
      <c r="K44" s="7">
        <v>42</v>
      </c>
      <c r="L44" s="3">
        <v>1.1617999999999999</v>
      </c>
      <c r="M44" s="3">
        <v>1.1087</v>
      </c>
      <c r="N44" s="3">
        <v>0.87602999999999998</v>
      </c>
      <c r="O44" s="3">
        <f t="shared" si="19"/>
        <v>2.2705000000000002</v>
      </c>
      <c r="P44" s="3">
        <f t="shared" si="6"/>
        <v>1.75206</v>
      </c>
      <c r="Q44" s="17">
        <f t="shared" si="7"/>
        <v>4292.9737637340213</v>
      </c>
      <c r="R44" s="21">
        <f t="shared" si="8"/>
        <v>3771.1340350921591</v>
      </c>
      <c r="S44" s="11">
        <v>0.96243000000000001</v>
      </c>
      <c r="U44" s="2">
        <v>42</v>
      </c>
      <c r="V44" s="3">
        <v>1.2020999999999999</v>
      </c>
      <c r="W44" s="3">
        <v>1.1004</v>
      </c>
      <c r="X44" s="3">
        <f t="shared" si="9"/>
        <v>2.3025000000000002</v>
      </c>
      <c r="Y44" s="3">
        <v>1.1617999999999999</v>
      </c>
      <c r="Z44" s="3">
        <v>1.1087</v>
      </c>
      <c r="AA44" s="3">
        <f t="shared" si="10"/>
        <v>2.2705000000000002</v>
      </c>
      <c r="AB44" s="11">
        <v>0.96243000000000001</v>
      </c>
      <c r="AC44" s="3">
        <f t="shared" si="11"/>
        <v>-1.4093811935696995E-2</v>
      </c>
      <c r="AE44" s="2">
        <v>42</v>
      </c>
      <c r="AF44" s="3">
        <v>1.0628</v>
      </c>
      <c r="AG44" s="3">
        <v>0.76704000000000006</v>
      </c>
      <c r="AH44" s="3">
        <f t="shared" si="12"/>
        <v>1.8298399999999999</v>
      </c>
      <c r="AI44" s="3">
        <v>0.87602999999999998</v>
      </c>
      <c r="AJ44" s="3">
        <v>0.87602999999999998</v>
      </c>
      <c r="AK44" s="3">
        <f t="shared" si="13"/>
        <v>1.75206</v>
      </c>
      <c r="AL44" s="3">
        <f t="shared" si="1"/>
        <v>-4.4393456845085194E-2</v>
      </c>
      <c r="AM44" s="22">
        <v>0</v>
      </c>
      <c r="AN44" s="17">
        <f t="shared" si="14"/>
        <v>3963.0103141455725</v>
      </c>
      <c r="AO44" s="13">
        <f t="shared" si="15"/>
        <v>9.0867738392937297E-2</v>
      </c>
      <c r="AP44" s="13">
        <f t="shared" si="16"/>
        <v>-2.7524123163942021E-2</v>
      </c>
      <c r="AQ44" s="13">
        <f t="shared" si="17"/>
        <v>8.3260810200437033E-2</v>
      </c>
      <c r="AR44" s="13">
        <f t="shared" si="18"/>
        <v>-4.8416800321848766E-2</v>
      </c>
    </row>
    <row r="45" spans="1:44" x14ac:dyDescent="0.3">
      <c r="A45" s="7">
        <v>43</v>
      </c>
      <c r="B45" s="3">
        <v>1.1894</v>
      </c>
      <c r="C45" s="3">
        <v>1.0845</v>
      </c>
      <c r="D45" s="3">
        <v>1.0690999999999999</v>
      </c>
      <c r="E45" s="3">
        <v>0.7611</v>
      </c>
      <c r="F45" s="3">
        <f t="shared" si="2"/>
        <v>2.2739000000000003</v>
      </c>
      <c r="G45" s="3">
        <f t="shared" si="3"/>
        <v>1.8302</v>
      </c>
      <c r="H45" s="17">
        <f t="shared" si="4"/>
        <v>4296.1868556925601</v>
      </c>
      <c r="I45" s="17">
        <f t="shared" si="5"/>
        <v>3854.3110199324938</v>
      </c>
      <c r="K45" s="7">
        <v>43</v>
      </c>
      <c r="L45" s="3">
        <v>1.1438999999999999</v>
      </c>
      <c r="M45" s="3">
        <v>1.0886</v>
      </c>
      <c r="N45" s="3">
        <v>0.87372000000000005</v>
      </c>
      <c r="O45" s="3">
        <f t="shared" si="19"/>
        <v>2.2324999999999999</v>
      </c>
      <c r="P45" s="3">
        <f t="shared" si="6"/>
        <v>1.7474400000000001</v>
      </c>
      <c r="Q45" s="17">
        <f t="shared" si="7"/>
        <v>4256.89771436513</v>
      </c>
      <c r="R45" s="21">
        <f t="shared" si="8"/>
        <v>3766.1587089526515</v>
      </c>
      <c r="S45" s="11">
        <v>0.96289000000000002</v>
      </c>
      <c r="U45" s="2">
        <v>43</v>
      </c>
      <c r="V45" s="3">
        <v>1.1894</v>
      </c>
      <c r="W45" s="3">
        <v>1.0845</v>
      </c>
      <c r="X45" s="3">
        <f t="shared" si="9"/>
        <v>2.2739000000000003</v>
      </c>
      <c r="Y45" s="3">
        <v>1.1438999999999999</v>
      </c>
      <c r="Z45" s="3">
        <v>1.0886</v>
      </c>
      <c r="AA45" s="3">
        <f t="shared" si="10"/>
        <v>2.2324999999999999</v>
      </c>
      <c r="AB45" s="11">
        <v>0.96289000000000002</v>
      </c>
      <c r="AC45" s="3">
        <f t="shared" si="11"/>
        <v>-1.8544232922732509E-2</v>
      </c>
      <c r="AE45" s="2">
        <v>43</v>
      </c>
      <c r="AF45" s="3">
        <v>1.0690999999999999</v>
      </c>
      <c r="AG45" s="3">
        <v>0.7611</v>
      </c>
      <c r="AH45" s="3">
        <f t="shared" si="12"/>
        <v>1.8302</v>
      </c>
      <c r="AI45" s="3">
        <v>0.87372000000000005</v>
      </c>
      <c r="AJ45" s="3">
        <v>0.87372000000000005</v>
      </c>
      <c r="AK45" s="3">
        <f t="shared" si="13"/>
        <v>1.7474400000000001</v>
      </c>
      <c r="AL45" s="3">
        <f t="shared" si="1"/>
        <v>-4.7360710525110983E-2</v>
      </c>
      <c r="AM45" s="22">
        <v>0</v>
      </c>
      <c r="AN45" s="17">
        <f t="shared" si="14"/>
        <v>3963.0103141455725</v>
      </c>
      <c r="AO45" s="13">
        <f t="shared" si="15"/>
        <v>8.4071580726839651E-2</v>
      </c>
      <c r="AP45" s="13">
        <f t="shared" si="16"/>
        <v>-2.7428466139764348E-2</v>
      </c>
      <c r="AQ45" s="13">
        <f t="shared" si="17"/>
        <v>7.4157616792102615E-2</v>
      </c>
      <c r="AR45" s="13">
        <f t="shared" si="18"/>
        <v>-4.9672241449960061E-2</v>
      </c>
    </row>
    <row r="46" spans="1:44" x14ac:dyDescent="0.3">
      <c r="A46" s="7">
        <v>44</v>
      </c>
      <c r="B46" s="3">
        <v>1.1707000000000001</v>
      </c>
      <c r="C46" s="3">
        <v>1.0640000000000001</v>
      </c>
      <c r="D46" s="3">
        <v>1.0716000000000001</v>
      </c>
      <c r="E46" s="3">
        <v>0.75760000000000005</v>
      </c>
      <c r="F46" s="3">
        <f t="shared" si="2"/>
        <v>2.2347000000000001</v>
      </c>
      <c r="G46" s="3">
        <f t="shared" si="3"/>
        <v>1.8292000000000002</v>
      </c>
      <c r="H46" s="17">
        <f t="shared" si="4"/>
        <v>4258.9946614866894</v>
      </c>
      <c r="I46" s="17">
        <f t="shared" si="5"/>
        <v>3853.2579006964829</v>
      </c>
      <c r="K46" s="7">
        <v>44</v>
      </c>
      <c r="L46" s="3">
        <v>1.1233</v>
      </c>
      <c r="M46" s="3">
        <v>1.0871999999999999</v>
      </c>
      <c r="N46" s="3">
        <v>0.86136000000000001</v>
      </c>
      <c r="O46" s="3">
        <f t="shared" si="19"/>
        <v>2.2104999999999997</v>
      </c>
      <c r="P46" s="3">
        <f t="shared" si="6"/>
        <v>1.72272</v>
      </c>
      <c r="Q46" s="17">
        <f t="shared" si="7"/>
        <v>4235.8711489511452</v>
      </c>
      <c r="R46" s="21">
        <f t="shared" si="8"/>
        <v>3739.4250160467213</v>
      </c>
      <c r="S46" s="11">
        <v>0.95989000000000002</v>
      </c>
      <c r="U46" s="2">
        <v>44</v>
      </c>
      <c r="V46" s="3">
        <v>1.1707000000000001</v>
      </c>
      <c r="W46" s="3">
        <v>1.0640000000000001</v>
      </c>
      <c r="X46" s="3">
        <f t="shared" si="9"/>
        <v>2.2347000000000001</v>
      </c>
      <c r="Y46" s="3">
        <v>1.1233</v>
      </c>
      <c r="Z46" s="3">
        <v>1.0871999999999999</v>
      </c>
      <c r="AA46" s="3">
        <f t="shared" si="10"/>
        <v>2.2104999999999997</v>
      </c>
      <c r="AB46" s="11">
        <v>0.95989000000000002</v>
      </c>
      <c r="AC46" s="3">
        <f t="shared" si="11"/>
        <v>-1.0947749377968987E-2</v>
      </c>
      <c r="AE46" s="2">
        <v>44</v>
      </c>
      <c r="AF46" s="3">
        <v>1.0716000000000001</v>
      </c>
      <c r="AG46" s="3">
        <v>0.75760000000000005</v>
      </c>
      <c r="AH46" s="3">
        <f t="shared" si="12"/>
        <v>1.8292000000000002</v>
      </c>
      <c r="AI46" s="3">
        <v>0.86136000000000001</v>
      </c>
      <c r="AJ46" s="3">
        <v>0.86136000000000001</v>
      </c>
      <c r="AK46" s="3">
        <f t="shared" si="13"/>
        <v>1.72272</v>
      </c>
      <c r="AL46" s="3">
        <f t="shared" si="1"/>
        <v>-6.180923191232477E-2</v>
      </c>
      <c r="AM46" s="22">
        <v>0</v>
      </c>
      <c r="AN46" s="17">
        <f t="shared" si="14"/>
        <v>3963.0103141455725</v>
      </c>
      <c r="AO46" s="13">
        <f t="shared" si="15"/>
        <v>7.4686746659384198E-2</v>
      </c>
      <c r="AP46" s="13">
        <f t="shared" si="16"/>
        <v>-2.7694203332587649E-2</v>
      </c>
      <c r="AQ46" s="13">
        <f t="shared" si="17"/>
        <v>6.8851911344167599E-2</v>
      </c>
      <c r="AR46" s="13">
        <f t="shared" si="18"/>
        <v>-5.6418045973987391E-2</v>
      </c>
    </row>
    <row r="47" spans="1:44" x14ac:dyDescent="0.3">
      <c r="A47" s="7">
        <v>45</v>
      </c>
      <c r="B47" s="3">
        <v>1.1459999999999999</v>
      </c>
      <c r="C47" s="3">
        <v>1.0430999999999999</v>
      </c>
      <c r="D47" s="3">
        <v>1.0662</v>
      </c>
      <c r="E47" s="3">
        <v>0.75439000000000001</v>
      </c>
      <c r="F47" s="3">
        <f t="shared" si="2"/>
        <v>2.1890999999999998</v>
      </c>
      <c r="G47" s="3">
        <f t="shared" si="3"/>
        <v>1.8205900000000002</v>
      </c>
      <c r="H47" s="17">
        <f t="shared" si="4"/>
        <v>4215.3174048845049</v>
      </c>
      <c r="I47" s="17">
        <f t="shared" si="5"/>
        <v>3844.1786083879365</v>
      </c>
      <c r="K47" s="7">
        <v>45</v>
      </c>
      <c r="L47" s="3">
        <v>1.0812999999999999</v>
      </c>
      <c r="M47" s="3">
        <v>1.0479000000000001</v>
      </c>
      <c r="N47" s="3">
        <v>0.84863999999999995</v>
      </c>
      <c r="O47" s="3">
        <f t="shared" si="19"/>
        <v>2.1292</v>
      </c>
      <c r="P47" s="3">
        <f t="shared" si="6"/>
        <v>1.6972799999999999</v>
      </c>
      <c r="Q47" s="17">
        <f t="shared" si="7"/>
        <v>4157.2458644202898</v>
      </c>
      <c r="R47" s="21">
        <f t="shared" si="8"/>
        <v>3711.7116332098085</v>
      </c>
      <c r="S47" s="11">
        <v>0.95508999999999999</v>
      </c>
      <c r="U47" s="2">
        <v>45</v>
      </c>
      <c r="V47" s="3">
        <v>1.1459999999999999</v>
      </c>
      <c r="W47" s="3">
        <v>1.0430999999999999</v>
      </c>
      <c r="X47" s="3">
        <f t="shared" si="9"/>
        <v>2.1890999999999998</v>
      </c>
      <c r="Y47" s="3">
        <v>1.0812999999999999</v>
      </c>
      <c r="Z47" s="3">
        <v>1.0479000000000001</v>
      </c>
      <c r="AA47" s="3">
        <f t="shared" si="10"/>
        <v>2.1292</v>
      </c>
      <c r="AB47" s="11">
        <v>0.95508999999999999</v>
      </c>
      <c r="AC47" s="3">
        <f t="shared" si="11"/>
        <v>-2.8132631974450425E-2</v>
      </c>
      <c r="AE47" s="2">
        <v>45</v>
      </c>
      <c r="AF47" s="3">
        <v>1.0662</v>
      </c>
      <c r="AG47" s="3">
        <v>0.75439000000000001</v>
      </c>
      <c r="AH47" s="3">
        <f t="shared" si="12"/>
        <v>1.8205900000000002</v>
      </c>
      <c r="AI47" s="3">
        <v>0.84863999999999995</v>
      </c>
      <c r="AJ47" s="3">
        <v>0.84863999999999995</v>
      </c>
      <c r="AK47" s="3">
        <f t="shared" si="13"/>
        <v>1.6972799999999999</v>
      </c>
      <c r="AL47" s="3">
        <f t="shared" si="1"/>
        <v>-7.2651536576169087E-2</v>
      </c>
      <c r="AM47" s="22">
        <v>0</v>
      </c>
      <c r="AN47" s="17">
        <f t="shared" si="14"/>
        <v>3963.0103141455725</v>
      </c>
      <c r="AO47" s="13">
        <f t="shared" si="15"/>
        <v>6.3665514530292094E-2</v>
      </c>
      <c r="AP47" s="13">
        <f t="shared" si="16"/>
        <v>-2.9985212335551584E-2</v>
      </c>
      <c r="AQ47" s="13">
        <f t="shared" si="17"/>
        <v>4.9012123329937533E-2</v>
      </c>
      <c r="AR47" s="13">
        <f t="shared" si="18"/>
        <v>-6.3411059022172672E-2</v>
      </c>
    </row>
    <row r="48" spans="1:44" x14ac:dyDescent="0.3">
      <c r="A48" s="7">
        <v>46</v>
      </c>
      <c r="B48" s="3">
        <v>1.1104000000000001</v>
      </c>
      <c r="C48" s="3">
        <v>1.0116000000000001</v>
      </c>
      <c r="D48" s="3">
        <v>1.0528</v>
      </c>
      <c r="E48" s="3">
        <v>0.74865000000000004</v>
      </c>
      <c r="F48" s="3">
        <f t="shared" si="2"/>
        <v>2.1219999999999999</v>
      </c>
      <c r="G48" s="3">
        <f t="shared" si="3"/>
        <v>1.80145</v>
      </c>
      <c r="H48" s="17">
        <f t="shared" si="4"/>
        <v>4150.2109411171605</v>
      </c>
      <c r="I48" s="17">
        <f t="shared" si="5"/>
        <v>3823.9181479136805</v>
      </c>
      <c r="K48" s="7">
        <v>46</v>
      </c>
      <c r="L48" s="3">
        <v>1.0431999999999999</v>
      </c>
      <c r="M48" s="3">
        <v>0.98709999999999998</v>
      </c>
      <c r="N48" s="3">
        <v>0.83865999999999996</v>
      </c>
      <c r="O48" s="3">
        <f t="shared" si="19"/>
        <v>2.0303</v>
      </c>
      <c r="P48" s="3">
        <f t="shared" si="6"/>
        <v>1.6773199999999999</v>
      </c>
      <c r="Q48" s="17">
        <f t="shared" si="7"/>
        <v>4059.5471368026024</v>
      </c>
      <c r="R48" s="21">
        <f t="shared" si="8"/>
        <v>3689.8222376972008</v>
      </c>
      <c r="S48" s="11">
        <v>0.94643999999999995</v>
      </c>
      <c r="U48" s="2">
        <v>46</v>
      </c>
      <c r="V48" s="3">
        <v>1.1104000000000001</v>
      </c>
      <c r="W48" s="3">
        <v>1.0116000000000001</v>
      </c>
      <c r="X48" s="3">
        <f t="shared" si="9"/>
        <v>2.1219999999999999</v>
      </c>
      <c r="Y48" s="3">
        <v>1.0431999999999999</v>
      </c>
      <c r="Z48" s="3">
        <v>0.98709999999999998</v>
      </c>
      <c r="AA48" s="3">
        <f t="shared" si="10"/>
        <v>2.0303</v>
      </c>
      <c r="AB48" s="11">
        <v>0.94643999999999995</v>
      </c>
      <c r="AC48" s="3">
        <f t="shared" si="11"/>
        <v>-4.516573905334182E-2</v>
      </c>
      <c r="AE48" s="2">
        <v>46</v>
      </c>
      <c r="AF48" s="3">
        <v>1.0528</v>
      </c>
      <c r="AG48" s="3">
        <v>0.74865000000000004</v>
      </c>
      <c r="AH48" s="3">
        <f t="shared" si="12"/>
        <v>1.80145</v>
      </c>
      <c r="AI48" s="3">
        <v>0.83865999999999996</v>
      </c>
      <c r="AJ48" s="3">
        <v>0.83865999999999996</v>
      </c>
      <c r="AK48" s="3">
        <f t="shared" si="13"/>
        <v>1.6773199999999999</v>
      </c>
      <c r="AL48" s="3">
        <f t="shared" si="1"/>
        <v>-7.4004960293802061E-2</v>
      </c>
      <c r="AM48" s="22">
        <v>0</v>
      </c>
      <c r="AN48" s="17">
        <f t="shared" si="14"/>
        <v>3963.0103141455725</v>
      </c>
      <c r="AO48" s="13">
        <f t="shared" si="15"/>
        <v>4.7236976977676266E-2</v>
      </c>
      <c r="AP48" s="13">
        <f t="shared" si="16"/>
        <v>-3.5097603893539275E-2</v>
      </c>
      <c r="AQ48" s="13">
        <f t="shared" si="17"/>
        <v>2.43594679308432E-2</v>
      </c>
      <c r="AR48" s="13">
        <f t="shared" si="18"/>
        <v>-6.8934485351515223E-2</v>
      </c>
    </row>
    <row r="49" spans="1:44" x14ac:dyDescent="0.3">
      <c r="A49" s="7">
        <v>47</v>
      </c>
      <c r="B49" s="3">
        <v>1.0602</v>
      </c>
      <c r="C49" s="3">
        <v>0.96782999999999997</v>
      </c>
      <c r="D49" s="3">
        <v>1.0343</v>
      </c>
      <c r="E49" s="3">
        <v>0.73748999999999998</v>
      </c>
      <c r="F49" s="3">
        <f t="shared" si="2"/>
        <v>2.0280300000000002</v>
      </c>
      <c r="G49" s="3">
        <f t="shared" si="3"/>
        <v>1.77179</v>
      </c>
      <c r="H49" s="17">
        <f t="shared" si="4"/>
        <v>4057.2770906952674</v>
      </c>
      <c r="I49" s="17">
        <f t="shared" si="5"/>
        <v>3792.3080182705753</v>
      </c>
      <c r="K49" s="7">
        <v>47</v>
      </c>
      <c r="L49" s="3">
        <v>1.0065999999999999</v>
      </c>
      <c r="M49" s="3">
        <v>0.91254999999999997</v>
      </c>
      <c r="N49" s="3">
        <v>0.84360000000000002</v>
      </c>
      <c r="O49" s="3">
        <f t="shared" si="19"/>
        <v>1.9191499999999999</v>
      </c>
      <c r="P49" s="3">
        <f t="shared" si="6"/>
        <v>1.6872</v>
      </c>
      <c r="Q49" s="17">
        <f t="shared" si="7"/>
        <v>3946.8619963476203</v>
      </c>
      <c r="R49" s="21">
        <f t="shared" si="8"/>
        <v>3700.673451960547</v>
      </c>
      <c r="S49" s="11">
        <v>0.93315000000000003</v>
      </c>
      <c r="U49" s="2">
        <v>47</v>
      </c>
      <c r="V49" s="3">
        <v>1.0602</v>
      </c>
      <c r="W49" s="3">
        <v>0.96782999999999997</v>
      </c>
      <c r="X49" s="3">
        <f t="shared" si="9"/>
        <v>2.0280300000000002</v>
      </c>
      <c r="Y49" s="3">
        <v>1.0065999999999999</v>
      </c>
      <c r="Z49" s="3">
        <v>0.91254999999999997</v>
      </c>
      <c r="AA49" s="3">
        <f t="shared" si="10"/>
        <v>1.9191499999999999</v>
      </c>
      <c r="AB49" s="11">
        <v>0.93315000000000003</v>
      </c>
      <c r="AC49" s="3">
        <f t="shared" si="11"/>
        <v>-5.6733449704296335E-2</v>
      </c>
      <c r="AE49" s="2">
        <v>47</v>
      </c>
      <c r="AF49" s="3">
        <v>1.0343</v>
      </c>
      <c r="AG49" s="3">
        <v>0.73748999999999998</v>
      </c>
      <c r="AH49" s="3">
        <f t="shared" si="12"/>
        <v>1.77179</v>
      </c>
      <c r="AI49" s="3">
        <v>0.84360000000000002</v>
      </c>
      <c r="AJ49" s="3">
        <v>0.84360000000000002</v>
      </c>
      <c r="AK49" s="3">
        <f t="shared" si="13"/>
        <v>1.6872</v>
      </c>
      <c r="AL49" s="3">
        <f t="shared" si="1"/>
        <v>-5.0136320531057335E-2</v>
      </c>
      <c r="AM49" s="22">
        <v>0</v>
      </c>
      <c r="AN49" s="17">
        <f t="shared" si="14"/>
        <v>3963.0103141455725</v>
      </c>
      <c r="AO49" s="13">
        <f t="shared" si="15"/>
        <v>2.3786659402126455E-2</v>
      </c>
      <c r="AP49" s="13">
        <f t="shared" si="16"/>
        <v>-4.3073896443239688E-2</v>
      </c>
      <c r="AQ49" s="13">
        <f t="shared" si="17"/>
        <v>-4.0747604769819324E-3</v>
      </c>
      <c r="AR49" s="13">
        <f t="shared" si="18"/>
        <v>-6.6196361197607786E-2</v>
      </c>
    </row>
    <row r="50" spans="1:44" x14ac:dyDescent="0.3">
      <c r="A50" s="7">
        <v>48</v>
      </c>
      <c r="B50" s="3">
        <v>0.98609000000000002</v>
      </c>
      <c r="C50" s="3">
        <v>0.92122999999999999</v>
      </c>
      <c r="D50" s="3">
        <v>1.0266</v>
      </c>
      <c r="E50" s="3">
        <v>0.71253</v>
      </c>
      <c r="F50" s="3">
        <f t="shared" si="2"/>
        <v>1.9073199999999999</v>
      </c>
      <c r="G50" s="3">
        <f t="shared" si="3"/>
        <v>1.7391299999999998</v>
      </c>
      <c r="H50" s="17">
        <f t="shared" si="4"/>
        <v>3934.6785938931007</v>
      </c>
      <c r="I50" s="17">
        <f t="shared" si="5"/>
        <v>3757.1930003202419</v>
      </c>
      <c r="K50" s="7">
        <v>48</v>
      </c>
      <c r="L50" s="3">
        <v>0.92018</v>
      </c>
      <c r="M50" s="3">
        <v>0.77819000000000005</v>
      </c>
      <c r="N50" s="3">
        <v>0.81893000000000005</v>
      </c>
      <c r="O50" s="3">
        <f t="shared" si="19"/>
        <v>1.6983700000000002</v>
      </c>
      <c r="P50" s="3">
        <f t="shared" si="6"/>
        <v>1.6378600000000001</v>
      </c>
      <c r="Q50" s="17">
        <f t="shared" si="7"/>
        <v>3712.9032799436918</v>
      </c>
      <c r="R50" s="21">
        <f t="shared" si="8"/>
        <v>3646.1612356267437</v>
      </c>
      <c r="S50" s="11">
        <v>0.90739000000000003</v>
      </c>
      <c r="U50" s="2">
        <v>48</v>
      </c>
      <c r="V50" s="3">
        <v>0.98609000000000002</v>
      </c>
      <c r="W50" s="3">
        <v>0.92122999999999999</v>
      </c>
      <c r="X50" s="3">
        <f t="shared" si="9"/>
        <v>1.9073199999999999</v>
      </c>
      <c r="Y50" s="3">
        <v>0.92018</v>
      </c>
      <c r="Z50" s="3">
        <v>0.77819000000000005</v>
      </c>
      <c r="AA50" s="3">
        <f t="shared" si="10"/>
        <v>1.6983700000000002</v>
      </c>
      <c r="AB50" s="11">
        <v>0.90739000000000003</v>
      </c>
      <c r="AC50" s="3">
        <f t="shared" si="11"/>
        <v>-0.12302972850438934</v>
      </c>
      <c r="AE50" s="2">
        <v>48</v>
      </c>
      <c r="AF50" s="3">
        <v>1.0266</v>
      </c>
      <c r="AG50" s="3">
        <v>0.71253</v>
      </c>
      <c r="AH50" s="3">
        <f t="shared" si="12"/>
        <v>1.7391299999999998</v>
      </c>
      <c r="AI50" s="3">
        <v>0.81893000000000005</v>
      </c>
      <c r="AJ50" s="3">
        <v>0.81893000000000005</v>
      </c>
      <c r="AK50" s="3">
        <f t="shared" si="13"/>
        <v>1.6378600000000001</v>
      </c>
      <c r="AL50" s="3">
        <f t="shared" si="1"/>
        <v>-6.1830681499029067E-2</v>
      </c>
      <c r="AM50" s="22">
        <v>0</v>
      </c>
      <c r="AN50" s="17">
        <f t="shared" si="14"/>
        <v>3963.0103141455725</v>
      </c>
      <c r="AO50" s="13">
        <f t="shared" si="15"/>
        <v>-7.1490402513827685E-3</v>
      </c>
      <c r="AP50" s="13">
        <f t="shared" si="16"/>
        <v>-5.1934589493922344E-2</v>
      </c>
      <c r="AQ50" s="13">
        <f t="shared" si="17"/>
        <v>-6.3110366710161819E-2</v>
      </c>
      <c r="AR50" s="13">
        <f t="shared" si="18"/>
        <v>-7.9951615918804786E-2</v>
      </c>
    </row>
    <row r="51" spans="1:44" x14ac:dyDescent="0.3">
      <c r="A51" s="7">
        <v>49</v>
      </c>
      <c r="B51" s="3">
        <v>0.93784000000000001</v>
      </c>
      <c r="C51" s="3">
        <v>0.81430000000000002</v>
      </c>
      <c r="D51" s="3">
        <v>1.0087999999999999</v>
      </c>
      <c r="E51" s="3">
        <v>0.67151000000000005</v>
      </c>
      <c r="F51" s="3">
        <f t="shared" si="2"/>
        <v>1.75214</v>
      </c>
      <c r="G51" s="3">
        <f t="shared" si="3"/>
        <v>1.68031</v>
      </c>
      <c r="H51" s="17">
        <f t="shared" si="4"/>
        <v>3771.2201301114665</v>
      </c>
      <c r="I51" s="17">
        <f t="shared" si="5"/>
        <v>3693.1095222310219</v>
      </c>
      <c r="K51" s="7">
        <v>49</v>
      </c>
      <c r="L51" s="3">
        <v>0.84387000000000001</v>
      </c>
      <c r="M51" s="3">
        <v>0.64036999999999999</v>
      </c>
      <c r="N51" s="3">
        <v>0.79447000000000001</v>
      </c>
      <c r="O51" s="3">
        <f t="shared" si="19"/>
        <v>1.48424</v>
      </c>
      <c r="P51" s="3">
        <f t="shared" si="6"/>
        <v>1.58894</v>
      </c>
      <c r="Q51" s="17">
        <f t="shared" si="7"/>
        <v>3470.9595059132985</v>
      </c>
      <c r="R51" s="21">
        <f t="shared" si="8"/>
        <v>3591.2962353094522</v>
      </c>
      <c r="S51" s="11">
        <v>0.86648999999999998</v>
      </c>
      <c r="U51" s="2">
        <v>49</v>
      </c>
      <c r="V51" s="3">
        <v>0.93784000000000001</v>
      </c>
      <c r="W51" s="3">
        <v>0.81430000000000002</v>
      </c>
      <c r="X51" s="3">
        <f t="shared" si="9"/>
        <v>1.75214</v>
      </c>
      <c r="Y51" s="3">
        <v>0.84387000000000001</v>
      </c>
      <c r="Z51" s="3">
        <v>0.64036999999999999</v>
      </c>
      <c r="AA51" s="3">
        <f t="shared" si="10"/>
        <v>1.48424</v>
      </c>
      <c r="AB51" s="11">
        <v>0.86648999999999998</v>
      </c>
      <c r="AC51" s="3">
        <f t="shared" si="11"/>
        <v>-0.180496415674015</v>
      </c>
      <c r="AE51" s="2">
        <v>49</v>
      </c>
      <c r="AF51" s="3">
        <v>1.0087999999999999</v>
      </c>
      <c r="AG51" s="3">
        <v>0.67151000000000005</v>
      </c>
      <c r="AH51" s="3">
        <f t="shared" si="12"/>
        <v>1.68031</v>
      </c>
      <c r="AI51" s="3">
        <v>0.79447000000000001</v>
      </c>
      <c r="AJ51" s="3">
        <v>0.79447000000000001</v>
      </c>
      <c r="AK51" s="3">
        <f t="shared" si="13"/>
        <v>1.58894</v>
      </c>
      <c r="AL51" s="3">
        <f t="shared" si="1"/>
        <v>-5.750374463478794E-2</v>
      </c>
      <c r="AM51" s="22">
        <v>0</v>
      </c>
      <c r="AN51" s="17">
        <f t="shared" si="14"/>
        <v>3963.0103141455725</v>
      </c>
      <c r="AO51" s="13">
        <f t="shared" si="15"/>
        <v>-4.8395075670010231E-2</v>
      </c>
      <c r="AP51" s="13">
        <f t="shared" si="16"/>
        <v>-6.810499355784326E-2</v>
      </c>
      <c r="AQ51" s="13">
        <f t="shared" si="17"/>
        <v>-0.12416086995180088</v>
      </c>
      <c r="AR51" s="13">
        <f t="shared" si="18"/>
        <v>-9.3795889833877974E-2</v>
      </c>
    </row>
    <row r="52" spans="1:44" x14ac:dyDescent="0.3">
      <c r="A52" s="7">
        <v>50</v>
      </c>
      <c r="B52" s="3">
        <v>0.81823000000000001</v>
      </c>
      <c r="C52" s="3">
        <v>0.47910999999999998</v>
      </c>
      <c r="D52" s="3">
        <v>0.86773</v>
      </c>
      <c r="E52" s="3">
        <v>0.63390000000000002</v>
      </c>
      <c r="F52" s="3">
        <f t="shared" si="2"/>
        <v>1.2973399999999999</v>
      </c>
      <c r="G52" s="3">
        <f t="shared" si="3"/>
        <v>1.50163</v>
      </c>
      <c r="H52" s="17">
        <f t="shared" si="4"/>
        <v>3245.0723613150703</v>
      </c>
      <c r="I52" s="17">
        <f t="shared" si="5"/>
        <v>3491.2339268546048</v>
      </c>
      <c r="K52" s="7">
        <v>50</v>
      </c>
      <c r="L52" s="3">
        <v>0.55178000000000005</v>
      </c>
      <c r="M52" s="3">
        <v>0.41653000000000001</v>
      </c>
      <c r="N52" s="3">
        <v>0.59994000000000003</v>
      </c>
      <c r="O52" s="3">
        <f t="shared" si="19"/>
        <v>0.96831</v>
      </c>
      <c r="P52" s="3">
        <f t="shared" si="6"/>
        <v>1.1998800000000001</v>
      </c>
      <c r="Q52" s="17">
        <f t="shared" si="7"/>
        <v>2803.5266556313782</v>
      </c>
      <c r="R52" s="21">
        <f t="shared" si="8"/>
        <v>3120.8032416587539</v>
      </c>
      <c r="S52" s="11">
        <v>0.75512999999999997</v>
      </c>
      <c r="U52" s="2">
        <v>50</v>
      </c>
      <c r="V52" s="3">
        <v>0.81823000000000001</v>
      </c>
      <c r="W52" s="3">
        <v>0.47910999999999998</v>
      </c>
      <c r="X52" s="3">
        <f t="shared" si="9"/>
        <v>1.2973399999999999</v>
      </c>
      <c r="Y52" s="3">
        <v>0.55178000000000005</v>
      </c>
      <c r="Z52" s="3">
        <v>0.41653000000000001</v>
      </c>
      <c r="AA52" s="3">
        <f t="shared" si="10"/>
        <v>0.96831</v>
      </c>
      <c r="AB52" s="11">
        <v>0.75512999999999997</v>
      </c>
      <c r="AC52" s="3">
        <f t="shared" si="11"/>
        <v>-0.33979820512026099</v>
      </c>
      <c r="AE52" s="2">
        <v>50</v>
      </c>
      <c r="AF52" s="3">
        <v>0.86773</v>
      </c>
      <c r="AG52" s="3">
        <v>0.63390000000000002</v>
      </c>
      <c r="AH52" s="3">
        <f t="shared" si="12"/>
        <v>1.50163</v>
      </c>
      <c r="AI52" s="3">
        <v>0.59994000000000003</v>
      </c>
      <c r="AJ52" s="3">
        <v>0.59994000000000003</v>
      </c>
      <c r="AK52" s="3">
        <f t="shared" si="13"/>
        <v>1.1998800000000001</v>
      </c>
      <c r="AL52" s="3">
        <f t="shared" si="1"/>
        <v>-0.25148348168150142</v>
      </c>
      <c r="AM52" s="22">
        <v>0</v>
      </c>
      <c r="AN52" s="17">
        <f t="shared" si="14"/>
        <v>3963.0103141455725</v>
      </c>
      <c r="AO52" s="13">
        <f t="shared" si="15"/>
        <v>-0.18115974875661911</v>
      </c>
      <c r="AP52" s="13">
        <f t="shared" si="16"/>
        <v>-0.11904495570122758</v>
      </c>
      <c r="AQ52" s="13">
        <f t="shared" si="17"/>
        <v>-0.29257649276751369</v>
      </c>
      <c r="AR52" s="13">
        <f t="shared" si="18"/>
        <v>-0.21251700241118321</v>
      </c>
    </row>
    <row r="56" spans="1:44" x14ac:dyDescent="0.3">
      <c r="L56" s="13"/>
      <c r="M56" s="13"/>
      <c r="N56" s="13"/>
      <c r="O56" s="13"/>
    </row>
    <row r="57" spans="1:44" x14ac:dyDescent="0.3">
      <c r="L57" s="13"/>
      <c r="M57" s="13"/>
      <c r="N57" s="13"/>
      <c r="O57" s="13"/>
    </row>
    <row r="58" spans="1:44" x14ac:dyDescent="0.3">
      <c r="L58" s="13"/>
      <c r="M58" s="13"/>
      <c r="N58" s="13"/>
      <c r="O58" s="13"/>
    </row>
    <row r="59" spans="1:44" x14ac:dyDescent="0.3">
      <c r="L59" s="13"/>
      <c r="M59" s="13"/>
      <c r="N59" s="13"/>
      <c r="O59" s="13"/>
    </row>
    <row r="60" spans="1:44" x14ac:dyDescent="0.3">
      <c r="L60" s="13"/>
      <c r="M60" s="13"/>
      <c r="N60" s="13"/>
      <c r="O60" s="13"/>
    </row>
    <row r="61" spans="1:44" x14ac:dyDescent="0.3">
      <c r="L61" s="13"/>
      <c r="M61" s="13"/>
      <c r="N61" s="13"/>
      <c r="O61" s="13"/>
    </row>
    <row r="62" spans="1:44" x14ac:dyDescent="0.3">
      <c r="L62" s="13"/>
      <c r="M62" s="13"/>
      <c r="N62" s="13"/>
      <c r="O62" s="13"/>
    </row>
    <row r="63" spans="1:44" x14ac:dyDescent="0.3">
      <c r="L63" s="13"/>
      <c r="M63" s="13"/>
      <c r="N63" s="13"/>
      <c r="O63" s="13"/>
    </row>
    <row r="64" spans="1:44" x14ac:dyDescent="0.3">
      <c r="L64" s="13"/>
      <c r="M64" s="13"/>
      <c r="N64" s="13"/>
      <c r="O64" s="13"/>
    </row>
    <row r="65" spans="12:15" x14ac:dyDescent="0.3">
      <c r="L65" s="13"/>
      <c r="M65" s="13"/>
      <c r="N65" s="13"/>
      <c r="O65" s="13"/>
    </row>
    <row r="66" spans="12:15" x14ac:dyDescent="0.3">
      <c r="L66" s="13"/>
      <c r="M66" s="13"/>
      <c r="N66" s="13"/>
      <c r="O66" s="13"/>
    </row>
    <row r="67" spans="12:15" x14ac:dyDescent="0.3">
      <c r="L67" s="13"/>
      <c r="M67" s="13"/>
      <c r="N67" s="13"/>
      <c r="O67" s="13"/>
    </row>
    <row r="68" spans="12:15" x14ac:dyDescent="0.3">
      <c r="L68" s="13"/>
      <c r="M68" s="13"/>
      <c r="N68" s="13"/>
      <c r="O68" s="13"/>
    </row>
    <row r="69" spans="12:15" x14ac:dyDescent="0.3">
      <c r="L69" s="13"/>
      <c r="M69" s="13"/>
      <c r="N69" s="13"/>
      <c r="O69" s="13"/>
    </row>
    <row r="70" spans="12:15" x14ac:dyDescent="0.3">
      <c r="L70" s="13"/>
      <c r="M70" s="13"/>
      <c r="N70" s="13"/>
      <c r="O70" s="13"/>
    </row>
    <row r="71" spans="12:15" x14ac:dyDescent="0.3">
      <c r="L71" s="13"/>
      <c r="M71" s="13"/>
      <c r="N71" s="13"/>
      <c r="O71" s="13"/>
    </row>
    <row r="72" spans="12:15" x14ac:dyDescent="0.3">
      <c r="L72" s="13"/>
      <c r="M72" s="13"/>
      <c r="N72" s="13"/>
      <c r="O72" s="13"/>
    </row>
    <row r="73" spans="12:15" x14ac:dyDescent="0.3">
      <c r="L73" s="13"/>
      <c r="M73" s="13"/>
      <c r="N73" s="13"/>
      <c r="O73" s="13"/>
    </row>
    <row r="74" spans="12:15" x14ac:dyDescent="0.3">
      <c r="L74" s="13"/>
      <c r="M74" s="13"/>
      <c r="N74" s="13"/>
      <c r="O74" s="13"/>
    </row>
    <row r="75" spans="12:15" x14ac:dyDescent="0.3">
      <c r="L75" s="13"/>
      <c r="M75" s="13"/>
      <c r="N75" s="13"/>
      <c r="O75" s="13"/>
    </row>
    <row r="76" spans="12:15" x14ac:dyDescent="0.3">
      <c r="L76" s="13"/>
      <c r="M76" s="13"/>
      <c r="N76" s="13"/>
      <c r="O76" s="13"/>
    </row>
    <row r="77" spans="12:15" x14ac:dyDescent="0.3">
      <c r="L77" s="13"/>
      <c r="M77" s="13"/>
      <c r="N77" s="13"/>
      <c r="O77" s="13"/>
    </row>
    <row r="78" spans="12:15" x14ac:dyDescent="0.3">
      <c r="L78" s="13"/>
      <c r="M78" s="13"/>
      <c r="N78" s="13"/>
      <c r="O78" s="13"/>
    </row>
    <row r="79" spans="12:15" x14ac:dyDescent="0.3">
      <c r="L79" s="13"/>
      <c r="M79" s="13"/>
      <c r="N79" s="13"/>
      <c r="O79" s="13"/>
    </row>
    <row r="80" spans="12:15" x14ac:dyDescent="0.3">
      <c r="L80" s="13"/>
      <c r="M80" s="13"/>
      <c r="N80" s="13"/>
      <c r="O80" s="13"/>
    </row>
    <row r="81" spans="12:15" x14ac:dyDescent="0.3">
      <c r="L81" s="13"/>
      <c r="M81" s="13"/>
      <c r="N81" s="13"/>
      <c r="O81" s="13"/>
    </row>
    <row r="82" spans="12:15" x14ac:dyDescent="0.3">
      <c r="L82" s="13"/>
      <c r="M82" s="13"/>
      <c r="N82" s="13"/>
      <c r="O82" s="13"/>
    </row>
    <row r="83" spans="12:15" x14ac:dyDescent="0.3">
      <c r="L83" s="13"/>
      <c r="M83" s="13"/>
      <c r="N83" s="13"/>
      <c r="O83" s="13"/>
    </row>
    <row r="84" spans="12:15" x14ac:dyDescent="0.3">
      <c r="L84" s="13"/>
      <c r="M84" s="13"/>
      <c r="N84" s="13"/>
      <c r="O84" s="13"/>
    </row>
    <row r="85" spans="12:15" x14ac:dyDescent="0.3">
      <c r="L85" s="13"/>
      <c r="M85" s="13"/>
      <c r="N85" s="13"/>
      <c r="O85" s="13"/>
    </row>
    <row r="86" spans="12:15" x14ac:dyDescent="0.3">
      <c r="L86" s="13"/>
      <c r="M86" s="13"/>
      <c r="N86" s="13"/>
      <c r="O86" s="13"/>
    </row>
    <row r="87" spans="12:15" x14ac:dyDescent="0.3">
      <c r="L87" s="13"/>
      <c r="M87" s="13"/>
      <c r="N87" s="13"/>
      <c r="O87" s="13"/>
    </row>
    <row r="88" spans="12:15" x14ac:dyDescent="0.3">
      <c r="L88" s="13"/>
      <c r="M88" s="13"/>
      <c r="N88" s="13"/>
      <c r="O88" s="13"/>
    </row>
    <row r="89" spans="12:15" x14ac:dyDescent="0.3">
      <c r="L89" s="13"/>
      <c r="M89" s="13"/>
      <c r="N89" s="13"/>
      <c r="O89" s="13"/>
    </row>
    <row r="90" spans="12:15" x14ac:dyDescent="0.3">
      <c r="L90" s="13"/>
      <c r="M90" s="13"/>
      <c r="N90" s="13"/>
      <c r="O90" s="13"/>
    </row>
    <row r="91" spans="12:15" x14ac:dyDescent="0.3">
      <c r="L91" s="13"/>
      <c r="M91" s="13"/>
      <c r="N91" s="13"/>
      <c r="O91" s="13"/>
    </row>
    <row r="92" spans="12:15" x14ac:dyDescent="0.3">
      <c r="L92" s="13"/>
      <c r="M92" s="13"/>
      <c r="N92" s="13"/>
      <c r="O92" s="13"/>
    </row>
    <row r="93" spans="12:15" x14ac:dyDescent="0.3">
      <c r="L93" s="13"/>
      <c r="M93" s="13"/>
      <c r="N93" s="13"/>
      <c r="O93" s="13"/>
    </row>
    <row r="94" spans="12:15" x14ac:dyDescent="0.3">
      <c r="L94" s="13"/>
      <c r="M94" s="13"/>
      <c r="N94" s="13"/>
      <c r="O94" s="13"/>
    </row>
    <row r="95" spans="12:15" x14ac:dyDescent="0.3">
      <c r="L95" s="13"/>
      <c r="M95" s="13"/>
      <c r="N95" s="13"/>
      <c r="O95" s="13"/>
    </row>
    <row r="96" spans="12:15" x14ac:dyDescent="0.3">
      <c r="L96" s="13"/>
      <c r="M96" s="13"/>
      <c r="N96" s="13"/>
      <c r="O96" s="13"/>
    </row>
    <row r="97" spans="12:15" x14ac:dyDescent="0.3">
      <c r="L97" s="13"/>
      <c r="M97" s="13"/>
      <c r="N97" s="13"/>
      <c r="O97" s="13"/>
    </row>
    <row r="98" spans="12:15" x14ac:dyDescent="0.3">
      <c r="L98" s="13"/>
      <c r="M98" s="13"/>
      <c r="N98" s="13"/>
      <c r="O98" s="13"/>
    </row>
    <row r="99" spans="12:15" x14ac:dyDescent="0.3">
      <c r="L99" s="13"/>
      <c r="M99" s="13"/>
      <c r="N99" s="13"/>
      <c r="O99" s="13"/>
    </row>
    <row r="100" spans="12:15" x14ac:dyDescent="0.3">
      <c r="L100" s="13"/>
      <c r="M100" s="13"/>
      <c r="N100" s="13"/>
      <c r="O100" s="13"/>
    </row>
    <row r="101" spans="12:15" x14ac:dyDescent="0.3">
      <c r="L101" s="13"/>
      <c r="M101" s="13"/>
      <c r="N101" s="13"/>
      <c r="O101" s="13"/>
    </row>
    <row r="102" spans="12:15" x14ac:dyDescent="0.3">
      <c r="L102" s="13"/>
      <c r="M102" s="13"/>
      <c r="N102" s="13"/>
      <c r="O102" s="13"/>
    </row>
    <row r="103" spans="12:15" x14ac:dyDescent="0.3">
      <c r="L103" s="13"/>
      <c r="M103" s="13"/>
      <c r="N103" s="13"/>
      <c r="O103" s="13"/>
    </row>
    <row r="104" spans="12:15" x14ac:dyDescent="0.3">
      <c r="L104" s="13"/>
      <c r="M104" s="13"/>
      <c r="N104" s="13"/>
      <c r="O104" s="13"/>
    </row>
    <row r="105" spans="12:15" x14ac:dyDescent="0.3">
      <c r="L105" s="13"/>
      <c r="M105" s="13"/>
      <c r="N105" s="13"/>
      <c r="O105" s="13"/>
    </row>
  </sheetData>
  <mergeCells count="23">
    <mergeCell ref="AO1:AR1"/>
    <mergeCell ref="AN1:AN2"/>
    <mergeCell ref="Q1:R1"/>
    <mergeCell ref="A1:A2"/>
    <mergeCell ref="B1:C1"/>
    <mergeCell ref="D1:E1"/>
    <mergeCell ref="F1:F2"/>
    <mergeCell ref="G1:G2"/>
    <mergeCell ref="H1:I1"/>
    <mergeCell ref="K1:K2"/>
    <mergeCell ref="L1:M1"/>
    <mergeCell ref="O1:O2"/>
    <mergeCell ref="P1:P2"/>
    <mergeCell ref="AE1:AE2"/>
    <mergeCell ref="AF1:AH1"/>
    <mergeCell ref="AI1:AK1"/>
    <mergeCell ref="AL1:AL2"/>
    <mergeCell ref="AC1:AC2"/>
    <mergeCell ref="S1:S2"/>
    <mergeCell ref="U1:U2"/>
    <mergeCell ref="V1:X1"/>
    <mergeCell ref="Y1:AA1"/>
    <mergeCell ref="AB1:A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B_10 section</vt:lpstr>
      <vt:lpstr>B_20 section</vt:lpstr>
      <vt:lpstr>B_50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2021-02-10T19:52:41Z</dcterms:modified>
</cp:coreProperties>
</file>