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"/>
    </mc:Choice>
  </mc:AlternateContent>
  <bookViews>
    <workbookView xWindow="-31960" yWindow="118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I5" i="1"/>
  <c r="I6" i="1"/>
  <c r="K3" i="1"/>
  <c r="K4" i="1"/>
  <c r="K5" i="1"/>
  <c r="K6" i="1"/>
  <c r="D8" i="1"/>
  <c r="G6" i="1"/>
  <c r="G7" i="1"/>
  <c r="G8" i="1"/>
  <c r="H6" i="1"/>
  <c r="H7" i="1"/>
  <c r="I7" i="1"/>
  <c r="H8" i="1"/>
  <c r="I8" i="1"/>
  <c r="J8" i="1"/>
  <c r="K7" i="1"/>
  <c r="K8" i="1"/>
  <c r="L8" i="1"/>
  <c r="D9" i="1"/>
  <c r="G9" i="1"/>
  <c r="H9" i="1"/>
  <c r="I9" i="1"/>
  <c r="J9" i="1"/>
  <c r="K9" i="1"/>
  <c r="L9" i="1"/>
  <c r="D10" i="1"/>
  <c r="G10" i="1"/>
  <c r="H10" i="1"/>
  <c r="I10" i="1"/>
  <c r="J10" i="1"/>
  <c r="K10" i="1"/>
  <c r="L10" i="1"/>
  <c r="D11" i="1"/>
  <c r="G11" i="1"/>
  <c r="H11" i="1"/>
  <c r="I11" i="1"/>
  <c r="J11" i="1"/>
  <c r="K11" i="1"/>
  <c r="L11" i="1"/>
  <c r="D7" i="1"/>
  <c r="J7" i="1"/>
  <c r="L7" i="1"/>
  <c r="D6" i="1"/>
  <c r="D5" i="1"/>
  <c r="D4" i="1"/>
  <c r="D3" i="1"/>
  <c r="G3" i="1"/>
  <c r="G4" i="1"/>
  <c r="I3" i="1"/>
  <c r="G5" i="1"/>
  <c r="I4" i="1"/>
  <c r="L4" i="1"/>
  <c r="L5" i="1"/>
  <c r="L6" i="1"/>
  <c r="L3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<sst xmlns="http://schemas.openxmlformats.org/spreadsheetml/2006/main" count="22" uniqueCount="15">
  <si>
    <t>Customer</t>
  </si>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</sst>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8" sqref="K8"/>
    </sheetView>
  </sheetViews>
  <sheetFormatPr baseColWidth="10" defaultRowHeight="16" x14ac:dyDescent="0.2"/>
  <sheetData>
    <row r="1" spans="1:12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2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tr">
        <f>G2</f>
        <v>Position</v>
      </c>
      <c r="K2" s="3" t="s">
        <v>10</v>
      </c>
      <c r="L2" s="3" t="s">
        <v>14</v>
      </c>
    </row>
    <row r="3" spans="1:12" x14ac:dyDescent="0.2">
      <c r="A3" s="2" t="s">
        <v>11</v>
      </c>
      <c r="B3" s="2">
        <v>1</v>
      </c>
      <c r="C3" s="2" t="s">
        <v>12</v>
      </c>
      <c r="D3" s="2">
        <f>IF(EXACT(C3,"Buy"),1,IF(EXACT(C3,"Sell"),-1,0))</f>
        <v>1</v>
      </c>
      <c r="E3" s="2">
        <v>80</v>
      </c>
      <c r="F3" s="2">
        <v>33.75</v>
      </c>
      <c r="G3" s="2">
        <f>SUMPRODUCT(D3,E3)</f>
        <v>80</v>
      </c>
      <c r="H3" s="2">
        <f>G3*F3*D3</f>
        <v>2700</v>
      </c>
      <c r="I3" s="2">
        <f>IF(D3=1,ABS(H3/G3),0)</f>
        <v>33.75</v>
      </c>
      <c r="J3" s="3">
        <f t="shared" ref="J3:J6" si="0">G3</f>
        <v>80</v>
      </c>
      <c r="K3" s="3">
        <f>IF(D3=1,0,E3*(F3-I3))</f>
        <v>0</v>
      </c>
      <c r="L3" s="3">
        <f>-1*H3</f>
        <v>-2700</v>
      </c>
    </row>
    <row r="4" spans="1:12" x14ac:dyDescent="0.2">
      <c r="A4" s="2"/>
      <c r="B4" s="2">
        <v>2</v>
      </c>
      <c r="C4" s="2" t="s">
        <v>12</v>
      </c>
      <c r="D4" s="2">
        <f t="shared" ref="D4:D6" si="1">IF(EXACT(C4,"Buy"),1,IF(EXACT(C4,"Sell"),-1,0))</f>
        <v>1</v>
      </c>
      <c r="E4" s="2">
        <v>120</v>
      </c>
      <c r="F4" s="2">
        <v>39.770000000000003</v>
      </c>
      <c r="G4" s="2">
        <f>SUMPRODUCT(D4,E4)+G3</f>
        <v>200</v>
      </c>
      <c r="H4" s="2">
        <f>IF(D4=1,H3+E4*F4,G4*I3)</f>
        <v>7472.4000000000005</v>
      </c>
      <c r="I4" s="2">
        <f>IF(D4=1,ABS(H4/G4),I3)</f>
        <v>37.362000000000002</v>
      </c>
      <c r="J4" s="3">
        <f t="shared" si="0"/>
        <v>200</v>
      </c>
      <c r="K4" s="3">
        <f>IF(D4=1,0,E4*(F4-I4))+K3</f>
        <v>0</v>
      </c>
      <c r="L4" s="3">
        <f t="shared" ref="L4:L6" si="2">-1*H4</f>
        <v>-7472.4000000000005</v>
      </c>
    </row>
    <row r="5" spans="1:12" x14ac:dyDescent="0.2">
      <c r="A5" s="2"/>
      <c r="B5" s="2">
        <v>3</v>
      </c>
      <c r="C5" s="2" t="s">
        <v>12</v>
      </c>
      <c r="D5" s="2">
        <f t="shared" si="1"/>
        <v>1</v>
      </c>
      <c r="E5" s="2">
        <v>150</v>
      </c>
      <c r="F5" s="2">
        <v>43.97</v>
      </c>
      <c r="G5" s="2">
        <f t="shared" ref="G5" si="3">SUMPRODUCT(D5,E5)+G4</f>
        <v>350</v>
      </c>
      <c r="H5" s="2">
        <f>IF(D5=1,H4+E5*F5,G5*I4)</f>
        <v>14067.900000000001</v>
      </c>
      <c r="I5" s="2">
        <f>IF(D5=1,ABS(H5/G5),I4)</f>
        <v>40.194000000000003</v>
      </c>
      <c r="J5" s="3">
        <f t="shared" si="0"/>
        <v>350</v>
      </c>
      <c r="K5" s="3">
        <f>IF(D5=1,0,E5*(F5-I5))+K4</f>
        <v>0</v>
      </c>
      <c r="L5" s="3">
        <f t="shared" si="2"/>
        <v>-14067.900000000001</v>
      </c>
    </row>
    <row r="6" spans="1:12" x14ac:dyDescent="0.2">
      <c r="A6" s="2"/>
      <c r="B6" s="2">
        <v>4</v>
      </c>
      <c r="C6" s="2" t="s">
        <v>13</v>
      </c>
      <c r="D6" s="2">
        <f t="shared" si="1"/>
        <v>-1</v>
      </c>
      <c r="E6" s="2">
        <v>150</v>
      </c>
      <c r="F6" s="2">
        <v>45.4</v>
      </c>
      <c r="G6" s="2">
        <f>SUMPRODUCT(D6,E6)+G5</f>
        <v>200</v>
      </c>
      <c r="H6" s="2">
        <f>IF(D6=1,H5+E6*F6,G6*I5)</f>
        <v>8038.8</v>
      </c>
      <c r="I6" s="2">
        <f>IF(D6=1,ABS(H6/G6),I5)</f>
        <v>40.194000000000003</v>
      </c>
      <c r="J6" s="3">
        <f t="shared" si="0"/>
        <v>200</v>
      </c>
      <c r="K6" s="3">
        <f>IF(D6=1,0,E6*(F6-I6))+K5</f>
        <v>780.89999999999941</v>
      </c>
      <c r="L6" s="3">
        <f t="shared" si="2"/>
        <v>-8038.8</v>
      </c>
    </row>
    <row r="7" spans="1:12" x14ac:dyDescent="0.2">
      <c r="B7" s="2">
        <v>5</v>
      </c>
      <c r="C7" s="2" t="s">
        <v>12</v>
      </c>
      <c r="D7" s="2">
        <f t="shared" ref="D7" si="4">IF(EXACT(C7,"Buy"),1,IF(EXACT(C7,"Sell"),-1,0))</f>
        <v>1</v>
      </c>
      <c r="E7" s="2">
        <v>100</v>
      </c>
      <c r="F7" s="2">
        <v>43.63</v>
      </c>
      <c r="G7" s="2">
        <f>SUMPRODUCT(D7,E7)+G6</f>
        <v>300</v>
      </c>
      <c r="H7" s="2">
        <f>IF(D7=1,H6+E7*F7,G7*I6)</f>
        <v>12401.8</v>
      </c>
      <c r="I7" s="2">
        <f>IF(D7=1,ABS(H7/G7),I6)</f>
        <v>41.339333333333329</v>
      </c>
      <c r="J7" s="3">
        <f t="shared" ref="J7" si="5">G7</f>
        <v>300</v>
      </c>
      <c r="K7" s="3">
        <f>IF(D7=1,0,E7*(F7-I7))+K6</f>
        <v>780.89999999999941</v>
      </c>
      <c r="L7" s="3">
        <f t="shared" ref="L7" si="6">-1*H7</f>
        <v>-12401.8</v>
      </c>
    </row>
    <row r="8" spans="1:12" x14ac:dyDescent="0.2">
      <c r="B8" s="2">
        <v>6</v>
      </c>
      <c r="C8" s="2" t="s">
        <v>13</v>
      </c>
      <c r="D8" s="2">
        <f t="shared" ref="D8:D11" si="7">IF(EXACT(C8,"Buy"),1,IF(EXACT(C8,"Sell"),-1,0))</f>
        <v>-1</v>
      </c>
      <c r="E8" s="2">
        <v>100</v>
      </c>
      <c r="F8" s="2">
        <v>49.16</v>
      </c>
      <c r="G8" s="2">
        <f t="shared" ref="G8:G11" si="8">SUMPRODUCT(D8,E8)+G7</f>
        <v>200</v>
      </c>
      <c r="H8" s="2">
        <f t="shared" ref="H8:H11" si="9">IF(D8=1,H7+E8*F8,G8*I7)</f>
        <v>8267.866666666665</v>
      </c>
      <c r="I8" s="2">
        <f t="shared" ref="I8:I11" si="10">IF(D8=1,ABS(H8/G8),I7)</f>
        <v>41.339333333333329</v>
      </c>
      <c r="J8" s="3">
        <f t="shared" ref="J8:J11" si="11">G8</f>
        <v>200</v>
      </c>
      <c r="K8" s="3">
        <f t="shared" ref="K8:K11" si="12">IF(D8=1,0,E8*(F8-I8))+K7</f>
        <v>1562.9666666666662</v>
      </c>
      <c r="L8" s="3">
        <f t="shared" ref="L8:L11" si="13">-1*H8</f>
        <v>-8267.866666666665</v>
      </c>
    </row>
    <row r="9" spans="1:12" x14ac:dyDescent="0.2">
      <c r="B9" s="2">
        <v>7</v>
      </c>
      <c r="C9" s="2" t="s">
        <v>13</v>
      </c>
      <c r="D9" s="2">
        <f t="shared" si="7"/>
        <v>-1</v>
      </c>
      <c r="E9" s="2">
        <v>100</v>
      </c>
      <c r="F9" s="2">
        <v>52.14</v>
      </c>
      <c r="G9" s="2">
        <f t="shared" si="8"/>
        <v>100</v>
      </c>
      <c r="H9" s="2">
        <f t="shared" si="9"/>
        <v>4133.9333333333325</v>
      </c>
      <c r="I9" s="2">
        <f t="shared" si="10"/>
        <v>41.339333333333329</v>
      </c>
      <c r="J9" s="3">
        <f t="shared" si="11"/>
        <v>100</v>
      </c>
      <c r="K9" s="3">
        <f t="shared" si="12"/>
        <v>2643.0333333333333</v>
      </c>
      <c r="L9" s="3">
        <f t="shared" si="13"/>
        <v>-4133.9333333333325</v>
      </c>
    </row>
    <row r="10" spans="1:12" x14ac:dyDescent="0.2">
      <c r="B10" s="2">
        <v>8</v>
      </c>
      <c r="C10" s="2" t="s">
        <v>12</v>
      </c>
      <c r="D10" s="2">
        <f t="shared" si="7"/>
        <v>1</v>
      </c>
      <c r="E10" s="2">
        <v>100</v>
      </c>
      <c r="F10" s="2">
        <v>50.92</v>
      </c>
      <c r="G10" s="2">
        <f t="shared" si="8"/>
        <v>200</v>
      </c>
      <c r="H10" s="2">
        <f t="shared" si="9"/>
        <v>9225.9333333333325</v>
      </c>
      <c r="I10" s="2">
        <f t="shared" si="10"/>
        <v>46.129666666666665</v>
      </c>
      <c r="J10" s="3">
        <f t="shared" si="11"/>
        <v>200</v>
      </c>
      <c r="K10" s="3">
        <f t="shared" si="12"/>
        <v>2643.0333333333333</v>
      </c>
      <c r="L10" s="3">
        <f t="shared" si="13"/>
        <v>-9225.9333333333325</v>
      </c>
    </row>
    <row r="11" spans="1:12" x14ac:dyDescent="0.2">
      <c r="B11" s="2">
        <v>9</v>
      </c>
      <c r="C11" s="2" t="s">
        <v>13</v>
      </c>
      <c r="D11" s="2">
        <f t="shared" si="7"/>
        <v>-1</v>
      </c>
      <c r="E11" s="2">
        <v>100</v>
      </c>
      <c r="F11" s="2">
        <v>55.29</v>
      </c>
      <c r="G11" s="2">
        <f t="shared" si="8"/>
        <v>100</v>
      </c>
      <c r="H11" s="2">
        <f t="shared" si="9"/>
        <v>4612.9666666666662</v>
      </c>
      <c r="I11" s="2">
        <f t="shared" si="10"/>
        <v>46.129666666666665</v>
      </c>
      <c r="J11" s="3">
        <f t="shared" si="11"/>
        <v>100</v>
      </c>
      <c r="K11" s="3">
        <f t="shared" si="12"/>
        <v>3559.0666666666666</v>
      </c>
      <c r="L11" s="3">
        <f t="shared" si="13"/>
        <v>-4612.9666666666662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2017-09-08T17:26:46Z</dcterms:modified>
</cp:coreProperties>
</file>