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xinshi/Documents/Barchart/aws-lambda-portfolio/common/js/test/examples/data/calculators/average/"/>
    </mc:Choice>
  </mc:AlternateContent>
  <bookViews>
    <workbookView xWindow="-32300" yWindow="2720" windowWidth="28160" windowHeight="1688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7" i="1" l="1"/>
  <c r="D6" i="1"/>
  <c r="D5" i="1"/>
  <c r="D4" i="1"/>
  <c r="D3" i="1"/>
  <c r="H3" i="1"/>
  <c r="H4" i="1"/>
  <c r="H5" i="1"/>
  <c r="H6" i="1"/>
  <c r="H7" i="1"/>
  <c r="I3" i="1"/>
  <c r="I4" i="1"/>
  <c r="I5" i="1"/>
  <c r="I6" i="1"/>
  <c r="I7" i="1"/>
  <c r="J7" i="1"/>
  <c r="K7" i="1"/>
  <c r="L3" i="1"/>
  <c r="L4" i="1"/>
  <c r="L5" i="1"/>
  <c r="L6" i="1"/>
  <c r="L7" i="1"/>
  <c r="M7" i="1"/>
  <c r="D8" i="1"/>
  <c r="H8" i="1"/>
  <c r="I8" i="1"/>
  <c r="J8" i="1"/>
  <c r="K8" i="1"/>
  <c r="L8" i="1"/>
  <c r="M8" i="1"/>
  <c r="D9" i="1"/>
  <c r="H9" i="1"/>
  <c r="I9" i="1"/>
  <c r="J9" i="1"/>
  <c r="K9" i="1"/>
  <c r="L9" i="1"/>
  <c r="M9" i="1"/>
  <c r="D10" i="1"/>
  <c r="H10" i="1"/>
  <c r="I10" i="1"/>
  <c r="J10" i="1"/>
  <c r="K10" i="1"/>
  <c r="L10" i="1"/>
  <c r="M10" i="1"/>
  <c r="D11" i="1"/>
  <c r="H11" i="1"/>
  <c r="I11" i="1"/>
  <c r="J11" i="1"/>
  <c r="K11" i="1"/>
  <c r="L11" i="1"/>
  <c r="M11" i="1"/>
  <c r="D12" i="1"/>
  <c r="H12" i="1"/>
  <c r="I12" i="1"/>
  <c r="J12" i="1"/>
  <c r="K12" i="1"/>
  <c r="L12" i="1"/>
  <c r="M12" i="1"/>
  <c r="D13" i="1"/>
  <c r="H13" i="1"/>
  <c r="I13" i="1"/>
  <c r="J13" i="1"/>
  <c r="K13" i="1"/>
  <c r="L13" i="1"/>
  <c r="M13" i="1"/>
  <c r="D14" i="1"/>
  <c r="H14" i="1"/>
  <c r="I14" i="1"/>
  <c r="J14" i="1"/>
  <c r="K14" i="1"/>
  <c r="L14" i="1"/>
  <c r="M14" i="1"/>
  <c r="D15" i="1"/>
  <c r="H15" i="1"/>
  <c r="I15" i="1"/>
  <c r="J15" i="1"/>
  <c r="K15" i="1"/>
  <c r="L15" i="1"/>
  <c r="M15" i="1"/>
  <c r="D16" i="1"/>
  <c r="H16" i="1"/>
  <c r="I16" i="1"/>
  <c r="J16" i="1"/>
  <c r="K16" i="1"/>
  <c r="L16" i="1"/>
  <c r="M16" i="1"/>
  <c r="D17" i="1"/>
  <c r="H17" i="1"/>
  <c r="I17" i="1"/>
  <c r="J17" i="1"/>
  <c r="K17" i="1"/>
  <c r="L17" i="1"/>
  <c r="M17" i="1"/>
  <c r="D18" i="1"/>
  <c r="H18" i="1"/>
  <c r="I18" i="1"/>
  <c r="J18" i="1"/>
  <c r="K18" i="1"/>
  <c r="L18" i="1"/>
  <c r="M18" i="1"/>
  <c r="D19" i="1"/>
  <c r="H19" i="1"/>
  <c r="I19" i="1"/>
  <c r="J19" i="1"/>
  <c r="K19" i="1"/>
  <c r="L19" i="1"/>
  <c r="M19" i="1"/>
  <c r="D20" i="1"/>
  <c r="H20" i="1"/>
  <c r="I20" i="1"/>
  <c r="J20" i="1"/>
  <c r="K20" i="1"/>
  <c r="L20" i="1"/>
  <c r="M20" i="1"/>
  <c r="D21" i="1"/>
  <c r="H21" i="1"/>
  <c r="I21" i="1"/>
  <c r="J21" i="1"/>
  <c r="K21" i="1"/>
  <c r="L21" i="1"/>
  <c r="M21" i="1"/>
  <c r="D22" i="1"/>
  <c r="H22" i="1"/>
  <c r="I22" i="1"/>
  <c r="J22" i="1"/>
  <c r="K22" i="1"/>
  <c r="L22" i="1"/>
  <c r="M22" i="1"/>
  <c r="D23" i="1"/>
  <c r="H23" i="1"/>
  <c r="I23" i="1"/>
  <c r="J23" i="1"/>
  <c r="K23" i="1"/>
  <c r="L23" i="1"/>
  <c r="M23" i="1"/>
  <c r="D24" i="1"/>
  <c r="H24" i="1"/>
  <c r="I24" i="1"/>
  <c r="J24" i="1"/>
  <c r="K24" i="1"/>
  <c r="L24" i="1"/>
  <c r="M24" i="1"/>
  <c r="D25" i="1"/>
  <c r="H25" i="1"/>
  <c r="I25" i="1"/>
  <c r="J25" i="1"/>
  <c r="K25" i="1"/>
  <c r="L25" i="1"/>
  <c r="M25" i="1"/>
  <c r="D26" i="1"/>
  <c r="H26" i="1"/>
  <c r="I26" i="1"/>
  <c r="J26" i="1"/>
  <c r="K26" i="1"/>
  <c r="L26" i="1"/>
  <c r="M26" i="1"/>
  <c r="D27" i="1"/>
  <c r="H27" i="1"/>
  <c r="I27" i="1"/>
  <c r="J27" i="1"/>
  <c r="K27" i="1"/>
  <c r="L27" i="1"/>
  <c r="M27" i="1"/>
  <c r="D28" i="1"/>
  <c r="H28" i="1"/>
  <c r="I28" i="1"/>
  <c r="J28" i="1"/>
  <c r="K28" i="1"/>
  <c r="L28" i="1"/>
  <c r="M28" i="1"/>
  <c r="D29" i="1"/>
  <c r="H29" i="1"/>
  <c r="I29" i="1"/>
  <c r="J29" i="1"/>
  <c r="K29" i="1"/>
  <c r="L29" i="1"/>
  <c r="M29" i="1"/>
  <c r="D30" i="1"/>
  <c r="H30" i="1"/>
  <c r="I30" i="1"/>
  <c r="J30" i="1"/>
  <c r="K30" i="1"/>
  <c r="L30" i="1"/>
  <c r="M30" i="1"/>
  <c r="D31" i="1"/>
  <c r="H31" i="1"/>
  <c r="I31" i="1"/>
  <c r="J31" i="1"/>
  <c r="K31" i="1"/>
  <c r="L31" i="1"/>
  <c r="M31" i="1"/>
  <c r="D32" i="1"/>
  <c r="H32" i="1"/>
  <c r="I32" i="1"/>
  <c r="J32" i="1"/>
  <c r="K32" i="1"/>
  <c r="L32" i="1"/>
  <c r="M32" i="1"/>
  <c r="D33" i="1"/>
  <c r="H33" i="1"/>
  <c r="I33" i="1"/>
  <c r="J33" i="1"/>
  <c r="K33" i="1"/>
  <c r="L33" i="1"/>
  <c r="M33" i="1"/>
  <c r="D34" i="1"/>
  <c r="H34" i="1"/>
  <c r="I34" i="1"/>
  <c r="J34" i="1"/>
  <c r="K34" i="1"/>
  <c r="L34" i="1"/>
  <c r="M34" i="1"/>
  <c r="D35" i="1"/>
  <c r="H35" i="1"/>
  <c r="I35" i="1"/>
  <c r="J35" i="1"/>
  <c r="K35" i="1"/>
  <c r="L35" i="1"/>
  <c r="M35" i="1"/>
  <c r="D36" i="1"/>
  <c r="H36" i="1"/>
  <c r="I36" i="1"/>
  <c r="J36" i="1"/>
  <c r="K36" i="1"/>
  <c r="L36" i="1"/>
  <c r="M36" i="1"/>
  <c r="D37" i="1"/>
  <c r="H37" i="1"/>
  <c r="I37" i="1"/>
  <c r="J37" i="1"/>
  <c r="K37" i="1"/>
  <c r="L37" i="1"/>
  <c r="M37" i="1"/>
  <c r="D38" i="1"/>
  <c r="H38" i="1"/>
  <c r="I38" i="1"/>
  <c r="J38" i="1"/>
  <c r="K38" i="1"/>
  <c r="L38" i="1"/>
  <c r="M38" i="1"/>
  <c r="D39" i="1"/>
  <c r="H39" i="1"/>
  <c r="I39" i="1"/>
  <c r="J39" i="1"/>
  <c r="K39" i="1"/>
  <c r="L39" i="1"/>
  <c r="M39" i="1"/>
  <c r="D40" i="1"/>
  <c r="H40" i="1"/>
  <c r="I40" i="1"/>
  <c r="J40" i="1"/>
  <c r="K40" i="1"/>
  <c r="L40" i="1"/>
  <c r="M40" i="1"/>
  <c r="D41" i="1"/>
  <c r="H41" i="1"/>
  <c r="I41" i="1"/>
  <c r="J41" i="1"/>
  <c r="K41" i="1"/>
  <c r="L41" i="1"/>
  <c r="M41" i="1"/>
  <c r="D42" i="1"/>
  <c r="H42" i="1"/>
  <c r="I42" i="1"/>
  <c r="J42" i="1"/>
  <c r="K42" i="1"/>
  <c r="L42" i="1"/>
  <c r="M42" i="1"/>
  <c r="D43" i="1"/>
  <c r="H43" i="1"/>
  <c r="I43" i="1"/>
  <c r="J43" i="1"/>
  <c r="K43" i="1"/>
  <c r="L43" i="1"/>
  <c r="M43" i="1"/>
  <c r="D44" i="1"/>
  <c r="H44" i="1"/>
  <c r="I44" i="1"/>
  <c r="J44" i="1"/>
  <c r="K44" i="1"/>
  <c r="L44" i="1"/>
  <c r="M44" i="1"/>
  <c r="D45" i="1"/>
  <c r="H45" i="1"/>
  <c r="I45" i="1"/>
  <c r="J45" i="1"/>
  <c r="K45" i="1"/>
  <c r="L45" i="1"/>
  <c r="M45" i="1"/>
  <c r="D46" i="1"/>
  <c r="H46" i="1"/>
  <c r="I46" i="1"/>
  <c r="J46" i="1"/>
  <c r="K46" i="1"/>
  <c r="L46" i="1"/>
  <c r="M46" i="1"/>
  <c r="D47" i="1"/>
  <c r="H47" i="1"/>
  <c r="I47" i="1"/>
  <c r="J47" i="1"/>
  <c r="K47" i="1"/>
  <c r="L47" i="1"/>
  <c r="M47" i="1"/>
  <c r="D48" i="1"/>
  <c r="H48" i="1"/>
  <c r="I48" i="1"/>
  <c r="J48" i="1"/>
  <c r="K48" i="1"/>
  <c r="L48" i="1"/>
  <c r="M48" i="1"/>
  <c r="D49" i="1"/>
  <c r="H49" i="1"/>
  <c r="I49" i="1"/>
  <c r="J49" i="1"/>
  <c r="K49" i="1"/>
  <c r="L49" i="1"/>
  <c r="M49" i="1"/>
  <c r="D50" i="1"/>
  <c r="H50" i="1"/>
  <c r="I50" i="1"/>
  <c r="J50" i="1"/>
  <c r="K50" i="1"/>
  <c r="L50" i="1"/>
  <c r="M50" i="1"/>
  <c r="D51" i="1"/>
  <c r="H51" i="1"/>
  <c r="I51" i="1"/>
  <c r="J51" i="1"/>
  <c r="K51" i="1"/>
  <c r="L51" i="1"/>
  <c r="M51" i="1"/>
  <c r="D52" i="1"/>
  <c r="H52" i="1"/>
  <c r="I52" i="1"/>
  <c r="J52" i="1"/>
  <c r="K52" i="1"/>
  <c r="L52" i="1"/>
  <c r="M52" i="1"/>
  <c r="D53" i="1"/>
  <c r="H53" i="1"/>
  <c r="I53" i="1"/>
  <c r="J53" i="1"/>
  <c r="K53" i="1"/>
  <c r="L53" i="1"/>
  <c r="M53" i="1"/>
  <c r="D54" i="1"/>
  <c r="H54" i="1"/>
  <c r="I54" i="1"/>
  <c r="J54" i="1"/>
  <c r="K54" i="1"/>
  <c r="L54" i="1"/>
  <c r="M54" i="1"/>
  <c r="D55" i="1"/>
  <c r="H55" i="1"/>
  <c r="I55" i="1"/>
  <c r="J55" i="1"/>
  <c r="K55" i="1"/>
  <c r="L55" i="1"/>
  <c r="M55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J3" i="1"/>
  <c r="J4" i="1"/>
  <c r="J5" i="1"/>
  <c r="J6" i="1"/>
  <c r="M4" i="1"/>
  <c r="M5" i="1"/>
  <c r="M6" i="1"/>
  <c r="M3" i="1"/>
  <c r="K3" i="1"/>
  <c r="K4" i="1"/>
  <c r="K5" i="1"/>
  <c r="K6" i="1"/>
  <c r="K2" i="1"/>
</calcChain>
</file>

<file path=xl/sharedStrings.xml><?xml version="1.0" encoding="utf-8"?>
<sst xmlns="http://schemas.openxmlformats.org/spreadsheetml/2006/main" count="67" uniqueCount="16">
  <si>
    <t>Customer</t>
  </si>
  <si>
    <t>StartPosition</t>
  </si>
  <si>
    <t>Sequence</t>
  </si>
  <si>
    <t>Action</t>
  </si>
  <si>
    <t>Indicator</t>
  </si>
  <si>
    <t>Shares</t>
  </si>
  <si>
    <t>Price</t>
  </si>
  <si>
    <t>Position</t>
  </si>
  <si>
    <t>Basis</t>
  </si>
  <si>
    <t>AverageCost</t>
  </si>
  <si>
    <t>Gain</t>
  </si>
  <si>
    <t>Long</t>
  </si>
  <si>
    <t>Buy</t>
  </si>
  <si>
    <t>Sell</t>
  </si>
  <si>
    <t>BasisBryan</t>
  </si>
  <si>
    <t>Fee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</si>
</sst>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000000"/>
    <numFmt numFmtId="165" formatCode="0.0000"/>
    <numFmt numFmtId="166" formatCode="0.00000"/>
    <numFmt numFmtId="167" formatCode="0.0000000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9">
    <xf numFmtId="0" fontId="0" fillId="0" borderId="0" xfId="0"/>
    <xf numFmtId="0" fontId="0" fillId="0" borderId="3" xfId="0" applyFill="1" applyBorder="1"/>
    <xf numFmtId="0" fontId="0" fillId="0" borderId="3" xfId="0" applyBorder="1"/>
    <xf numFmtId="0" fontId="0" fillId="2" borderId="3" xfId="0" applyFill="1" applyBorder="1"/>
    <xf numFmtId="164" fontId="0" fillId="0" borderId="3" xfId="0" applyNumberFormat="1" applyBorder="1"/>
    <xf numFmtId="0" fontId="0" fillId="3" borderId="0" xfId="0" applyFill="1"/>
    <xf numFmtId="0" fontId="0" fillId="3" borderId="3" xfId="0" applyFill="1" applyBorder="1"/>
    <xf numFmtId="164" fontId="0" fillId="3" borderId="3" xfId="0" applyNumberFormat="1" applyFill="1" applyBorder="1"/>
    <xf numFmtId="0" fontId="0" fillId="4" borderId="3" xfId="0" applyFill="1" applyBorder="1"/>
    <xf numFmtId="164" fontId="0" fillId="4" borderId="3" xfId="0" applyNumberFormat="1" applyFill="1" applyBorder="1"/>
    <xf numFmtId="0" fontId="0" fillId="4" borderId="0" xfId="0" applyFill="1"/>
    <xf numFmtId="0" fontId="0" fillId="5" borderId="0" xfId="0" applyFill="1"/>
    <xf numFmtId="0" fontId="0" fillId="5" borderId="3" xfId="0" applyFill="1" applyBorder="1"/>
    <xf numFmtId="164" fontId="0" fillId="5" borderId="3" xfId="0" applyNumberFormat="1" applyFill="1" applyBorder="1"/>
    <xf numFmtId="0" fontId="0" fillId="6" borderId="3" xfId="0" applyFill="1" applyBorder="1"/>
    <xf numFmtId="164" fontId="0" fillId="6" borderId="3" xfId="0" applyNumberFormat="1" applyFill="1" applyBorder="1"/>
    <xf numFmtId="0" fontId="0" fillId="7" borderId="3" xfId="0" applyFill="1" applyBorder="1"/>
    <xf numFmtId="164" fontId="0" fillId="7" borderId="3" xfId="0" applyNumberFormat="1" applyFill="1" applyBorder="1"/>
    <xf numFmtId="165" fontId="0" fillId="6" borderId="3" xfId="0" applyNumberFormat="1" applyFill="1" applyBorder="1"/>
    <xf numFmtId="165" fontId="0" fillId="7" borderId="3" xfId="0" applyNumberFormat="1" applyFill="1" applyBorder="1"/>
    <xf numFmtId="165" fontId="0" fillId="3" borderId="3" xfId="0" applyNumberFormat="1" applyFill="1" applyBorder="1"/>
    <xf numFmtId="165" fontId="0" fillId="4" borderId="3" xfId="0" applyNumberFormat="1" applyFill="1" applyBorder="1"/>
    <xf numFmtId="165" fontId="0" fillId="5" borderId="3" xfId="0" applyNumberFormat="1" applyFill="1" applyBorder="1"/>
    <xf numFmtId="165" fontId="0" fillId="2" borderId="3" xfId="0" applyNumberFormat="1" applyFill="1" applyBorder="1"/>
    <xf numFmtId="1" fontId="0" fillId="6" borderId="3" xfId="0" applyNumberFormat="1" applyFill="1" applyBorder="1"/>
    <xf numFmtId="1" fontId="0" fillId="7" borderId="3" xfId="0" applyNumberFormat="1" applyFill="1" applyBorder="1"/>
    <xf numFmtId="1" fontId="0" fillId="3" borderId="3" xfId="0" applyNumberFormat="1" applyFill="1" applyBorder="1"/>
    <xf numFmtId="1" fontId="0" fillId="4" borderId="3" xfId="0" applyNumberFormat="1" applyFill="1" applyBorder="1"/>
    <xf numFmtId="1" fontId="0" fillId="5" borderId="3" xfId="0" applyNumberFormat="1" applyFill="1" applyBorder="1"/>
    <xf numFmtId="1" fontId="0" fillId="2" borderId="3" xfId="0" applyNumberFormat="1" applyFill="1" applyBorder="1"/>
    <xf numFmtId="2" fontId="0" fillId="0" borderId="0" xfId="0" applyNumberFormat="1"/>
    <xf numFmtId="2" fontId="0" fillId="3" borderId="0" xfId="0" applyNumberFormat="1" applyFill="1"/>
    <xf numFmtId="2" fontId="0" fillId="4" borderId="0" xfId="0" applyNumberFormat="1" applyFill="1"/>
    <xf numFmtId="2" fontId="0" fillId="5" borderId="0" xfId="0" applyNumberFormat="1" applyFill="1"/>
    <xf numFmtId="167" fontId="0" fillId="0" borderId="0" xfId="0" applyNumberFormat="1"/>
    <xf numFmtId="166" fontId="0" fillId="2" borderId="3" xfId="0" applyNumberFormat="1" applyFill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5"/>
  <sheetViews>
    <sheetView tabSelected="1" workbookViewId="0">
      <selection activeCell="G29" sqref="G29:G30"/>
    </sheetView>
  </sheetViews>
  <sheetFormatPr baseColWidth="10" defaultRowHeight="16" x14ac:dyDescent="0.2"/>
  <cols>
    <col min="10" max="10" width="12.6640625" bestFit="1" customWidth="1"/>
    <col min="12" max="12" width="15.1640625" customWidth="1"/>
    <col min="13" max="13" width="17.1640625" customWidth="1"/>
    <col min="14" max="14" width="11.33203125" bestFit="1" customWidth="1"/>
    <col min="15" max="15" width="15.33203125" bestFit="1" customWidth="1"/>
  </cols>
  <sheetData>
    <row r="1" spans="1:14" x14ac:dyDescent="0.2">
      <c r="A1" s="36" t="s">
        <v>0</v>
      </c>
      <c r="B1" s="37"/>
      <c r="C1" s="37"/>
      <c r="D1" s="37"/>
      <c r="E1" s="37"/>
      <c r="F1" s="37"/>
      <c r="G1" s="37"/>
      <c r="H1" s="37"/>
      <c r="I1" s="37"/>
      <c r="J1" s="38"/>
    </row>
    <row r="2" spans="1:14" x14ac:dyDescent="0.2">
      <c r="A2" s="1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1" t="s">
        <v>15</v>
      </c>
      <c r="H2" s="2" t="s">
        <v>7</v>
      </c>
      <c r="I2" s="2" t="s">
        <v>8</v>
      </c>
      <c r="J2" s="2" t="s">
        <v>9</v>
      </c>
      <c r="K2" s="3" t="str">
        <f>H2</f>
        <v>Position</v>
      </c>
      <c r="L2" s="3" t="s">
        <v>10</v>
      </c>
      <c r="M2" s="3" t="s">
        <v>14</v>
      </c>
      <c r="N2" s="34"/>
    </row>
    <row r="3" spans="1:14" x14ac:dyDescent="0.2">
      <c r="A3" s="2" t="s">
        <v>11</v>
      </c>
      <c r="B3" s="14">
        <v>1</v>
      </c>
      <c r="C3" s="14" t="s">
        <v>12</v>
      </c>
      <c r="D3" s="14">
        <f>IF(EXACT(C3,"Buy"),1,IF(EXACT(C3,"Sell"),-1,0))</f>
        <v>1</v>
      </c>
      <c r="E3" s="14">
        <v>2100</v>
      </c>
      <c r="F3" s="14">
        <v>12.8</v>
      </c>
      <c r="G3" s="14">
        <v>63</v>
      </c>
      <c r="H3" s="14">
        <f>SUMPRODUCT(D3,E3)</f>
        <v>2100</v>
      </c>
      <c r="I3" s="14">
        <f>H3*F3*D3+G3</f>
        <v>26943</v>
      </c>
      <c r="J3" s="15">
        <f>IF(D3=1,ABS(I3/H3),0)</f>
        <v>12.83</v>
      </c>
      <c r="K3" s="24">
        <f t="shared" ref="K3:K6" si="0">H3</f>
        <v>2100</v>
      </c>
      <c r="L3" s="18">
        <f>IF(D3=1,0,E3*(F3-J3)-G3)</f>
        <v>0</v>
      </c>
      <c r="M3" s="18">
        <f>-1*I3</f>
        <v>-26943</v>
      </c>
      <c r="N3" s="30"/>
    </row>
    <row r="4" spans="1:14" x14ac:dyDescent="0.2">
      <c r="A4" s="2"/>
      <c r="B4" s="14">
        <v>2</v>
      </c>
      <c r="C4" s="14" t="s">
        <v>12</v>
      </c>
      <c r="D4" s="14">
        <f t="shared" ref="D4:D54" si="1">IF(EXACT(C4,"Buy"),1,IF(EXACT(C4,"Sell"),-1,0))</f>
        <v>1</v>
      </c>
      <c r="E4" s="14">
        <v>400</v>
      </c>
      <c r="F4" s="14">
        <v>12.96</v>
      </c>
      <c r="G4" s="14">
        <v>25.95</v>
      </c>
      <c r="H4" s="14">
        <f>SUMPRODUCT(D4,E4)+H3</f>
        <v>2500</v>
      </c>
      <c r="I4" s="14">
        <f>IF(D4=1,I3+E4*F4+G4,H4*J3)</f>
        <v>32152.95</v>
      </c>
      <c r="J4" s="15">
        <f>IF(D4=1,ABS(I4/H4),J3)</f>
        <v>12.861180000000001</v>
      </c>
      <c r="K4" s="24">
        <f t="shared" si="0"/>
        <v>2500</v>
      </c>
      <c r="L4" s="18">
        <f>IF(D4=1,0,E4*(F4-J4)-G4)+L3</f>
        <v>0</v>
      </c>
      <c r="M4" s="18">
        <f t="shared" ref="M4:M6" si="2">-1*I4</f>
        <v>-32152.95</v>
      </c>
      <c r="N4" s="30"/>
    </row>
    <row r="5" spans="1:14" x14ac:dyDescent="0.2">
      <c r="A5" s="2"/>
      <c r="B5" s="14">
        <v>3</v>
      </c>
      <c r="C5" s="14" t="s">
        <v>12</v>
      </c>
      <c r="D5" s="14">
        <f t="shared" si="1"/>
        <v>1</v>
      </c>
      <c r="E5" s="14">
        <v>2100</v>
      </c>
      <c r="F5" s="14">
        <v>13.07</v>
      </c>
      <c r="G5" s="14">
        <v>86.1</v>
      </c>
      <c r="H5" s="14">
        <f>SUMPRODUCT(D5,E5)+H4</f>
        <v>4600</v>
      </c>
      <c r="I5" s="14">
        <f t="shared" ref="I5:I6" si="3">IF(D5=1,I4+E5*F5+G5,H5*J4)</f>
        <v>59686.049999999996</v>
      </c>
      <c r="J5" s="15">
        <f>IF(D5=1,ABS(I5/H5),J4)</f>
        <v>12.975228260869564</v>
      </c>
      <c r="K5" s="24">
        <f t="shared" si="0"/>
        <v>4600</v>
      </c>
      <c r="L5" s="18">
        <f>IF(D5=1,0,E5*(F5-J5)-G5)+L4</f>
        <v>0</v>
      </c>
      <c r="M5" s="18">
        <f t="shared" si="2"/>
        <v>-59686.049999999996</v>
      </c>
      <c r="N5" s="30"/>
    </row>
    <row r="6" spans="1:14" x14ac:dyDescent="0.2">
      <c r="A6" s="2"/>
      <c r="B6" s="14">
        <v>4</v>
      </c>
      <c r="C6" s="14" t="s">
        <v>12</v>
      </c>
      <c r="D6" s="14">
        <f t="shared" si="1"/>
        <v>1</v>
      </c>
      <c r="E6" s="14">
        <v>2000</v>
      </c>
      <c r="F6" s="14">
        <v>13.15</v>
      </c>
      <c r="G6" s="14"/>
      <c r="H6" s="14">
        <f>SUMPRODUCT(D6,E6)+H5</f>
        <v>6600</v>
      </c>
      <c r="I6" s="14">
        <f t="shared" si="3"/>
        <v>85986.049999999988</v>
      </c>
      <c r="J6" s="15">
        <f>IF(D6=1,ABS(I6/H6),J5)</f>
        <v>13.028189393939392</v>
      </c>
      <c r="K6" s="24">
        <f t="shared" si="0"/>
        <v>6600</v>
      </c>
      <c r="L6" s="18">
        <f>IF(D6=1,0,E6*(F6-J6)-G6)+L5</f>
        <v>0</v>
      </c>
      <c r="M6" s="18">
        <f t="shared" si="2"/>
        <v>-85986.049999999988</v>
      </c>
      <c r="N6" s="30"/>
    </row>
    <row r="7" spans="1:14" x14ac:dyDescent="0.2">
      <c r="B7" s="14">
        <v>5</v>
      </c>
      <c r="C7" s="14" t="s">
        <v>12</v>
      </c>
      <c r="D7" s="14">
        <f t="shared" si="1"/>
        <v>1</v>
      </c>
      <c r="E7" s="14">
        <v>1500</v>
      </c>
      <c r="F7" s="14">
        <v>13.3</v>
      </c>
      <c r="G7" s="14">
        <v>31.5</v>
      </c>
      <c r="H7" s="14">
        <f t="shared" ref="H7:H55" si="4">SUMPRODUCT(D7,E7)+H6</f>
        <v>8100</v>
      </c>
      <c r="I7" s="14">
        <f t="shared" ref="I7:I55" si="5">IF(D7=1,I6+E7*F7+G7,H7*J6)</f>
        <v>105967.54999999999</v>
      </c>
      <c r="J7" s="15">
        <f t="shared" ref="J7:J55" si="6">IF(D7=1,ABS(I7/H7),J6)</f>
        <v>13.082413580246913</v>
      </c>
      <c r="K7" s="24">
        <f t="shared" ref="K7:K55" si="7">H7</f>
        <v>8100</v>
      </c>
      <c r="L7" s="18">
        <f t="shared" ref="L7:L55" si="8">IF(D7=1,0,E7*(F7-J7)-G7)+L6</f>
        <v>0</v>
      </c>
      <c r="M7" s="18">
        <f t="shared" ref="M7:M55" si="9">-1*I7</f>
        <v>-105967.54999999999</v>
      </c>
      <c r="N7" s="30"/>
    </row>
    <row r="8" spans="1:14" x14ac:dyDescent="0.2">
      <c r="B8" s="14">
        <v>6</v>
      </c>
      <c r="C8" s="14" t="s">
        <v>12</v>
      </c>
      <c r="D8" s="14">
        <f t="shared" si="1"/>
        <v>1</v>
      </c>
      <c r="E8" s="14">
        <v>800</v>
      </c>
      <c r="F8" s="14">
        <v>13.23</v>
      </c>
      <c r="G8" s="14">
        <v>94.47</v>
      </c>
      <c r="H8" s="14">
        <f t="shared" si="4"/>
        <v>8900</v>
      </c>
      <c r="I8" s="14">
        <f t="shared" si="5"/>
        <v>116646.01999999999</v>
      </c>
      <c r="J8" s="15">
        <f t="shared" si="6"/>
        <v>13.106294382022471</v>
      </c>
      <c r="K8" s="24">
        <f t="shared" si="7"/>
        <v>8900</v>
      </c>
      <c r="L8" s="18">
        <f t="shared" si="8"/>
        <v>0</v>
      </c>
      <c r="M8" s="18">
        <f t="shared" si="9"/>
        <v>-116646.01999999999</v>
      </c>
      <c r="N8" s="30"/>
    </row>
    <row r="9" spans="1:14" x14ac:dyDescent="0.2">
      <c r="B9" s="14">
        <f>B8+1</f>
        <v>7</v>
      </c>
      <c r="C9" s="14" t="s">
        <v>12</v>
      </c>
      <c r="D9" s="14">
        <f t="shared" si="1"/>
        <v>1</v>
      </c>
      <c r="E9" s="14">
        <v>1600</v>
      </c>
      <c r="F9" s="14">
        <v>13.45</v>
      </c>
      <c r="G9" s="14">
        <v>37.799999999999997</v>
      </c>
      <c r="H9" s="14">
        <f t="shared" si="4"/>
        <v>10500</v>
      </c>
      <c r="I9" s="14">
        <f t="shared" si="5"/>
        <v>138203.81999999998</v>
      </c>
      <c r="J9" s="15">
        <f t="shared" si="6"/>
        <v>13.162268571428569</v>
      </c>
      <c r="K9" s="24">
        <f t="shared" si="7"/>
        <v>10500</v>
      </c>
      <c r="L9" s="18">
        <f t="shared" si="8"/>
        <v>0</v>
      </c>
      <c r="M9" s="18">
        <f t="shared" si="9"/>
        <v>-138203.81999999998</v>
      </c>
      <c r="N9" s="30"/>
    </row>
    <row r="10" spans="1:14" x14ac:dyDescent="0.2">
      <c r="B10" s="16">
        <f t="shared" ref="B10:B54" si="10">B9+1</f>
        <v>8</v>
      </c>
      <c r="C10" s="16" t="s">
        <v>12</v>
      </c>
      <c r="D10" s="16">
        <f t="shared" si="1"/>
        <v>1</v>
      </c>
      <c r="E10" s="16">
        <v>200</v>
      </c>
      <c r="F10" s="16">
        <v>13.46</v>
      </c>
      <c r="G10" s="16"/>
      <c r="H10" s="16">
        <f t="shared" si="4"/>
        <v>10700</v>
      </c>
      <c r="I10" s="16">
        <f t="shared" si="5"/>
        <v>140895.81999999998</v>
      </c>
      <c r="J10" s="17">
        <f t="shared" si="6"/>
        <v>13.167833644859812</v>
      </c>
      <c r="K10" s="25">
        <f t="shared" si="7"/>
        <v>10700</v>
      </c>
      <c r="L10" s="19">
        <f t="shared" si="8"/>
        <v>0</v>
      </c>
      <c r="M10" s="19">
        <f t="shared" si="9"/>
        <v>-140895.81999999998</v>
      </c>
      <c r="N10" s="30"/>
    </row>
    <row r="11" spans="1:14" x14ac:dyDescent="0.2">
      <c r="B11" s="16">
        <f t="shared" si="10"/>
        <v>9</v>
      </c>
      <c r="C11" s="16" t="s">
        <v>12</v>
      </c>
      <c r="D11" s="16">
        <f t="shared" si="1"/>
        <v>1</v>
      </c>
      <c r="E11" s="16">
        <v>1600</v>
      </c>
      <c r="F11" s="16">
        <v>13.59</v>
      </c>
      <c r="G11" s="16">
        <v>199.47</v>
      </c>
      <c r="H11" s="16">
        <f t="shared" si="4"/>
        <v>12300</v>
      </c>
      <c r="I11" s="16">
        <f t="shared" si="5"/>
        <v>162839.28999999998</v>
      </c>
      <c r="J11" s="17">
        <f t="shared" si="6"/>
        <v>13.238966666666665</v>
      </c>
      <c r="K11" s="25">
        <f t="shared" si="7"/>
        <v>12300</v>
      </c>
      <c r="L11" s="19">
        <f t="shared" si="8"/>
        <v>0</v>
      </c>
      <c r="M11" s="19">
        <f t="shared" si="9"/>
        <v>-162839.28999999998</v>
      </c>
      <c r="N11" s="30"/>
    </row>
    <row r="12" spans="1:14" x14ac:dyDescent="0.2">
      <c r="B12" s="16">
        <f t="shared" si="10"/>
        <v>10</v>
      </c>
      <c r="C12" s="16" t="s">
        <v>12</v>
      </c>
      <c r="D12" s="16">
        <f t="shared" si="1"/>
        <v>1</v>
      </c>
      <c r="E12" s="16">
        <v>3400</v>
      </c>
      <c r="F12" s="16">
        <v>13.6</v>
      </c>
      <c r="G12" s="16"/>
      <c r="H12" s="16">
        <f t="shared" si="4"/>
        <v>15700</v>
      </c>
      <c r="I12" s="16">
        <f t="shared" si="5"/>
        <v>209079.28999999998</v>
      </c>
      <c r="J12" s="17">
        <f t="shared" si="6"/>
        <v>13.317152229299362</v>
      </c>
      <c r="K12" s="25">
        <f t="shared" si="7"/>
        <v>15700</v>
      </c>
      <c r="L12" s="19">
        <f t="shared" si="8"/>
        <v>0</v>
      </c>
      <c r="M12" s="19">
        <f t="shared" si="9"/>
        <v>-209079.28999999998</v>
      </c>
      <c r="N12" s="30"/>
    </row>
    <row r="13" spans="1:14" x14ac:dyDescent="0.2">
      <c r="B13" s="16">
        <f t="shared" si="10"/>
        <v>11</v>
      </c>
      <c r="C13" s="16" t="s">
        <v>12</v>
      </c>
      <c r="D13" s="16">
        <f t="shared" si="1"/>
        <v>1</v>
      </c>
      <c r="E13" s="16">
        <v>600</v>
      </c>
      <c r="F13" s="16">
        <v>14.11</v>
      </c>
      <c r="G13" s="16">
        <v>20.76</v>
      </c>
      <c r="H13" s="16">
        <f t="shared" si="4"/>
        <v>16300</v>
      </c>
      <c r="I13" s="16">
        <f t="shared" si="5"/>
        <v>217566.05</v>
      </c>
      <c r="J13" s="17">
        <f t="shared" si="6"/>
        <v>13.347610429447853</v>
      </c>
      <c r="K13" s="25">
        <f t="shared" si="7"/>
        <v>16300</v>
      </c>
      <c r="L13" s="19">
        <f t="shared" si="8"/>
        <v>0</v>
      </c>
      <c r="M13" s="19">
        <f t="shared" si="9"/>
        <v>-217566.05</v>
      </c>
      <c r="N13" s="30"/>
    </row>
    <row r="14" spans="1:14" ht="18" customHeight="1" x14ac:dyDescent="0.2">
      <c r="B14" s="16">
        <f t="shared" si="10"/>
        <v>12</v>
      </c>
      <c r="C14" s="16" t="s">
        <v>12</v>
      </c>
      <c r="D14" s="16">
        <f t="shared" si="1"/>
        <v>1</v>
      </c>
      <c r="E14" s="16">
        <v>1100</v>
      </c>
      <c r="F14" s="16">
        <v>13.52</v>
      </c>
      <c r="G14" s="16">
        <v>105.6</v>
      </c>
      <c r="H14" s="16">
        <f t="shared" si="4"/>
        <v>17400</v>
      </c>
      <c r="I14" s="16">
        <f t="shared" si="5"/>
        <v>232543.65</v>
      </c>
      <c r="J14" s="17">
        <f t="shared" si="6"/>
        <v>13.364577586206897</v>
      </c>
      <c r="K14" s="25">
        <f t="shared" si="7"/>
        <v>17400</v>
      </c>
      <c r="L14" s="19">
        <f t="shared" si="8"/>
        <v>0</v>
      </c>
      <c r="M14" s="19">
        <f t="shared" si="9"/>
        <v>-232543.65</v>
      </c>
      <c r="N14" s="30"/>
    </row>
    <row r="15" spans="1:14" x14ac:dyDescent="0.2">
      <c r="B15" s="16">
        <f t="shared" si="10"/>
        <v>13</v>
      </c>
      <c r="C15" s="16" t="s">
        <v>12</v>
      </c>
      <c r="D15" s="16">
        <f t="shared" si="1"/>
        <v>1</v>
      </c>
      <c r="E15" s="16">
        <v>3300</v>
      </c>
      <c r="F15" s="16">
        <v>13.5</v>
      </c>
      <c r="G15" s="16"/>
      <c r="H15" s="16">
        <f t="shared" si="4"/>
        <v>20700</v>
      </c>
      <c r="I15" s="16">
        <f t="shared" si="5"/>
        <v>277093.65000000002</v>
      </c>
      <c r="J15" s="17">
        <f t="shared" si="6"/>
        <v>13.386166666666668</v>
      </c>
      <c r="K15" s="25">
        <f t="shared" si="7"/>
        <v>20700</v>
      </c>
      <c r="L15" s="19">
        <f t="shared" si="8"/>
        <v>0</v>
      </c>
      <c r="M15" s="19">
        <f t="shared" si="9"/>
        <v>-277093.65000000002</v>
      </c>
      <c r="N15" s="30"/>
    </row>
    <row r="16" spans="1:14" s="5" customFormat="1" x14ac:dyDescent="0.2">
      <c r="B16" s="6">
        <f t="shared" si="10"/>
        <v>14</v>
      </c>
      <c r="C16" s="6" t="s">
        <v>12</v>
      </c>
      <c r="D16" s="6">
        <f t="shared" si="1"/>
        <v>1</v>
      </c>
      <c r="E16" s="6">
        <v>600</v>
      </c>
      <c r="F16" s="6">
        <v>13.62</v>
      </c>
      <c r="G16" s="6">
        <v>20.76</v>
      </c>
      <c r="H16" s="6">
        <f t="shared" si="4"/>
        <v>21300</v>
      </c>
      <c r="I16" s="6">
        <f t="shared" si="5"/>
        <v>285286.41000000003</v>
      </c>
      <c r="J16" s="7">
        <f t="shared" si="6"/>
        <v>13.393728169014086</v>
      </c>
      <c r="K16" s="26">
        <f t="shared" si="7"/>
        <v>21300</v>
      </c>
      <c r="L16" s="20">
        <f t="shared" si="8"/>
        <v>0</v>
      </c>
      <c r="M16" s="20">
        <f t="shared" si="9"/>
        <v>-285286.41000000003</v>
      </c>
      <c r="N16" s="31"/>
    </row>
    <row r="17" spans="2:14" s="5" customFormat="1" x14ac:dyDescent="0.2">
      <c r="B17" s="6">
        <f t="shared" si="10"/>
        <v>15</v>
      </c>
      <c r="C17" s="6" t="s">
        <v>12</v>
      </c>
      <c r="D17" s="6">
        <f t="shared" si="1"/>
        <v>1</v>
      </c>
      <c r="E17" s="6">
        <v>1500</v>
      </c>
      <c r="F17" s="6">
        <v>13.55</v>
      </c>
      <c r="G17" s="6">
        <v>36</v>
      </c>
      <c r="H17" s="6">
        <f t="shared" si="4"/>
        <v>22800</v>
      </c>
      <c r="I17" s="6">
        <f t="shared" si="5"/>
        <v>305647.41000000003</v>
      </c>
      <c r="J17" s="7">
        <f t="shared" si="6"/>
        <v>13.405588157894739</v>
      </c>
      <c r="K17" s="26">
        <f t="shared" si="7"/>
        <v>22800</v>
      </c>
      <c r="L17" s="20">
        <f t="shared" si="8"/>
        <v>0</v>
      </c>
      <c r="M17" s="20">
        <f t="shared" si="9"/>
        <v>-305647.41000000003</v>
      </c>
      <c r="N17" s="31"/>
    </row>
    <row r="18" spans="2:14" s="5" customFormat="1" x14ac:dyDescent="0.2">
      <c r="B18" s="6">
        <f t="shared" si="10"/>
        <v>16</v>
      </c>
      <c r="C18" s="6" t="s">
        <v>12</v>
      </c>
      <c r="D18" s="6">
        <f t="shared" si="1"/>
        <v>1</v>
      </c>
      <c r="E18" s="6">
        <v>1500</v>
      </c>
      <c r="F18" s="6">
        <v>13.6</v>
      </c>
      <c r="G18" s="6">
        <v>36</v>
      </c>
      <c r="H18" s="6">
        <f t="shared" si="4"/>
        <v>24300</v>
      </c>
      <c r="I18" s="6">
        <f t="shared" si="5"/>
        <v>326083.41000000003</v>
      </c>
      <c r="J18" s="7">
        <f t="shared" si="6"/>
        <v>13.419070370370372</v>
      </c>
      <c r="K18" s="26">
        <f t="shared" si="7"/>
        <v>24300</v>
      </c>
      <c r="L18" s="20">
        <f t="shared" si="8"/>
        <v>0</v>
      </c>
      <c r="M18" s="20">
        <f t="shared" si="9"/>
        <v>-326083.41000000003</v>
      </c>
      <c r="N18" s="31"/>
    </row>
    <row r="19" spans="2:14" s="5" customFormat="1" x14ac:dyDescent="0.2">
      <c r="B19" s="6">
        <f t="shared" si="10"/>
        <v>17</v>
      </c>
      <c r="C19" s="6" t="s">
        <v>12</v>
      </c>
      <c r="D19" s="6">
        <f t="shared" si="1"/>
        <v>1</v>
      </c>
      <c r="E19" s="6">
        <v>1500</v>
      </c>
      <c r="F19" s="6">
        <v>13.53</v>
      </c>
      <c r="G19" s="6">
        <v>36</v>
      </c>
      <c r="H19" s="6">
        <f t="shared" si="4"/>
        <v>25800</v>
      </c>
      <c r="I19" s="6">
        <f t="shared" si="5"/>
        <v>346414.41000000003</v>
      </c>
      <c r="J19" s="7">
        <f t="shared" si="6"/>
        <v>13.426915116279071</v>
      </c>
      <c r="K19" s="26">
        <f t="shared" si="7"/>
        <v>25800</v>
      </c>
      <c r="L19" s="20">
        <f t="shared" si="8"/>
        <v>0</v>
      </c>
      <c r="M19" s="20">
        <f t="shared" si="9"/>
        <v>-346414.41000000003</v>
      </c>
      <c r="N19" s="31"/>
    </row>
    <row r="20" spans="2:14" s="5" customFormat="1" x14ac:dyDescent="0.2">
      <c r="B20" s="6">
        <f t="shared" si="10"/>
        <v>18</v>
      </c>
      <c r="C20" s="6" t="s">
        <v>12</v>
      </c>
      <c r="D20" s="6">
        <f t="shared" si="1"/>
        <v>1</v>
      </c>
      <c r="E20" s="6">
        <v>1500</v>
      </c>
      <c r="F20" s="6">
        <v>13.55</v>
      </c>
      <c r="G20" s="6">
        <v>36</v>
      </c>
      <c r="H20" s="6">
        <f t="shared" si="4"/>
        <v>27300</v>
      </c>
      <c r="I20" s="6">
        <f t="shared" si="5"/>
        <v>366775.41000000003</v>
      </c>
      <c r="J20" s="7">
        <f t="shared" si="6"/>
        <v>13.434996703296704</v>
      </c>
      <c r="K20" s="26">
        <f t="shared" si="7"/>
        <v>27300</v>
      </c>
      <c r="L20" s="20">
        <f t="shared" si="8"/>
        <v>0</v>
      </c>
      <c r="M20" s="20">
        <f t="shared" si="9"/>
        <v>-366775.41000000003</v>
      </c>
      <c r="N20" s="31"/>
    </row>
    <row r="21" spans="2:14" s="5" customFormat="1" x14ac:dyDescent="0.2">
      <c r="B21" s="6">
        <f t="shared" si="10"/>
        <v>19</v>
      </c>
      <c r="C21" s="6" t="s">
        <v>12</v>
      </c>
      <c r="D21" s="6">
        <f t="shared" si="1"/>
        <v>1</v>
      </c>
      <c r="E21" s="6">
        <v>1000</v>
      </c>
      <c r="F21" s="6">
        <v>13.85</v>
      </c>
      <c r="G21" s="6">
        <v>20.76</v>
      </c>
      <c r="H21" s="6">
        <f t="shared" si="4"/>
        <v>28300</v>
      </c>
      <c r="I21" s="6">
        <f t="shared" si="5"/>
        <v>380646.17000000004</v>
      </c>
      <c r="J21" s="7">
        <f t="shared" si="6"/>
        <v>13.450394699646644</v>
      </c>
      <c r="K21" s="26">
        <f t="shared" si="7"/>
        <v>28300</v>
      </c>
      <c r="L21" s="20">
        <f t="shared" si="8"/>
        <v>0</v>
      </c>
      <c r="M21" s="20">
        <f t="shared" si="9"/>
        <v>-380646.17000000004</v>
      </c>
      <c r="N21" s="31"/>
    </row>
    <row r="22" spans="2:14" s="5" customFormat="1" x14ac:dyDescent="0.2">
      <c r="B22" s="6">
        <f t="shared" si="10"/>
        <v>20</v>
      </c>
      <c r="C22" s="6" t="s">
        <v>12</v>
      </c>
      <c r="D22" s="6">
        <f t="shared" si="1"/>
        <v>1</v>
      </c>
      <c r="E22" s="6">
        <v>2500</v>
      </c>
      <c r="F22" s="6">
        <v>12.48</v>
      </c>
      <c r="G22" s="6">
        <v>60</v>
      </c>
      <c r="H22" s="6">
        <f t="shared" si="4"/>
        <v>30800</v>
      </c>
      <c r="I22" s="6">
        <f t="shared" si="5"/>
        <v>411906.17000000004</v>
      </c>
      <c r="J22" s="7">
        <f t="shared" si="6"/>
        <v>13.37357694805195</v>
      </c>
      <c r="K22" s="26">
        <f t="shared" si="7"/>
        <v>30800</v>
      </c>
      <c r="L22" s="20">
        <f t="shared" si="8"/>
        <v>0</v>
      </c>
      <c r="M22" s="20">
        <f t="shared" si="9"/>
        <v>-411906.17000000004</v>
      </c>
      <c r="N22" s="31"/>
    </row>
    <row r="23" spans="2:14" s="5" customFormat="1" x14ac:dyDescent="0.2">
      <c r="B23" s="6">
        <f t="shared" si="10"/>
        <v>21</v>
      </c>
      <c r="C23" s="6" t="s">
        <v>12</v>
      </c>
      <c r="D23" s="6">
        <f t="shared" si="1"/>
        <v>1</v>
      </c>
      <c r="E23" s="6">
        <v>1000</v>
      </c>
      <c r="F23" s="6">
        <v>12.36</v>
      </c>
      <c r="G23" s="6">
        <v>60</v>
      </c>
      <c r="H23" s="6">
        <f t="shared" si="4"/>
        <v>31800</v>
      </c>
      <c r="I23" s="6">
        <f t="shared" si="5"/>
        <v>424326.17000000004</v>
      </c>
      <c r="J23" s="7">
        <f t="shared" si="6"/>
        <v>13.343590251572328</v>
      </c>
      <c r="K23" s="26">
        <f t="shared" si="7"/>
        <v>31800</v>
      </c>
      <c r="L23" s="20">
        <f t="shared" si="8"/>
        <v>0</v>
      </c>
      <c r="M23" s="20">
        <f t="shared" si="9"/>
        <v>-424326.17000000004</v>
      </c>
      <c r="N23" s="31"/>
    </row>
    <row r="24" spans="2:14" s="5" customFormat="1" x14ac:dyDescent="0.2">
      <c r="B24" s="6">
        <f t="shared" si="10"/>
        <v>22</v>
      </c>
      <c r="C24" s="6" t="s">
        <v>12</v>
      </c>
      <c r="D24" s="6">
        <f t="shared" si="1"/>
        <v>1</v>
      </c>
      <c r="E24" s="6">
        <v>1500</v>
      </c>
      <c r="F24" s="6">
        <v>12.36</v>
      </c>
      <c r="G24" s="6"/>
      <c r="H24" s="6">
        <f t="shared" si="4"/>
        <v>33300</v>
      </c>
      <c r="I24" s="6">
        <f t="shared" si="5"/>
        <v>442866.17000000004</v>
      </c>
      <c r="J24" s="7">
        <f t="shared" si="6"/>
        <v>13.299284384384386</v>
      </c>
      <c r="K24" s="26">
        <f t="shared" si="7"/>
        <v>33300</v>
      </c>
      <c r="L24" s="20">
        <f t="shared" si="8"/>
        <v>0</v>
      </c>
      <c r="M24" s="20">
        <f t="shared" si="9"/>
        <v>-442866.17000000004</v>
      </c>
      <c r="N24" s="31"/>
    </row>
    <row r="25" spans="2:14" s="5" customFormat="1" x14ac:dyDescent="0.2">
      <c r="B25" s="6">
        <f t="shared" si="10"/>
        <v>23</v>
      </c>
      <c r="C25" s="6" t="s">
        <v>12</v>
      </c>
      <c r="D25" s="6">
        <f t="shared" si="1"/>
        <v>1</v>
      </c>
      <c r="E25" s="6">
        <v>1500</v>
      </c>
      <c r="F25" s="6">
        <v>10.35</v>
      </c>
      <c r="G25" s="6">
        <v>36</v>
      </c>
      <c r="H25" s="6">
        <f t="shared" si="4"/>
        <v>34800</v>
      </c>
      <c r="I25" s="6">
        <f t="shared" si="5"/>
        <v>458427.17000000004</v>
      </c>
      <c r="J25" s="7">
        <f t="shared" si="6"/>
        <v>13.173194540229886</v>
      </c>
      <c r="K25" s="26">
        <f t="shared" si="7"/>
        <v>34800</v>
      </c>
      <c r="L25" s="20">
        <f t="shared" si="8"/>
        <v>0</v>
      </c>
      <c r="M25" s="20">
        <f t="shared" si="9"/>
        <v>-458427.17000000004</v>
      </c>
      <c r="N25" s="31"/>
    </row>
    <row r="26" spans="2:14" s="10" customFormat="1" x14ac:dyDescent="0.2">
      <c r="B26" s="8">
        <f t="shared" si="10"/>
        <v>24</v>
      </c>
      <c r="C26" s="8" t="s">
        <v>12</v>
      </c>
      <c r="D26" s="8">
        <f t="shared" si="1"/>
        <v>1</v>
      </c>
      <c r="E26" s="8">
        <v>2400</v>
      </c>
      <c r="F26" s="8">
        <v>10.32</v>
      </c>
      <c r="G26" s="8">
        <v>132</v>
      </c>
      <c r="H26" s="8">
        <f t="shared" si="4"/>
        <v>37200</v>
      </c>
      <c r="I26" s="8">
        <f t="shared" si="5"/>
        <v>483327.17000000004</v>
      </c>
      <c r="J26" s="9">
        <f t="shared" si="6"/>
        <v>12.992665860215055</v>
      </c>
      <c r="K26" s="27">
        <f t="shared" si="7"/>
        <v>37200</v>
      </c>
      <c r="L26" s="21">
        <f t="shared" si="8"/>
        <v>0</v>
      </c>
      <c r="M26" s="21">
        <f t="shared" si="9"/>
        <v>-483327.17000000004</v>
      </c>
      <c r="N26" s="32"/>
    </row>
    <row r="27" spans="2:14" s="10" customFormat="1" x14ac:dyDescent="0.2">
      <c r="B27" s="8">
        <f t="shared" si="10"/>
        <v>25</v>
      </c>
      <c r="C27" s="8" t="s">
        <v>12</v>
      </c>
      <c r="D27" s="8">
        <f t="shared" si="1"/>
        <v>1</v>
      </c>
      <c r="E27" s="8">
        <v>1600</v>
      </c>
      <c r="F27" s="8">
        <v>10.33</v>
      </c>
      <c r="G27" s="8"/>
      <c r="H27" s="8">
        <f t="shared" si="4"/>
        <v>38800</v>
      </c>
      <c r="I27" s="8">
        <f t="shared" si="5"/>
        <v>499855.17000000004</v>
      </c>
      <c r="J27" s="9">
        <f t="shared" si="6"/>
        <v>12.882865206185569</v>
      </c>
      <c r="K27" s="27">
        <f t="shared" si="7"/>
        <v>38800</v>
      </c>
      <c r="L27" s="21">
        <f t="shared" si="8"/>
        <v>0</v>
      </c>
      <c r="M27" s="21">
        <f t="shared" si="9"/>
        <v>-499855.17000000004</v>
      </c>
      <c r="N27" s="32"/>
    </row>
    <row r="28" spans="2:14" s="10" customFormat="1" x14ac:dyDescent="0.2">
      <c r="B28" s="8">
        <f t="shared" si="10"/>
        <v>26</v>
      </c>
      <c r="C28" s="8" t="s">
        <v>12</v>
      </c>
      <c r="D28" s="8">
        <f t="shared" si="1"/>
        <v>1</v>
      </c>
      <c r="E28" s="8">
        <v>1500</v>
      </c>
      <c r="F28" s="8">
        <v>10.4</v>
      </c>
      <c r="G28" s="8"/>
      <c r="H28" s="8">
        <f t="shared" si="4"/>
        <v>40300</v>
      </c>
      <c r="I28" s="8">
        <f t="shared" si="5"/>
        <v>515455.17000000004</v>
      </c>
      <c r="J28" s="9">
        <f t="shared" si="6"/>
        <v>12.790450868486353</v>
      </c>
      <c r="K28" s="27">
        <f t="shared" si="7"/>
        <v>40300</v>
      </c>
      <c r="L28" s="21">
        <f t="shared" si="8"/>
        <v>0</v>
      </c>
      <c r="M28" s="21">
        <f t="shared" si="9"/>
        <v>-515455.17000000004</v>
      </c>
      <c r="N28" s="32"/>
    </row>
    <row r="29" spans="2:14" s="10" customFormat="1" x14ac:dyDescent="0.2">
      <c r="B29" s="8">
        <f t="shared" si="10"/>
        <v>27</v>
      </c>
      <c r="C29" s="8" t="s">
        <v>12</v>
      </c>
      <c r="D29" s="8">
        <f t="shared" si="1"/>
        <v>1</v>
      </c>
      <c r="E29" s="8">
        <v>1500</v>
      </c>
      <c r="F29" s="8">
        <v>11.53</v>
      </c>
      <c r="G29" s="8">
        <v>36</v>
      </c>
      <c r="H29" s="8">
        <f t="shared" si="4"/>
        <v>41800</v>
      </c>
      <c r="I29" s="8">
        <f t="shared" si="5"/>
        <v>532786.17000000004</v>
      </c>
      <c r="J29" s="9">
        <f t="shared" si="6"/>
        <v>12.74608062200957</v>
      </c>
      <c r="K29" s="27">
        <f t="shared" si="7"/>
        <v>41800</v>
      </c>
      <c r="L29" s="21">
        <f t="shared" si="8"/>
        <v>0</v>
      </c>
      <c r="M29" s="21">
        <f t="shared" si="9"/>
        <v>-532786.17000000004</v>
      </c>
      <c r="N29" s="32"/>
    </row>
    <row r="30" spans="2:14" s="10" customFormat="1" x14ac:dyDescent="0.2">
      <c r="B30" s="8">
        <f t="shared" si="10"/>
        <v>28</v>
      </c>
      <c r="C30" s="8" t="s">
        <v>12</v>
      </c>
      <c r="D30" s="8">
        <f t="shared" si="1"/>
        <v>1</v>
      </c>
      <c r="E30" s="8">
        <v>1500</v>
      </c>
      <c r="F30" s="8">
        <v>11.02</v>
      </c>
      <c r="G30" s="8">
        <v>36</v>
      </c>
      <c r="H30" s="8">
        <f t="shared" si="4"/>
        <v>43300</v>
      </c>
      <c r="I30" s="8">
        <f t="shared" si="5"/>
        <v>549352.17000000004</v>
      </c>
      <c r="J30" s="9">
        <f t="shared" si="6"/>
        <v>12.687117090069284</v>
      </c>
      <c r="K30" s="27">
        <f t="shared" si="7"/>
        <v>43300</v>
      </c>
      <c r="L30" s="21">
        <f t="shared" si="8"/>
        <v>0</v>
      </c>
      <c r="M30" s="21">
        <f t="shared" si="9"/>
        <v>-549352.17000000004</v>
      </c>
      <c r="N30" s="32"/>
    </row>
    <row r="31" spans="2:14" s="10" customFormat="1" x14ac:dyDescent="0.2">
      <c r="B31" s="8">
        <f t="shared" si="10"/>
        <v>29</v>
      </c>
      <c r="C31" s="8" t="s">
        <v>12</v>
      </c>
      <c r="D31" s="8">
        <f t="shared" si="1"/>
        <v>1</v>
      </c>
      <c r="E31" s="8">
        <v>5000</v>
      </c>
      <c r="F31" s="8">
        <v>11.02</v>
      </c>
      <c r="G31" s="8">
        <v>120</v>
      </c>
      <c r="H31" s="8">
        <f t="shared" si="4"/>
        <v>48300</v>
      </c>
      <c r="I31" s="8">
        <f t="shared" si="5"/>
        <v>604572.17000000004</v>
      </c>
      <c r="J31" s="9">
        <f t="shared" si="6"/>
        <v>12.51702215320911</v>
      </c>
      <c r="K31" s="27">
        <f t="shared" si="7"/>
        <v>48300</v>
      </c>
      <c r="L31" s="21">
        <f t="shared" si="8"/>
        <v>0</v>
      </c>
      <c r="M31" s="21">
        <f t="shared" si="9"/>
        <v>-604572.17000000004</v>
      </c>
      <c r="N31" s="32"/>
    </row>
    <row r="32" spans="2:14" s="10" customFormat="1" x14ac:dyDescent="0.2">
      <c r="B32" s="8">
        <f t="shared" si="10"/>
        <v>30</v>
      </c>
      <c r="C32" s="8" t="s">
        <v>12</v>
      </c>
      <c r="D32" s="8">
        <f t="shared" si="1"/>
        <v>1</v>
      </c>
      <c r="E32" s="8">
        <v>4200</v>
      </c>
      <c r="F32" s="8">
        <v>11.05</v>
      </c>
      <c r="G32" s="8">
        <v>100.8</v>
      </c>
      <c r="H32" s="8">
        <f t="shared" si="4"/>
        <v>52500</v>
      </c>
      <c r="I32" s="8">
        <f t="shared" si="5"/>
        <v>651082.97000000009</v>
      </c>
      <c r="J32" s="9">
        <f t="shared" si="6"/>
        <v>12.401580380952383</v>
      </c>
      <c r="K32" s="27">
        <f t="shared" si="7"/>
        <v>52500</v>
      </c>
      <c r="L32" s="21">
        <f t="shared" si="8"/>
        <v>0</v>
      </c>
      <c r="M32" s="21">
        <f t="shared" si="9"/>
        <v>-651082.97000000009</v>
      </c>
      <c r="N32" s="32"/>
    </row>
    <row r="33" spans="1:14" s="10" customFormat="1" x14ac:dyDescent="0.2">
      <c r="B33" s="8">
        <f t="shared" si="10"/>
        <v>31</v>
      </c>
      <c r="C33" s="8" t="s">
        <v>12</v>
      </c>
      <c r="D33" s="8">
        <f t="shared" si="1"/>
        <v>1</v>
      </c>
      <c r="E33" s="8">
        <v>1800</v>
      </c>
      <c r="F33" s="8">
        <v>11.02</v>
      </c>
      <c r="G33" s="8">
        <v>43.2</v>
      </c>
      <c r="H33" s="8">
        <f t="shared" si="4"/>
        <v>54300</v>
      </c>
      <c r="I33" s="8">
        <f t="shared" si="5"/>
        <v>670962.17000000004</v>
      </c>
      <c r="J33" s="9">
        <f t="shared" si="6"/>
        <v>12.356577716390424</v>
      </c>
      <c r="K33" s="27">
        <f t="shared" si="7"/>
        <v>54300</v>
      </c>
      <c r="L33" s="21">
        <f t="shared" si="8"/>
        <v>0</v>
      </c>
      <c r="M33" s="21">
        <f t="shared" si="9"/>
        <v>-670962.17000000004</v>
      </c>
      <c r="N33" s="32"/>
    </row>
    <row r="34" spans="1:14" s="10" customFormat="1" x14ac:dyDescent="0.2">
      <c r="B34" s="8">
        <f t="shared" si="10"/>
        <v>32</v>
      </c>
      <c r="C34" s="8" t="s">
        <v>12</v>
      </c>
      <c r="D34" s="8">
        <f t="shared" si="1"/>
        <v>1</v>
      </c>
      <c r="E34" s="8">
        <v>4000</v>
      </c>
      <c r="F34" s="8">
        <v>10.39</v>
      </c>
      <c r="G34" s="8">
        <v>216</v>
      </c>
      <c r="H34" s="8">
        <f t="shared" si="4"/>
        <v>58300</v>
      </c>
      <c r="I34" s="8">
        <f t="shared" si="5"/>
        <v>712738.17</v>
      </c>
      <c r="J34" s="9">
        <f t="shared" si="6"/>
        <v>12.225354545454547</v>
      </c>
      <c r="K34" s="27">
        <f t="shared" si="7"/>
        <v>58300</v>
      </c>
      <c r="L34" s="21">
        <f t="shared" si="8"/>
        <v>0</v>
      </c>
      <c r="M34" s="21">
        <f t="shared" si="9"/>
        <v>-712738.17</v>
      </c>
      <c r="N34" s="32"/>
    </row>
    <row r="35" spans="1:14" s="10" customFormat="1" x14ac:dyDescent="0.2">
      <c r="B35" s="8">
        <f t="shared" si="10"/>
        <v>33</v>
      </c>
      <c r="C35" s="8" t="s">
        <v>12</v>
      </c>
      <c r="D35" s="8">
        <f t="shared" si="1"/>
        <v>1</v>
      </c>
      <c r="E35" s="8">
        <v>2200</v>
      </c>
      <c r="F35" s="8">
        <v>10.39</v>
      </c>
      <c r="G35" s="8"/>
      <c r="H35" s="8">
        <f t="shared" si="4"/>
        <v>60500</v>
      </c>
      <c r="I35" s="8">
        <f t="shared" si="5"/>
        <v>735596.17</v>
      </c>
      <c r="J35" s="9">
        <f t="shared" si="6"/>
        <v>12.15861438016529</v>
      </c>
      <c r="K35" s="27">
        <f t="shared" si="7"/>
        <v>60500</v>
      </c>
      <c r="L35" s="21">
        <f t="shared" si="8"/>
        <v>0</v>
      </c>
      <c r="M35" s="21">
        <f t="shared" si="9"/>
        <v>-735596.17</v>
      </c>
      <c r="N35" s="32"/>
    </row>
    <row r="36" spans="1:14" s="10" customFormat="1" x14ac:dyDescent="0.2">
      <c r="B36" s="8">
        <f t="shared" si="10"/>
        <v>34</v>
      </c>
      <c r="C36" s="8" t="s">
        <v>12</v>
      </c>
      <c r="D36" s="8">
        <f t="shared" si="1"/>
        <v>1</v>
      </c>
      <c r="E36" s="8">
        <v>2800</v>
      </c>
      <c r="F36" s="8">
        <v>10.4</v>
      </c>
      <c r="G36" s="8"/>
      <c r="H36" s="8">
        <f t="shared" si="4"/>
        <v>63300</v>
      </c>
      <c r="I36" s="8">
        <f t="shared" si="5"/>
        <v>764716.17</v>
      </c>
      <c r="J36" s="9">
        <f t="shared" si="6"/>
        <v>12.080824170616115</v>
      </c>
      <c r="K36" s="27">
        <f t="shared" si="7"/>
        <v>63300</v>
      </c>
      <c r="L36" s="21">
        <f t="shared" si="8"/>
        <v>0</v>
      </c>
      <c r="M36" s="21">
        <f t="shared" si="9"/>
        <v>-764716.17</v>
      </c>
      <c r="N36" s="32"/>
    </row>
    <row r="37" spans="1:14" x14ac:dyDescent="0.2">
      <c r="A37" s="11"/>
      <c r="B37" s="12">
        <f t="shared" si="10"/>
        <v>35</v>
      </c>
      <c r="C37" s="12" t="s">
        <v>12</v>
      </c>
      <c r="D37" s="12">
        <f t="shared" si="1"/>
        <v>1</v>
      </c>
      <c r="E37" s="12">
        <v>1100</v>
      </c>
      <c r="F37" s="12">
        <v>9.93</v>
      </c>
      <c r="G37" s="12">
        <v>120</v>
      </c>
      <c r="H37" s="12">
        <f t="shared" si="4"/>
        <v>64400</v>
      </c>
      <c r="I37" s="12">
        <f t="shared" si="5"/>
        <v>775759.17</v>
      </c>
      <c r="J37" s="13">
        <f t="shared" si="6"/>
        <v>12.045949844720498</v>
      </c>
      <c r="K37" s="28">
        <f t="shared" si="7"/>
        <v>64400</v>
      </c>
      <c r="L37" s="22">
        <f t="shared" si="8"/>
        <v>0</v>
      </c>
      <c r="M37" s="22">
        <f t="shared" si="9"/>
        <v>-775759.17</v>
      </c>
      <c r="N37" s="33"/>
    </row>
    <row r="38" spans="1:14" x14ac:dyDescent="0.2">
      <c r="A38" s="11"/>
      <c r="B38" s="12">
        <f t="shared" si="10"/>
        <v>36</v>
      </c>
      <c r="C38" s="12" t="s">
        <v>12</v>
      </c>
      <c r="D38" s="12">
        <f t="shared" si="1"/>
        <v>1</v>
      </c>
      <c r="E38" s="12">
        <v>3900</v>
      </c>
      <c r="F38" s="12">
        <v>9.94</v>
      </c>
      <c r="G38" s="12"/>
      <c r="H38" s="12">
        <f t="shared" si="4"/>
        <v>68300</v>
      </c>
      <c r="I38" s="12">
        <f t="shared" si="5"/>
        <v>814525.17</v>
      </c>
      <c r="J38" s="13">
        <f t="shared" si="6"/>
        <v>11.92569795021962</v>
      </c>
      <c r="K38" s="28">
        <f t="shared" si="7"/>
        <v>68300</v>
      </c>
      <c r="L38" s="22">
        <f t="shared" si="8"/>
        <v>0</v>
      </c>
      <c r="M38" s="22">
        <f t="shared" si="9"/>
        <v>-814525.17</v>
      </c>
      <c r="N38" s="33"/>
    </row>
    <row r="39" spans="1:14" x14ac:dyDescent="0.2">
      <c r="A39" s="11"/>
      <c r="B39" s="12">
        <f t="shared" si="10"/>
        <v>37</v>
      </c>
      <c r="C39" s="12" t="s">
        <v>12</v>
      </c>
      <c r="D39" s="12">
        <f t="shared" si="1"/>
        <v>1</v>
      </c>
      <c r="E39" s="12">
        <v>1700</v>
      </c>
      <c r="F39" s="12">
        <v>9.9</v>
      </c>
      <c r="G39" s="12"/>
      <c r="H39" s="12">
        <f t="shared" si="4"/>
        <v>70000</v>
      </c>
      <c r="I39" s="12">
        <f t="shared" si="5"/>
        <v>831355.17</v>
      </c>
      <c r="J39" s="13">
        <f t="shared" si="6"/>
        <v>11.876502428571429</v>
      </c>
      <c r="K39" s="28">
        <f t="shared" si="7"/>
        <v>70000</v>
      </c>
      <c r="L39" s="22">
        <f t="shared" si="8"/>
        <v>0</v>
      </c>
      <c r="M39" s="22">
        <f t="shared" si="9"/>
        <v>-831355.17</v>
      </c>
      <c r="N39" s="33"/>
    </row>
    <row r="40" spans="1:14" x14ac:dyDescent="0.2">
      <c r="A40" s="11"/>
      <c r="B40" s="12">
        <f t="shared" si="10"/>
        <v>38</v>
      </c>
      <c r="C40" s="12" t="s">
        <v>12</v>
      </c>
      <c r="D40" s="12">
        <f t="shared" si="1"/>
        <v>1</v>
      </c>
      <c r="E40" s="12">
        <v>5000</v>
      </c>
      <c r="F40" s="12">
        <v>9.09</v>
      </c>
      <c r="G40" s="12">
        <v>120</v>
      </c>
      <c r="H40" s="12">
        <f t="shared" si="4"/>
        <v>75000</v>
      </c>
      <c r="I40" s="12">
        <f t="shared" si="5"/>
        <v>876925.17</v>
      </c>
      <c r="J40" s="13">
        <f t="shared" si="6"/>
        <v>11.6923356</v>
      </c>
      <c r="K40" s="28">
        <f t="shared" si="7"/>
        <v>75000</v>
      </c>
      <c r="L40" s="22">
        <f t="shared" si="8"/>
        <v>0</v>
      </c>
      <c r="M40" s="22">
        <f t="shared" si="9"/>
        <v>-876925.17</v>
      </c>
      <c r="N40" s="33"/>
    </row>
    <row r="41" spans="1:14" x14ac:dyDescent="0.2">
      <c r="A41" s="11"/>
      <c r="B41" s="12">
        <f t="shared" si="10"/>
        <v>39</v>
      </c>
      <c r="C41" s="12" t="s">
        <v>12</v>
      </c>
      <c r="D41" s="12">
        <f t="shared" si="1"/>
        <v>1</v>
      </c>
      <c r="E41" s="12">
        <v>1000</v>
      </c>
      <c r="F41" s="12">
        <v>8.4</v>
      </c>
      <c r="G41" s="12">
        <v>23.16</v>
      </c>
      <c r="H41" s="12">
        <f t="shared" si="4"/>
        <v>76000</v>
      </c>
      <c r="I41" s="12">
        <f t="shared" si="5"/>
        <v>885348.33000000007</v>
      </c>
      <c r="J41" s="13">
        <f t="shared" si="6"/>
        <v>11.649320131578948</v>
      </c>
      <c r="K41" s="28">
        <f t="shared" si="7"/>
        <v>76000</v>
      </c>
      <c r="L41" s="22">
        <f t="shared" si="8"/>
        <v>0</v>
      </c>
      <c r="M41" s="22">
        <f t="shared" si="9"/>
        <v>-885348.33000000007</v>
      </c>
      <c r="N41" s="33"/>
    </row>
    <row r="42" spans="1:14" x14ac:dyDescent="0.2">
      <c r="A42" s="11"/>
      <c r="B42" s="12">
        <f t="shared" si="10"/>
        <v>40</v>
      </c>
      <c r="C42" s="12" t="s">
        <v>12</v>
      </c>
      <c r="D42" s="12">
        <f t="shared" si="1"/>
        <v>1</v>
      </c>
      <c r="E42" s="12">
        <v>2500</v>
      </c>
      <c r="F42" s="12">
        <v>8.98</v>
      </c>
      <c r="G42" s="12"/>
      <c r="H42" s="12">
        <f t="shared" si="4"/>
        <v>78500</v>
      </c>
      <c r="I42" s="12">
        <f t="shared" si="5"/>
        <v>907798.33000000007</v>
      </c>
      <c r="J42" s="13">
        <f t="shared" si="6"/>
        <v>11.564309936305733</v>
      </c>
      <c r="K42" s="28">
        <f t="shared" si="7"/>
        <v>78500</v>
      </c>
      <c r="L42" s="22">
        <f t="shared" si="8"/>
        <v>0</v>
      </c>
      <c r="M42" s="22">
        <f t="shared" si="9"/>
        <v>-907798.33000000007</v>
      </c>
      <c r="N42" s="33"/>
    </row>
    <row r="43" spans="1:14" x14ac:dyDescent="0.2">
      <c r="A43" s="11"/>
      <c r="B43" s="12">
        <f t="shared" si="10"/>
        <v>41</v>
      </c>
      <c r="C43" s="12" t="s">
        <v>12</v>
      </c>
      <c r="D43" s="12">
        <f t="shared" si="1"/>
        <v>1</v>
      </c>
      <c r="E43" s="12">
        <v>2500</v>
      </c>
      <c r="F43" s="12">
        <v>8.98</v>
      </c>
      <c r="G43" s="12">
        <v>60</v>
      </c>
      <c r="H43" s="12">
        <f t="shared" si="4"/>
        <v>81000</v>
      </c>
      <c r="I43" s="12">
        <f t="shared" si="5"/>
        <v>930308.33000000007</v>
      </c>
      <c r="J43" s="13">
        <f t="shared" si="6"/>
        <v>11.485288024691359</v>
      </c>
      <c r="K43" s="28">
        <f t="shared" si="7"/>
        <v>81000</v>
      </c>
      <c r="L43" s="22">
        <f t="shared" si="8"/>
        <v>0</v>
      </c>
      <c r="M43" s="22">
        <f t="shared" si="9"/>
        <v>-930308.33000000007</v>
      </c>
      <c r="N43" s="33"/>
    </row>
    <row r="44" spans="1:14" x14ac:dyDescent="0.2">
      <c r="A44" s="11"/>
      <c r="B44" s="12">
        <f t="shared" si="10"/>
        <v>42</v>
      </c>
      <c r="C44" s="12" t="s">
        <v>12</v>
      </c>
      <c r="D44" s="12">
        <f t="shared" si="1"/>
        <v>1</v>
      </c>
      <c r="E44" s="12">
        <v>2500</v>
      </c>
      <c r="F44" s="12">
        <v>8.99</v>
      </c>
      <c r="G44" s="12">
        <v>60</v>
      </c>
      <c r="H44" s="12">
        <f t="shared" si="4"/>
        <v>83500</v>
      </c>
      <c r="I44" s="12">
        <f t="shared" si="5"/>
        <v>952843.33000000007</v>
      </c>
      <c r="J44" s="13">
        <f t="shared" si="6"/>
        <v>11.411297365269462</v>
      </c>
      <c r="K44" s="28">
        <f t="shared" si="7"/>
        <v>83500</v>
      </c>
      <c r="L44" s="22">
        <f t="shared" si="8"/>
        <v>0</v>
      </c>
      <c r="M44" s="22">
        <f t="shared" si="9"/>
        <v>-952843.33000000007</v>
      </c>
      <c r="N44" s="33"/>
    </row>
    <row r="45" spans="1:14" x14ac:dyDescent="0.2">
      <c r="A45" s="11"/>
      <c r="B45" s="12">
        <f t="shared" si="10"/>
        <v>43</v>
      </c>
      <c r="C45" s="12" t="s">
        <v>12</v>
      </c>
      <c r="D45" s="12">
        <f t="shared" si="1"/>
        <v>1</v>
      </c>
      <c r="E45" s="12">
        <v>1000</v>
      </c>
      <c r="F45" s="12">
        <v>8.98</v>
      </c>
      <c r="G45" s="12">
        <v>96</v>
      </c>
      <c r="H45" s="12">
        <f t="shared" si="4"/>
        <v>84500</v>
      </c>
      <c r="I45" s="12">
        <f t="shared" si="5"/>
        <v>961919.33000000007</v>
      </c>
      <c r="J45" s="13">
        <f t="shared" si="6"/>
        <v>11.383660710059173</v>
      </c>
      <c r="K45" s="28">
        <f t="shared" si="7"/>
        <v>84500</v>
      </c>
      <c r="L45" s="22">
        <f t="shared" si="8"/>
        <v>0</v>
      </c>
      <c r="M45" s="22">
        <f t="shared" si="9"/>
        <v>-961919.33000000007</v>
      </c>
      <c r="N45" s="33"/>
    </row>
    <row r="46" spans="1:14" x14ac:dyDescent="0.2">
      <c r="A46" s="11"/>
      <c r="B46" s="12">
        <f t="shared" si="10"/>
        <v>44</v>
      </c>
      <c r="C46" s="12" t="s">
        <v>12</v>
      </c>
      <c r="D46" s="12">
        <f t="shared" si="1"/>
        <v>1</v>
      </c>
      <c r="E46" s="12">
        <v>1800</v>
      </c>
      <c r="F46" s="12">
        <v>8.98</v>
      </c>
      <c r="G46" s="12"/>
      <c r="H46" s="12">
        <f t="shared" si="4"/>
        <v>86300</v>
      </c>
      <c r="I46" s="12">
        <f t="shared" si="5"/>
        <v>978083.33000000007</v>
      </c>
      <c r="J46" s="13">
        <f t="shared" si="6"/>
        <v>11.333526419466976</v>
      </c>
      <c r="K46" s="28">
        <f t="shared" si="7"/>
        <v>86300</v>
      </c>
      <c r="L46" s="22">
        <f t="shared" si="8"/>
        <v>0</v>
      </c>
      <c r="M46" s="22">
        <f t="shared" si="9"/>
        <v>-978083.33000000007</v>
      </c>
      <c r="N46" s="33"/>
    </row>
    <row r="47" spans="1:14" x14ac:dyDescent="0.2">
      <c r="A47" s="11"/>
      <c r="B47" s="12">
        <f t="shared" si="10"/>
        <v>45</v>
      </c>
      <c r="C47" s="12" t="s">
        <v>12</v>
      </c>
      <c r="D47" s="12">
        <f t="shared" si="1"/>
        <v>1</v>
      </c>
      <c r="E47" s="12">
        <v>1200</v>
      </c>
      <c r="F47" s="12">
        <v>8.99</v>
      </c>
      <c r="G47" s="12"/>
      <c r="H47" s="12">
        <f t="shared" si="4"/>
        <v>87500</v>
      </c>
      <c r="I47" s="12">
        <f t="shared" si="5"/>
        <v>988871.33000000007</v>
      </c>
      <c r="J47" s="13">
        <f t="shared" si="6"/>
        <v>11.301386628571429</v>
      </c>
      <c r="K47" s="28">
        <f t="shared" si="7"/>
        <v>87500</v>
      </c>
      <c r="L47" s="22">
        <f t="shared" si="8"/>
        <v>0</v>
      </c>
      <c r="M47" s="22">
        <f t="shared" si="9"/>
        <v>-988871.33000000007</v>
      </c>
      <c r="N47" s="33"/>
    </row>
    <row r="48" spans="1:14" x14ac:dyDescent="0.2">
      <c r="B48" s="2">
        <f t="shared" si="10"/>
        <v>46</v>
      </c>
      <c r="C48" s="2" t="s">
        <v>12</v>
      </c>
      <c r="D48" s="2">
        <f t="shared" si="1"/>
        <v>1</v>
      </c>
      <c r="E48" s="2">
        <v>3900</v>
      </c>
      <c r="F48" s="2">
        <v>9.4</v>
      </c>
      <c r="G48" s="2">
        <v>120</v>
      </c>
      <c r="H48" s="2">
        <f t="shared" si="4"/>
        <v>91400</v>
      </c>
      <c r="I48" s="2">
        <f t="shared" si="5"/>
        <v>1025651.3300000001</v>
      </c>
      <c r="J48" s="4">
        <f t="shared" si="6"/>
        <v>11.221568161925603</v>
      </c>
      <c r="K48" s="29">
        <f t="shared" si="7"/>
        <v>91400</v>
      </c>
      <c r="L48" s="23">
        <f t="shared" si="8"/>
        <v>0</v>
      </c>
      <c r="M48" s="23">
        <f t="shared" si="9"/>
        <v>-1025651.3300000001</v>
      </c>
      <c r="N48" s="30"/>
    </row>
    <row r="49" spans="2:14" x14ac:dyDescent="0.2">
      <c r="B49" s="2">
        <f t="shared" si="10"/>
        <v>47</v>
      </c>
      <c r="C49" s="2" t="s">
        <v>12</v>
      </c>
      <c r="D49" s="2">
        <f t="shared" si="1"/>
        <v>1</v>
      </c>
      <c r="E49" s="2">
        <v>1100</v>
      </c>
      <c r="F49" s="2">
        <v>9.41</v>
      </c>
      <c r="G49" s="2"/>
      <c r="H49" s="2">
        <f t="shared" si="4"/>
        <v>92500</v>
      </c>
      <c r="I49" s="2">
        <f t="shared" si="5"/>
        <v>1036002.3300000001</v>
      </c>
      <c r="J49" s="4">
        <f t="shared" si="6"/>
        <v>11.200025189189191</v>
      </c>
      <c r="K49" s="29">
        <f t="shared" si="7"/>
        <v>92500</v>
      </c>
      <c r="L49" s="23">
        <f t="shared" si="8"/>
        <v>0</v>
      </c>
      <c r="M49" s="23">
        <f t="shared" si="9"/>
        <v>-1036002.3300000001</v>
      </c>
      <c r="N49" s="30"/>
    </row>
    <row r="50" spans="2:14" x14ac:dyDescent="0.2">
      <c r="B50" s="2">
        <f t="shared" si="10"/>
        <v>48</v>
      </c>
      <c r="C50" s="2" t="s">
        <v>12</v>
      </c>
      <c r="D50" s="2">
        <f t="shared" si="1"/>
        <v>1</v>
      </c>
      <c r="E50" s="2">
        <v>5000</v>
      </c>
      <c r="F50" s="2">
        <v>9.5500000000000007</v>
      </c>
      <c r="G50" s="2">
        <v>120</v>
      </c>
      <c r="H50" s="2">
        <f t="shared" si="4"/>
        <v>97500</v>
      </c>
      <c r="I50" s="2">
        <f t="shared" si="5"/>
        <v>1083872.33</v>
      </c>
      <c r="J50" s="4">
        <f t="shared" si="6"/>
        <v>11.116639282051283</v>
      </c>
      <c r="K50" s="29">
        <f t="shared" si="7"/>
        <v>97500</v>
      </c>
      <c r="L50" s="23">
        <f t="shared" si="8"/>
        <v>0</v>
      </c>
      <c r="M50" s="23">
        <f t="shared" si="9"/>
        <v>-1083872.33</v>
      </c>
      <c r="N50" s="30"/>
    </row>
    <row r="51" spans="2:14" x14ac:dyDescent="0.2">
      <c r="B51" s="2">
        <f t="shared" si="10"/>
        <v>49</v>
      </c>
      <c r="C51" s="2" t="s">
        <v>12</v>
      </c>
      <c r="D51" s="2">
        <f t="shared" si="1"/>
        <v>1</v>
      </c>
      <c r="E51" s="2">
        <v>2500</v>
      </c>
      <c r="F51" s="2">
        <v>9.35</v>
      </c>
      <c r="G51" s="2">
        <v>48</v>
      </c>
      <c r="H51" s="2">
        <f t="shared" si="4"/>
        <v>100000</v>
      </c>
      <c r="I51" s="2">
        <f t="shared" si="5"/>
        <v>1107295.33</v>
      </c>
      <c r="J51" s="4">
        <f t="shared" si="6"/>
        <v>11.0729533</v>
      </c>
      <c r="K51" s="29">
        <f t="shared" si="7"/>
        <v>100000</v>
      </c>
      <c r="L51" s="23">
        <f t="shared" si="8"/>
        <v>0</v>
      </c>
      <c r="M51" s="23">
        <f t="shared" si="9"/>
        <v>-1107295.33</v>
      </c>
      <c r="N51" s="30"/>
    </row>
    <row r="52" spans="2:14" x14ac:dyDescent="0.2">
      <c r="B52" s="2">
        <f t="shared" si="10"/>
        <v>50</v>
      </c>
      <c r="C52" s="2" t="s">
        <v>12</v>
      </c>
      <c r="D52" s="2">
        <f t="shared" si="1"/>
        <v>1</v>
      </c>
      <c r="E52" s="2">
        <v>3000</v>
      </c>
      <c r="F52" s="2">
        <v>9.09</v>
      </c>
      <c r="G52" s="2">
        <v>72</v>
      </c>
      <c r="H52" s="2">
        <f t="shared" si="4"/>
        <v>103000</v>
      </c>
      <c r="I52" s="2">
        <f t="shared" si="5"/>
        <v>1134637.33</v>
      </c>
      <c r="J52" s="4">
        <f t="shared" si="6"/>
        <v>11.015896407766991</v>
      </c>
      <c r="K52" s="29">
        <f t="shared" si="7"/>
        <v>103000</v>
      </c>
      <c r="L52" s="23">
        <f t="shared" si="8"/>
        <v>0</v>
      </c>
      <c r="M52" s="23">
        <f t="shared" si="9"/>
        <v>-1134637.33</v>
      </c>
      <c r="N52" s="30"/>
    </row>
    <row r="53" spans="2:14" x14ac:dyDescent="0.2">
      <c r="B53" s="2">
        <f t="shared" si="10"/>
        <v>51</v>
      </c>
      <c r="C53" s="2" t="s">
        <v>12</v>
      </c>
      <c r="D53" s="2">
        <f t="shared" si="1"/>
        <v>1</v>
      </c>
      <c r="E53" s="2">
        <v>2000</v>
      </c>
      <c r="F53" s="2">
        <v>9.7899999999999991</v>
      </c>
      <c r="G53" s="2">
        <v>48</v>
      </c>
      <c r="H53" s="2">
        <f t="shared" si="4"/>
        <v>105000</v>
      </c>
      <c r="I53" s="2">
        <f t="shared" si="5"/>
        <v>1154265.33</v>
      </c>
      <c r="J53" s="4">
        <f t="shared" si="6"/>
        <v>10.993003142857143</v>
      </c>
      <c r="K53" s="29">
        <f t="shared" si="7"/>
        <v>105000</v>
      </c>
      <c r="L53" s="23">
        <f t="shared" si="8"/>
        <v>0</v>
      </c>
      <c r="M53" s="23">
        <f t="shared" si="9"/>
        <v>-1154265.33</v>
      </c>
      <c r="N53" s="30"/>
    </row>
    <row r="54" spans="2:14" x14ac:dyDescent="0.2">
      <c r="B54" s="2">
        <f t="shared" si="10"/>
        <v>52</v>
      </c>
      <c r="C54" s="2" t="s">
        <v>13</v>
      </c>
      <c r="D54" s="2">
        <f t="shared" si="1"/>
        <v>-1</v>
      </c>
      <c r="E54" s="2">
        <v>102000</v>
      </c>
      <c r="F54" s="2">
        <v>8.4938000000000002</v>
      </c>
      <c r="G54" s="2">
        <v>3295.96</v>
      </c>
      <c r="H54" s="2">
        <f t="shared" si="4"/>
        <v>3000</v>
      </c>
      <c r="I54" s="2">
        <f t="shared" si="5"/>
        <v>32979.009428571429</v>
      </c>
      <c r="J54" s="4">
        <f t="shared" si="6"/>
        <v>10.993003142857143</v>
      </c>
      <c r="K54" s="29">
        <f t="shared" si="7"/>
        <v>3000</v>
      </c>
      <c r="L54" s="23">
        <f t="shared" si="8"/>
        <v>-258214.68057142853</v>
      </c>
      <c r="M54" s="23">
        <f t="shared" si="9"/>
        <v>-32979.009428571429</v>
      </c>
      <c r="N54" s="30"/>
    </row>
    <row r="55" spans="2:14" x14ac:dyDescent="0.2">
      <c r="B55" s="2">
        <f t="shared" ref="B55" si="11">B54+1</f>
        <v>53</v>
      </c>
      <c r="C55" s="2" t="s">
        <v>13</v>
      </c>
      <c r="D55" s="2">
        <f t="shared" ref="D55" si="12">IF(EXACT(C55,"Buy"),1,IF(EXACT(C55,"Sell"),-1,0))</f>
        <v>-1</v>
      </c>
      <c r="E55" s="2">
        <v>3000</v>
      </c>
      <c r="F55" s="2">
        <v>8.92</v>
      </c>
      <c r="G55" s="2"/>
      <c r="H55" s="2">
        <f t="shared" si="4"/>
        <v>0</v>
      </c>
      <c r="I55" s="2">
        <f t="shared" si="5"/>
        <v>0</v>
      </c>
      <c r="J55" s="4">
        <f t="shared" si="6"/>
        <v>10.993003142857143</v>
      </c>
      <c r="K55" s="29">
        <f t="shared" si="7"/>
        <v>0</v>
      </c>
      <c r="L55" s="35">
        <f t="shared" si="8"/>
        <v>-264433.68999999994</v>
      </c>
      <c r="M55" s="23">
        <f t="shared" si="9"/>
        <v>0</v>
      </c>
      <c r="N55" s="30"/>
    </row>
  </sheetData>
  <mergeCells count="1">
    <mergeCell ref="A1:J1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2017-09-08T16:11:51Z</dcterms:created>
  <dcterms:modified xsi:type="dcterms:W3CDTF">2017-09-12T18:48:09Z</dcterms:modified>
</cp:coreProperties>
</file>