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xinshi/Documents/Barchart/Bryan/average/"/>
    </mc:Choice>
  </mc:AlternateContent>
  <bookViews>
    <workbookView xWindow="-33840" yWindow="1180" windowWidth="28160" windowHeight="1688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9" i="1" l="1"/>
  <c r="J9" i="1"/>
  <c r="K9" i="1"/>
  <c r="L9" i="1"/>
  <c r="M9" i="1"/>
  <c r="I10" i="1"/>
  <c r="J10" i="1"/>
  <c r="K10" i="1"/>
  <c r="L10" i="1"/>
  <c r="M10" i="1"/>
  <c r="I11" i="1"/>
  <c r="J11" i="1"/>
  <c r="K11" i="1"/>
  <c r="L11" i="1"/>
  <c r="M11" i="1"/>
  <c r="I12" i="1"/>
  <c r="J12" i="1"/>
  <c r="K12" i="1"/>
  <c r="L12" i="1"/>
  <c r="M12" i="1"/>
  <c r="I13" i="1"/>
  <c r="J13" i="1"/>
  <c r="K13" i="1"/>
  <c r="L13" i="1"/>
  <c r="M13" i="1"/>
  <c r="I14" i="1"/>
  <c r="J14" i="1"/>
  <c r="K14" i="1"/>
  <c r="L14" i="1"/>
  <c r="M14" i="1"/>
  <c r="G9" i="1"/>
  <c r="G10" i="1"/>
  <c r="G11" i="1"/>
  <c r="G12" i="1"/>
  <c r="G13" i="1"/>
  <c r="G14" i="1"/>
  <c r="D14" i="1"/>
  <c r="D13" i="1"/>
  <c r="D12" i="1"/>
  <c r="D11" i="1"/>
  <c r="D10" i="1"/>
  <c r="D9" i="1"/>
  <c r="D6" i="1"/>
  <c r="D5" i="1"/>
  <c r="D4" i="1"/>
  <c r="D3" i="1"/>
  <c r="D2" i="1"/>
  <c r="G2" i="1"/>
  <c r="G3" i="1"/>
  <c r="G4" i="1"/>
  <c r="G5" i="1"/>
  <c r="I2" i="1"/>
  <c r="I3" i="1"/>
  <c r="J3" i="1"/>
  <c r="I4" i="1"/>
  <c r="J4" i="1"/>
  <c r="I5" i="1"/>
  <c r="I6" i="1"/>
  <c r="M6" i="1"/>
  <c r="M2" i="1"/>
  <c r="J2" i="1"/>
  <c r="G6" i="1"/>
  <c r="D7" i="1"/>
  <c r="G7" i="1"/>
  <c r="D8" i="1"/>
  <c r="G8" i="1"/>
  <c r="J6" i="1"/>
  <c r="I7" i="1"/>
  <c r="J7" i="1"/>
  <c r="I8" i="1"/>
  <c r="J5" i="1"/>
  <c r="L2" i="1"/>
  <c r="L3" i="1"/>
  <c r="L4" i="1"/>
  <c r="L5" i="1"/>
  <c r="L6" i="1"/>
  <c r="L7" i="1"/>
  <c r="J8" i="1"/>
  <c r="L8" i="1"/>
  <c r="K7" i="1"/>
  <c r="M7" i="1"/>
  <c r="K8" i="1"/>
  <c r="M8" i="1"/>
  <c r="K6" i="1"/>
  <c r="M3" i="1"/>
  <c r="M4" i="1"/>
  <c r="M5" i="1"/>
  <c r="K2" i="1"/>
  <c r="K3" i="1"/>
  <c r="K4" i="1"/>
  <c r="K5" i="1"/>
  <c r="K1" i="1"/>
</calcChain>
</file>

<file path=xl/sharedStrings.xml><?xml version="1.0" encoding="utf-8"?>
<sst xmlns="http://schemas.openxmlformats.org/spreadsheetml/2006/main" count="26" uniqueCount="15">
  <si>
    <t>StartPosition</t>
  </si>
  <si>
    <t>Sequence</t>
  </si>
  <si>
    <t>Action</t>
  </si>
  <si>
    <t>Indicator</t>
  </si>
  <si>
    <t>Shares</t>
  </si>
  <si>
    <t>Price</t>
  </si>
  <si>
    <t>Position</t>
  </si>
  <si>
    <t>Basis</t>
  </si>
  <si>
    <t>AverageCost</t>
  </si>
  <si>
    <t>Gain</t>
  </si>
  <si>
    <t>Long</t>
  </si>
  <si>
    <t>Buy</t>
  </si>
  <si>
    <t>Sell</t>
  </si>
  <si>
    <t>BasisBryan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</si>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</sst>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0"/>
    <numFmt numFmtId="168" formatCode="0.000000"/>
  </numFmts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68" fontId="0" fillId="4" borderId="1" xfId="0" applyNumberFormat="1" applyFill="1" applyBorder="1"/>
    <xf numFmtId="165" fontId="0" fillId="4" borderId="1" xfId="0" applyNumberFormat="1" applyFill="1" applyBorder="1"/>
    <xf numFmtId="168" fontId="0" fillId="3" borderId="1" xfId="0" applyNumberFormat="1" applyFill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F19" sqref="F19"/>
    </sheetView>
  </sheetViews>
  <sheetFormatPr baseColWidth="10" defaultRowHeight="16" x14ac:dyDescent="0.2"/>
  <cols>
    <col min="13" max="13" width="11.33203125" bestFit="1" customWidth="1"/>
  </cols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14</v>
      </c>
      <c r="I1" s="2" t="s">
        <v>7</v>
      </c>
      <c r="J1" s="2" t="s">
        <v>8</v>
      </c>
      <c r="K1" s="3" t="str">
        <f t="shared" ref="K1:K8" si="0">G1</f>
        <v>Position</v>
      </c>
      <c r="L1" s="3" t="s">
        <v>9</v>
      </c>
      <c r="M1" s="3" t="s">
        <v>13</v>
      </c>
    </row>
    <row r="2" spans="1:13" x14ac:dyDescent="0.2">
      <c r="A2" s="2" t="s">
        <v>10</v>
      </c>
      <c r="B2" s="5">
        <v>1</v>
      </c>
      <c r="C2" s="5" t="s">
        <v>11</v>
      </c>
      <c r="D2" s="5">
        <f>IF(EXACT(C2,"Buy"),1,IF(EXACT(C2,"Sell"),-1,0))</f>
        <v>1</v>
      </c>
      <c r="E2" s="5">
        <v>1200</v>
      </c>
      <c r="F2" s="5">
        <v>13.07</v>
      </c>
      <c r="G2" s="5">
        <f>SUMPRODUCT(D2,E2)</f>
        <v>1200</v>
      </c>
      <c r="H2" s="5">
        <v>20.76</v>
      </c>
      <c r="I2" s="5">
        <f>G2*F2*D2+H2</f>
        <v>15704.76</v>
      </c>
      <c r="J2" s="5">
        <f>IF(D2=1,ABS(I2/G2),0)</f>
        <v>13.087300000000001</v>
      </c>
      <c r="K2" s="5">
        <f t="shared" si="0"/>
        <v>1200</v>
      </c>
      <c r="L2" s="6">
        <f>IF(D2=1,0,E2*(F2-J2)-H2)</f>
        <v>0</v>
      </c>
      <c r="M2" s="7">
        <f>-1*I2</f>
        <v>-15704.76</v>
      </c>
    </row>
    <row r="3" spans="1:13" x14ac:dyDescent="0.2">
      <c r="A3" s="2"/>
      <c r="B3" s="5">
        <v>2</v>
      </c>
      <c r="C3" s="5" t="s">
        <v>11</v>
      </c>
      <c r="D3" s="5">
        <f t="shared" ref="D3:D5" si="1">IF(EXACT(C3,"Buy"),1,IF(EXACT(C3,"Sell"),-1,0))</f>
        <v>1</v>
      </c>
      <c r="E3" s="5">
        <v>900</v>
      </c>
      <c r="F3" s="5">
        <v>13.15</v>
      </c>
      <c r="G3" s="5">
        <f>SUMPRODUCT(D3,E3)+G2</f>
        <v>2100</v>
      </c>
      <c r="H3" s="5">
        <v>36</v>
      </c>
      <c r="I3" s="5">
        <f>IF(D3=1,I2+E3*F3+H3,G3*J2)</f>
        <v>27575.760000000002</v>
      </c>
      <c r="J3" s="5">
        <f t="shared" ref="J3:J8" si="2">IF(D3=1,ABS(I3/G3),J2)</f>
        <v>13.131314285714287</v>
      </c>
      <c r="K3" s="5">
        <f t="shared" si="0"/>
        <v>2100</v>
      </c>
      <c r="L3" s="6">
        <f>IF(D3=1,0,E3*(F3-J3)-H3)+L2</f>
        <v>0</v>
      </c>
      <c r="M3" s="7">
        <f t="shared" ref="M3:M5" si="3">-1*I3</f>
        <v>-27575.760000000002</v>
      </c>
    </row>
    <row r="4" spans="1:13" x14ac:dyDescent="0.2">
      <c r="A4" s="2"/>
      <c r="B4" s="5">
        <v>3</v>
      </c>
      <c r="C4" s="5" t="s">
        <v>12</v>
      </c>
      <c r="D4" s="5">
        <f t="shared" si="1"/>
        <v>-1</v>
      </c>
      <c r="E4" s="5">
        <v>400</v>
      </c>
      <c r="F4" s="5">
        <v>13.3</v>
      </c>
      <c r="G4" s="5">
        <f t="shared" ref="G4" si="4">SUMPRODUCT(D4,E4)+G3</f>
        <v>1700</v>
      </c>
      <c r="H4" s="5">
        <v>36</v>
      </c>
      <c r="I4" s="5">
        <f t="shared" ref="I4:I8" si="5">IF(D4=1,I3+E4*F4+H4,G4*J3)</f>
        <v>22323.23428571429</v>
      </c>
      <c r="J4" s="5">
        <f t="shared" si="2"/>
        <v>13.131314285714287</v>
      </c>
      <c r="K4" s="5">
        <f t="shared" si="0"/>
        <v>1700</v>
      </c>
      <c r="L4" s="6">
        <f t="shared" ref="L4:L8" si="6">IF(D4=1,0,E4*(F4-J4)-H4)+L3</f>
        <v>31.474285714285287</v>
      </c>
      <c r="M4" s="7">
        <f t="shared" si="3"/>
        <v>-22323.23428571429</v>
      </c>
    </row>
    <row r="5" spans="1:13" x14ac:dyDescent="0.2">
      <c r="A5" s="2"/>
      <c r="B5" s="5">
        <v>4</v>
      </c>
      <c r="C5" s="5" t="s">
        <v>12</v>
      </c>
      <c r="D5" s="5">
        <f t="shared" si="1"/>
        <v>-1</v>
      </c>
      <c r="E5" s="5">
        <v>500</v>
      </c>
      <c r="F5" s="5">
        <v>13.23</v>
      </c>
      <c r="G5" s="5">
        <f>SUMPRODUCT(D5,E5)+G4</f>
        <v>1200</v>
      </c>
      <c r="H5" s="5">
        <v>36</v>
      </c>
      <c r="I5" s="5">
        <f t="shared" si="5"/>
        <v>15757.577142857144</v>
      </c>
      <c r="J5" s="5">
        <f t="shared" si="2"/>
        <v>13.131314285714287</v>
      </c>
      <c r="K5" s="5">
        <f t="shared" si="0"/>
        <v>1200</v>
      </c>
      <c r="L5" s="6">
        <f t="shared" si="6"/>
        <v>44.817142857141754</v>
      </c>
      <c r="M5" s="7">
        <f t="shared" si="3"/>
        <v>-15757.577142857144</v>
      </c>
    </row>
    <row r="6" spans="1:13" x14ac:dyDescent="0.2">
      <c r="B6" s="5">
        <v>5</v>
      </c>
      <c r="C6" s="5" t="s">
        <v>11</v>
      </c>
      <c r="D6" s="5">
        <f t="shared" ref="D6" si="7">IF(EXACT(C6,"Buy"),1,IF(EXACT(C6,"Sell"),-1,0))</f>
        <v>1</v>
      </c>
      <c r="E6" s="5">
        <v>1700</v>
      </c>
      <c r="F6" s="5">
        <v>13.45</v>
      </c>
      <c r="G6" s="5">
        <f>SUMPRODUCT(D6,E6)+G5</f>
        <v>2900</v>
      </c>
      <c r="H6" s="5">
        <v>36</v>
      </c>
      <c r="I6" s="5">
        <f t="shared" si="5"/>
        <v>38658.577142857146</v>
      </c>
      <c r="J6" s="5">
        <f t="shared" si="2"/>
        <v>13.330543842364532</v>
      </c>
      <c r="K6" s="5">
        <f t="shared" si="0"/>
        <v>2900</v>
      </c>
      <c r="L6" s="6">
        <f t="shared" si="6"/>
        <v>44.817142857141754</v>
      </c>
      <c r="M6" s="7">
        <f>-1*I6</f>
        <v>-38658.577142857146</v>
      </c>
    </row>
    <row r="7" spans="1:13" x14ac:dyDescent="0.2">
      <c r="B7" s="5">
        <v>6</v>
      </c>
      <c r="C7" s="5" t="s">
        <v>11</v>
      </c>
      <c r="D7" s="5">
        <f t="shared" ref="D7:D16" si="8">IF(EXACT(C7,"Buy"),1,IF(EXACT(C7,"Sell"),-1,0))</f>
        <v>1</v>
      </c>
      <c r="E7" s="5">
        <v>175</v>
      </c>
      <c r="F7" s="5">
        <v>13.46</v>
      </c>
      <c r="G7" s="5">
        <f t="shared" ref="G7:G14" si="9">SUMPRODUCT(D7,E7)+G6</f>
        <v>3075</v>
      </c>
      <c r="H7" s="5">
        <v>20.76</v>
      </c>
      <c r="I7" s="5">
        <f t="shared" si="5"/>
        <v>41034.837142857148</v>
      </c>
      <c r="J7" s="5">
        <f t="shared" si="2"/>
        <v>13.344662485481999</v>
      </c>
      <c r="K7" s="5">
        <f t="shared" si="0"/>
        <v>3075</v>
      </c>
      <c r="L7" s="6">
        <f t="shared" si="6"/>
        <v>44.817142857141754</v>
      </c>
      <c r="M7" s="7">
        <f t="shared" ref="M7:M8" si="10">-1*I7</f>
        <v>-41034.837142857148</v>
      </c>
    </row>
    <row r="8" spans="1:13" x14ac:dyDescent="0.2">
      <c r="B8" s="5">
        <v>7</v>
      </c>
      <c r="C8" s="5" t="s">
        <v>12</v>
      </c>
      <c r="D8" s="5">
        <f t="shared" si="8"/>
        <v>-1</v>
      </c>
      <c r="E8" s="5">
        <v>325</v>
      </c>
      <c r="F8" s="5">
        <v>13.59</v>
      </c>
      <c r="G8" s="5">
        <f t="shared" si="9"/>
        <v>2750</v>
      </c>
      <c r="H8" s="5">
        <v>60</v>
      </c>
      <c r="I8" s="5">
        <f t="shared" si="5"/>
        <v>36697.821835075498</v>
      </c>
      <c r="J8" s="5">
        <f t="shared" si="2"/>
        <v>13.344662485481999</v>
      </c>
      <c r="K8" s="5">
        <f t="shared" si="0"/>
        <v>2750</v>
      </c>
      <c r="L8" s="6">
        <f t="shared" si="6"/>
        <v>64.551835075492022</v>
      </c>
      <c r="M8" s="7">
        <f t="shared" si="10"/>
        <v>-36697.821835075498</v>
      </c>
    </row>
    <row r="9" spans="1:13" x14ac:dyDescent="0.2">
      <c r="B9" s="4">
        <v>8</v>
      </c>
      <c r="C9" s="4" t="s">
        <v>11</v>
      </c>
      <c r="D9" s="4">
        <f t="shared" si="8"/>
        <v>1</v>
      </c>
      <c r="E9" s="4">
        <v>150</v>
      </c>
      <c r="F9" s="4">
        <v>13.6</v>
      </c>
      <c r="G9" s="4">
        <f t="shared" si="9"/>
        <v>2900</v>
      </c>
      <c r="H9" s="4">
        <v>60</v>
      </c>
      <c r="I9" s="4">
        <f t="shared" ref="I9:I14" si="11">IF(D9=1,I8+E9*F9+H9,G9*J8)</f>
        <v>38797.821835075498</v>
      </c>
      <c r="J9" s="4">
        <f t="shared" ref="J9:J14" si="12">IF(D9=1,ABS(I9/G9),J8)</f>
        <v>13.378559253474309</v>
      </c>
      <c r="K9" s="4">
        <f t="shared" ref="K9:K14" si="13">G9</f>
        <v>2900</v>
      </c>
      <c r="L9" s="8">
        <f t="shared" ref="L9:L14" si="14">IF(D9=1,0,E9*(F9-J9)-H9)+L8</f>
        <v>64.551835075492022</v>
      </c>
      <c r="M9" s="9">
        <f t="shared" ref="M9:M14" si="15">-1*I9</f>
        <v>-38797.821835075498</v>
      </c>
    </row>
    <row r="10" spans="1:13" x14ac:dyDescent="0.2">
      <c r="B10" s="4">
        <v>9</v>
      </c>
      <c r="C10" s="4" t="s">
        <v>12</v>
      </c>
      <c r="D10" s="4">
        <f t="shared" si="8"/>
        <v>-1</v>
      </c>
      <c r="E10" s="4">
        <v>200</v>
      </c>
      <c r="F10" s="4">
        <v>14.11</v>
      </c>
      <c r="G10" s="4">
        <f t="shared" si="9"/>
        <v>2700</v>
      </c>
      <c r="H10" s="4"/>
      <c r="I10" s="4">
        <f t="shared" si="11"/>
        <v>36122.109984380637</v>
      </c>
      <c r="J10" s="4">
        <f t="shared" si="12"/>
        <v>13.378559253474309</v>
      </c>
      <c r="K10" s="4">
        <f t="shared" si="13"/>
        <v>2700</v>
      </c>
      <c r="L10" s="8">
        <f t="shared" si="14"/>
        <v>210.83998438063009</v>
      </c>
      <c r="M10" s="9">
        <f t="shared" si="15"/>
        <v>-36122.109984380637</v>
      </c>
    </row>
    <row r="11" spans="1:13" x14ac:dyDescent="0.2">
      <c r="B11" s="4">
        <v>10</v>
      </c>
      <c r="C11" s="4" t="s">
        <v>12</v>
      </c>
      <c r="D11" s="4">
        <f t="shared" si="8"/>
        <v>-1</v>
      </c>
      <c r="E11" s="4">
        <v>300</v>
      </c>
      <c r="F11" s="4">
        <v>13.52</v>
      </c>
      <c r="G11" s="4">
        <f t="shared" si="9"/>
        <v>2400</v>
      </c>
      <c r="H11" s="4">
        <v>36</v>
      </c>
      <c r="I11" s="4">
        <f t="shared" si="11"/>
        <v>32108.542208338342</v>
      </c>
      <c r="J11" s="4">
        <f t="shared" si="12"/>
        <v>13.378559253474309</v>
      </c>
      <c r="K11" s="4">
        <f t="shared" si="13"/>
        <v>2400</v>
      </c>
      <c r="L11" s="8">
        <f t="shared" si="14"/>
        <v>217.27220833833721</v>
      </c>
      <c r="M11" s="9">
        <f t="shared" si="15"/>
        <v>-32108.542208338342</v>
      </c>
    </row>
    <row r="12" spans="1:13" x14ac:dyDescent="0.2">
      <c r="B12" s="4">
        <v>11</v>
      </c>
      <c r="C12" s="4" t="s">
        <v>11</v>
      </c>
      <c r="D12" s="4">
        <f t="shared" si="8"/>
        <v>1</v>
      </c>
      <c r="E12" s="4">
        <v>400</v>
      </c>
      <c r="F12" s="4">
        <v>13.5</v>
      </c>
      <c r="G12" s="4">
        <f t="shared" si="9"/>
        <v>2800</v>
      </c>
      <c r="H12" s="4">
        <v>132</v>
      </c>
      <c r="I12" s="4">
        <f t="shared" si="11"/>
        <v>37640.542208338346</v>
      </c>
      <c r="J12" s="4">
        <f t="shared" si="12"/>
        <v>13.443050788692267</v>
      </c>
      <c r="K12" s="4">
        <f t="shared" si="13"/>
        <v>2800</v>
      </c>
      <c r="L12" s="8">
        <f t="shared" si="14"/>
        <v>217.27220833833721</v>
      </c>
      <c r="M12" s="9">
        <f t="shared" si="15"/>
        <v>-37640.542208338346</v>
      </c>
    </row>
    <row r="13" spans="1:13" x14ac:dyDescent="0.2">
      <c r="B13" s="4">
        <v>12</v>
      </c>
      <c r="C13" s="4" t="s">
        <v>11</v>
      </c>
      <c r="D13" s="4">
        <f t="shared" si="8"/>
        <v>1</v>
      </c>
      <c r="E13" s="4">
        <v>100</v>
      </c>
      <c r="F13" s="4">
        <v>13.62</v>
      </c>
      <c r="G13" s="4">
        <f t="shared" si="9"/>
        <v>2900</v>
      </c>
      <c r="H13" s="4">
        <v>36</v>
      </c>
      <c r="I13" s="4">
        <f t="shared" si="11"/>
        <v>39038.542208338346</v>
      </c>
      <c r="J13" s="4">
        <f t="shared" si="12"/>
        <v>13.46156627873736</v>
      </c>
      <c r="K13" s="4">
        <f t="shared" si="13"/>
        <v>2900</v>
      </c>
      <c r="L13" s="8">
        <f t="shared" si="14"/>
        <v>217.27220833833721</v>
      </c>
      <c r="M13" s="9">
        <f t="shared" si="15"/>
        <v>-39038.542208338346</v>
      </c>
    </row>
    <row r="14" spans="1:13" x14ac:dyDescent="0.2">
      <c r="B14" s="4">
        <v>13</v>
      </c>
      <c r="C14" s="4" t="s">
        <v>12</v>
      </c>
      <c r="D14" s="4">
        <f t="shared" si="8"/>
        <v>-1</v>
      </c>
      <c r="E14" s="4">
        <v>2900</v>
      </c>
      <c r="F14" s="4">
        <v>13.55</v>
      </c>
      <c r="G14" s="4">
        <f t="shared" si="9"/>
        <v>0</v>
      </c>
      <c r="H14" s="4">
        <v>36</v>
      </c>
      <c r="I14" s="4">
        <f t="shared" si="11"/>
        <v>0</v>
      </c>
      <c r="J14" s="4">
        <f t="shared" si="12"/>
        <v>13.46156627873736</v>
      </c>
      <c r="K14" s="4">
        <f t="shared" si="13"/>
        <v>0</v>
      </c>
      <c r="L14" s="8">
        <f t="shared" si="14"/>
        <v>437.72999999999593</v>
      </c>
      <c r="M14" s="9">
        <f t="shared" si="1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2017-09-08T16:11:51Z</dcterms:created>
  <dcterms:modified xsi:type="dcterms:W3CDTF">2017-09-12T18:47:44Z</dcterms:modified>
</cp:coreProperties>
</file>