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O:\NL-10_SB-Vergabe-0_Allgemeines\Bird&amp;Bird\MS\A7 UF Geis\finale VUL\"/>
    </mc:Choice>
  </mc:AlternateContent>
  <xr:revisionPtr revIDLastSave="0" documentId="13_ncr:1_{BEA62932-FAC2-44CB-8088-93D02360AAA2}" xr6:coauthVersionLast="47" xr6:coauthVersionMax="47" xr10:uidLastSave="{00000000-0000-0000-0000-000000000000}"/>
  <bookViews>
    <workbookView xWindow="-120" yWindow="-120" windowWidth="29040" windowHeight="15840" xr2:uid="{94D31342-96EB-403F-AB19-0CF886DC9C00}"/>
  </bookViews>
  <sheets>
    <sheet name="Verkehrsanlagen" sheetId="1" r:id="rId1"/>
    <sheet name="Entwässerungsanlage" sheetId="2" r:id="rId2"/>
    <sheet name="Ersatzneubau" sheetId="4" r:id="rId3"/>
    <sheet name="Verbauten und Baubehelfe" sheetId="3" r:id="rId4"/>
    <sheet name="Behelfsbrücke" sheetId="5" r:id="rId5"/>
    <sheet name="Rückbauplanung" sheetId="10" r:id="rId6"/>
    <sheet name="TWPL Ersatzneubau" sheetId="6" r:id="rId7"/>
    <sheet name="TWPL Verbauten und Baubehelfe" sheetId="7" r:id="rId8"/>
    <sheet name="TWPL Behelfsbrücke" sheetId="8" r:id="rId9"/>
    <sheet name="TWPL Rückbauplanung" sheetId="11" r:id="rId10"/>
    <sheet name="Honorarübersicht" sheetId="9"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4" l="1"/>
  <c r="E11" i="2"/>
  <c r="C21" i="9"/>
  <c r="C20" i="9"/>
  <c r="C19" i="9"/>
  <c r="C18" i="9"/>
  <c r="C17" i="9"/>
  <c r="C15" i="9"/>
  <c r="F28" i="11"/>
  <c r="F18" i="11"/>
  <c r="F27" i="11"/>
  <c r="F26" i="11"/>
  <c r="F25" i="11"/>
  <c r="F24" i="11"/>
  <c r="F23" i="11"/>
  <c r="F22" i="11"/>
  <c r="F21" i="11"/>
  <c r="F20" i="11"/>
  <c r="F17" i="11"/>
  <c r="F16" i="11"/>
  <c r="F15" i="11"/>
  <c r="F14" i="11"/>
  <c r="F13" i="11"/>
  <c r="F12" i="11"/>
  <c r="E11" i="8"/>
  <c r="E13" i="8" s="1"/>
  <c r="E16" i="8" s="1"/>
  <c r="E11" i="7"/>
  <c r="E13" i="7" s="1"/>
  <c r="E16" i="7" s="1"/>
  <c r="E11" i="6"/>
  <c r="E13" i="6" s="1"/>
  <c r="E16" i="6" s="1"/>
  <c r="E35" i="10"/>
  <c r="F25" i="10"/>
  <c r="F26" i="10"/>
  <c r="F27" i="10"/>
  <c r="F28" i="10"/>
  <c r="F29" i="10"/>
  <c r="F33" i="10" s="1"/>
  <c r="F30" i="10"/>
  <c r="F31" i="10"/>
  <c r="F32" i="10"/>
  <c r="F24" i="10"/>
  <c r="F15" i="10"/>
  <c r="F17" i="10"/>
  <c r="F18" i="10"/>
  <c r="F13" i="10"/>
  <c r="F14" i="10"/>
  <c r="F16" i="10"/>
  <c r="F19" i="10"/>
  <c r="F20" i="10"/>
  <c r="F21" i="10"/>
  <c r="F12" i="10"/>
  <c r="E11" i="5"/>
  <c r="E13" i="5" s="1"/>
  <c r="E17" i="5" s="1"/>
  <c r="C16" i="9" s="1"/>
  <c r="E25" i="9" s="1"/>
  <c r="E16" i="3"/>
  <c r="F19" i="4"/>
  <c r="F18" i="4"/>
  <c r="F20" i="4" s="1"/>
  <c r="E13" i="4"/>
  <c r="E11" i="3"/>
  <c r="E13" i="3" s="1"/>
  <c r="E21" i="2"/>
  <c r="C13" i="9" s="1"/>
  <c r="F19" i="2"/>
  <c r="F18" i="2"/>
  <c r="E13" i="2"/>
  <c r="E11" i="1"/>
  <c r="E13" i="1" s="1"/>
  <c r="F18" i="1"/>
  <c r="F19" i="1"/>
  <c r="F20" i="1"/>
  <c r="F21" i="1"/>
  <c r="F22" i="1"/>
  <c r="F23" i="1"/>
  <c r="F24" i="1"/>
  <c r="F25" i="1"/>
  <c r="F26" i="1"/>
  <c r="F27" i="1"/>
  <c r="E22" i="4" l="1"/>
  <c r="C14" i="9" s="1"/>
  <c r="E17" i="8"/>
  <c r="E18" i="8" s="1"/>
  <c r="E17" i="7"/>
  <c r="E18" i="7" s="1"/>
  <c r="E17" i="6"/>
  <c r="E18" i="6" s="1"/>
  <c r="E36" i="10"/>
  <c r="E37" i="10" s="1"/>
  <c r="F22" i="10"/>
  <c r="E18" i="5"/>
  <c r="E19" i="5" s="1"/>
  <c r="E22" i="2"/>
  <c r="E23" i="2" s="1"/>
  <c r="F28" i="1"/>
  <c r="E30" i="1" s="1"/>
  <c r="C12" i="9" s="1"/>
  <c r="E23" i="4" l="1"/>
  <c r="E24" i="4" s="1"/>
  <c r="E26" i="9"/>
  <c r="E27" i="9" s="1"/>
  <c r="E30" i="11"/>
  <c r="E31" i="11" s="1"/>
  <c r="E32" i="11" s="1"/>
  <c r="E31" i="1"/>
  <c r="E32" i="1" l="1"/>
  <c r="E17" i="3"/>
  <c r="E18" i="3" s="1"/>
</calcChain>
</file>

<file path=xl/sharedStrings.xml><?xml version="1.0" encoding="utf-8"?>
<sst xmlns="http://schemas.openxmlformats.org/spreadsheetml/2006/main" count="447" uniqueCount="138">
  <si>
    <t>Nr.</t>
  </si>
  <si>
    <t>Bezeichnung</t>
  </si>
  <si>
    <t>Honorar</t>
  </si>
  <si>
    <t>EUR</t>
  </si>
  <si>
    <t>2</t>
  </si>
  <si>
    <t>Leistung</t>
  </si>
  <si>
    <t>EP</t>
  </si>
  <si>
    <t>GP</t>
  </si>
  <si>
    <t>Menge</t>
  </si>
  <si>
    <t xml:space="preserve"> 2.01</t>
  </si>
  <si>
    <t xml:space="preserve"> 2.02</t>
  </si>
  <si>
    <t xml:space="preserve"> 2.03</t>
  </si>
  <si>
    <t xml:space="preserve"> 2.04</t>
  </si>
  <si>
    <t xml:space="preserve"> 2.05</t>
  </si>
  <si>
    <t>Erstellen von Leitungsbestandsplänen</t>
  </si>
  <si>
    <t>Zusätzliche Besprechungstermine (halbtags)</t>
  </si>
  <si>
    <t>Zusätzliche Besprechungstermine (ganztags)</t>
  </si>
  <si>
    <r>
      <t xml:space="preserve">Ab- oder Zuschlag auf den Basishonorarsatz gemäß HOAI (Angabe in Prozent)                                                                                  </t>
    </r>
    <r>
      <rPr>
        <sz val="10"/>
        <color rgb="FFFF0000"/>
        <rFont val="Aptos Narrow"/>
        <family val="2"/>
        <scheme val="minor"/>
      </rPr>
      <t>(für Abschläge: Minuszeichen(-) vor die Zahl setzen)</t>
    </r>
  </si>
  <si>
    <r>
      <rPr>
        <b/>
        <sz val="10"/>
        <color theme="1"/>
        <rFont val="Aptos Narrow"/>
        <family val="2"/>
        <scheme val="minor"/>
      </rPr>
      <t xml:space="preserve">Besondere / Zusätzliche Leistungen Verkehrsanlagen                </t>
    </r>
    <r>
      <rPr>
        <sz val="10"/>
        <color theme="1"/>
        <rFont val="Arial"/>
        <family val="2"/>
      </rPr>
      <t xml:space="preserve">                                                                                 als Pauschalhonorar mit einem Festpreis oder mit Stundenansatz</t>
    </r>
  </si>
  <si>
    <t>An- und Abfahrt zu den zusätzlichen Besprechungsterminen</t>
  </si>
  <si>
    <t>Ergebnisniederschrift zu den zusätzlichen Besprechungsterminen erstellen</t>
  </si>
  <si>
    <t xml:space="preserve"> 3.01</t>
  </si>
  <si>
    <t xml:space="preserve"> 4.01</t>
  </si>
  <si>
    <t xml:space="preserve"> 5.01</t>
  </si>
  <si>
    <t xml:space="preserve"> 5.02</t>
  </si>
  <si>
    <t xml:space="preserve"> 5.03</t>
  </si>
  <si>
    <t>Mitwirken bei Verwaltungsvereinbarungen</t>
  </si>
  <si>
    <t>Einholung der wasserrechtlichen Erlaubnis</t>
  </si>
  <si>
    <t>Objektübergreifende, integrierte Bauablaufplanung</t>
  </si>
  <si>
    <t>Koordination des Gesamtprojekts</t>
  </si>
  <si>
    <t>Planunterlagen für Baustelleneinrichtungsfläche(n) sowie Logistikflächen</t>
  </si>
  <si>
    <t>Zzgl. Umsatzsteuer</t>
  </si>
  <si>
    <t xml:space="preserve">Die Leistungen sind nach der Leistungsbeschreibung bewertet mit </t>
  </si>
  <si>
    <t>Honorar Grundleistung</t>
  </si>
  <si>
    <t>v. H.</t>
  </si>
  <si>
    <r>
      <rPr>
        <b/>
        <sz val="10"/>
        <color theme="1"/>
        <rFont val="Aptos Narrow"/>
        <family val="2"/>
        <scheme val="minor"/>
      </rPr>
      <t>Objektplanung Verkehrsanlagen</t>
    </r>
    <r>
      <rPr>
        <sz val="10"/>
        <color theme="1"/>
        <rFont val="Arial"/>
        <family val="2"/>
      </rPr>
      <t xml:space="preserve">           
Anrechenbare Kosten                                                                   </t>
    </r>
  </si>
  <si>
    <t>Basishonorarsatz (§ 48 HOAI)</t>
  </si>
  <si>
    <t>VgV-Vergabeverfahren</t>
  </si>
  <si>
    <t>Einheit</t>
  </si>
  <si>
    <t>Psch</t>
  </si>
  <si>
    <t>h</t>
  </si>
  <si>
    <t>St</t>
  </si>
  <si>
    <t>Honorar Besondere Leistungen</t>
  </si>
  <si>
    <t>Summe Honorar Grundleistung und Besondere Leistungen</t>
  </si>
  <si>
    <r>
      <rPr>
        <b/>
        <sz val="10"/>
        <color theme="1"/>
        <rFont val="Aptos Narrow"/>
        <family val="2"/>
        <scheme val="minor"/>
      </rPr>
      <t>Objektplanung Ingenieurbauwerk "Entwässerungsanlage"</t>
    </r>
    <r>
      <rPr>
        <sz val="10"/>
        <color theme="1"/>
        <rFont val="Arial"/>
        <family val="2"/>
      </rPr>
      <t xml:space="preserve">        
Anrechenbare Kosten                                                                   </t>
    </r>
  </si>
  <si>
    <t>Mitwirken bei der Beschaffung der Zustimmung von Betroffenen</t>
  </si>
  <si>
    <t>Basishonorarsatz (§ 44 HOAI)</t>
  </si>
  <si>
    <r>
      <rPr>
        <b/>
        <sz val="10"/>
        <color theme="1"/>
        <rFont val="Aptos Narrow"/>
        <family val="2"/>
        <scheme val="minor"/>
      </rPr>
      <t>Objektplanung Ingenieurbauwerk "Ersatzneubau"</t>
    </r>
    <r>
      <rPr>
        <sz val="10"/>
        <color theme="1"/>
        <rFont val="Arial"/>
        <family val="2"/>
      </rPr>
      <t xml:space="preserve">        
Anrechenbare Kosten                                                                   </t>
    </r>
  </si>
  <si>
    <r>
      <rPr>
        <b/>
        <sz val="10"/>
        <color theme="1"/>
        <rFont val="Aptos Narrow"/>
        <family val="2"/>
        <scheme val="minor"/>
      </rPr>
      <t xml:space="preserve">Besondere / Zusätzliche Leistungen Ingenieurbauwerk "Entwässerungsanlage"            </t>
    </r>
    <r>
      <rPr>
        <sz val="10"/>
        <color theme="1"/>
        <rFont val="Arial"/>
        <family val="2"/>
      </rPr>
      <t xml:space="preserve">                                                                                 
als Pauschalhonorar mit einem Festpreis oder mit Stundenansatz</t>
    </r>
  </si>
  <si>
    <r>
      <rPr>
        <b/>
        <sz val="10"/>
        <color theme="1"/>
        <rFont val="Aptos Narrow"/>
        <family val="2"/>
        <scheme val="minor"/>
      </rPr>
      <t xml:space="preserve">Besondere / Zusätzliche Leistungen  Ingenieurbauwerk "Ersatzneubau"       </t>
    </r>
    <r>
      <rPr>
        <sz val="10"/>
        <color theme="1"/>
        <rFont val="Arial"/>
        <family val="2"/>
      </rPr>
      <t xml:space="preserve">                                                                                 
als Pauschalhonorar mit einem Festpreis oder mit Stundenansatz</t>
    </r>
  </si>
  <si>
    <t xml:space="preserve"> 3.02 </t>
  </si>
  <si>
    <t>Erstellung eines SiGe-Plans</t>
  </si>
  <si>
    <t>Unterlage gemäß RAB 32</t>
  </si>
  <si>
    <r>
      <rPr>
        <b/>
        <sz val="10"/>
        <color theme="1"/>
        <rFont val="Aptos Narrow"/>
        <family val="2"/>
        <scheme val="minor"/>
      </rPr>
      <t>Objektplanung Verbauten und Baubehelfe</t>
    </r>
    <r>
      <rPr>
        <sz val="10"/>
        <color theme="1"/>
        <rFont val="Arial"/>
        <family val="2"/>
      </rPr>
      <t xml:space="preserve">        
Anrechenbare Kosten                                                                   </t>
    </r>
  </si>
  <si>
    <r>
      <rPr>
        <b/>
        <sz val="10"/>
        <color theme="1"/>
        <rFont val="Aptos Narrow"/>
        <family val="2"/>
        <scheme val="minor"/>
      </rPr>
      <t>Objektplanung Ingenieurbauwerk Behelfsbrücke</t>
    </r>
    <r>
      <rPr>
        <sz val="10"/>
        <color theme="1"/>
        <rFont val="Arial"/>
        <family val="2"/>
      </rPr>
      <t xml:space="preserve">        
Anrechenbare Kosten                                                                   </t>
    </r>
  </si>
  <si>
    <r>
      <rPr>
        <b/>
        <sz val="10"/>
        <color theme="1"/>
        <rFont val="Arial"/>
        <family val="2"/>
      </rPr>
      <t>Rückbauplanung in der Objektplanung Ingenieurbauwerk</t>
    </r>
    <r>
      <rPr>
        <sz val="10"/>
        <color theme="1"/>
        <rFont val="Arial"/>
        <family val="2"/>
      </rPr>
      <t xml:space="preserve"> </t>
    </r>
    <r>
      <rPr>
        <sz val="10"/>
        <color theme="1"/>
        <rFont val="Arial"/>
        <family val="2"/>
      </rPr>
      <t xml:space="preserve">  
                                                             </t>
    </r>
  </si>
  <si>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</si>
  <si>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</si>
  <si>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</si>
  <si>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</si>
  <si>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</si>
  <si>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</si>
  <si>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</si>
  <si>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</si>
  <si>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</si>
  <si>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2.10</t>
  </si>
  <si>
    <t>Zwischensumme</t>
  </si>
  <si>
    <t xml:space="preserve"> 3.1</t>
  </si>
  <si>
    <t xml:space="preserve"> 3.2</t>
  </si>
  <si>
    <t xml:space="preserve"> 3.3</t>
  </si>
  <si>
    <t xml:space="preserve"> 3.4</t>
  </si>
  <si>
    <t xml:space="preserve"> 3.5</t>
  </si>
  <si>
    <t xml:space="preserve"> 3.6</t>
  </si>
  <si>
    <t xml:space="preserve"> 3.7</t>
  </si>
  <si>
    <t xml:space="preserve"> 3.8</t>
  </si>
  <si>
    <t xml:space="preserve"> 3.9</t>
  </si>
  <si>
    <t>Gesamtsumme</t>
  </si>
  <si>
    <t>Entwurfsplanung</t>
  </si>
  <si>
    <t>Vorplanung</t>
  </si>
  <si>
    <t>Analysieren der Grundlagen</t>
  </si>
  <si>
    <t>Abstimmen der Zielvorstellungen auf die öffentlich rechtlichen Randbedingungen sowie Planungen Dritter</t>
  </si>
  <si>
    <t>Untersuchen von Lösungsmöglichkeiten für den Rückbau</t>
  </si>
  <si>
    <t>Erarbeiten eines Rückbaukonzeptes einschließlich Untersuchung der alternativen Lösungsmöglichkeiten nach gleichen Anforderungen mit zeichnerischer Darstellung und Bewertung unter Einarbeitung der Beiträge anderer an der Planung fachlich Beteiligten</t>
  </si>
  <si>
    <t>Klären und Erläutern der wesentlichen fachspezifischen Zusammenhänge, Vorgänge und Bedingungen</t>
  </si>
  <si>
    <t>Vorabstimmen mit Behörden und anderen an der Planung fachlich Beteiligten über die Genehmigungsfähigkeit</t>
  </si>
  <si>
    <t>Mitwirken beim Erläutern des Planungskonzepts gegenüber Dritten an bis zu zwei Terminen</t>
  </si>
  <si>
    <t>Überarbeiten des Planungskonzeptes nach Bedenken und Anregungen</t>
  </si>
  <si>
    <t>Kostenschätzung</t>
  </si>
  <si>
    <t>Zusammenfassen, Erläutern und Dokumentieren der Ergebnisse</t>
  </si>
  <si>
    <t>Erarbeiten des Entwurfs auf Grundlage der Vorplanung durch zeichnerische Darstellung im erforderlichen Umfang und Detaillierungsgrad unter Berücksichtigung aller fachspezifischen Anforderungen
Bereitstellen der Arbeitsergebnisse als Grundlage für die anderen an der Planung fachlich Beteiligten, sowie Integration und Koordination der Fachplanungen</t>
  </si>
  <si>
    <t>Mitwirken bei der Objektbeschreibung bzw. beim Erläuterungsbericht</t>
  </si>
  <si>
    <t>fachspezifische Berechnungen, ausgenommen Berechnungen aus anderen Leistungsbildern</t>
  </si>
  <si>
    <t>Mitwirken beim Erläutern des vorläufigen Entwurfs gegenüber Dritten an bis zu 3 Terminen, Überarbeiten des vorläufigen Entwurfs auf Grund von Bedenken und Anregungen</t>
  </si>
  <si>
    <t>Vorabstimmen der Genehmigungsfähigkeit mit Behörden und anderen an der Planung fachlich Beteiligten</t>
  </si>
  <si>
    <t>Kostenberechnung einschließlich zugehöriger Mengenermittlung</t>
  </si>
  <si>
    <t>Ermitteln der wesentlichen Bauphasen</t>
  </si>
  <si>
    <t>Bauzeiten- und Kostenplan</t>
  </si>
  <si>
    <t>Summe (brutto)</t>
  </si>
  <si>
    <t>Summe</t>
  </si>
  <si>
    <r>
      <rPr>
        <b/>
        <sz val="10"/>
        <color theme="1"/>
        <rFont val="Aptos Narrow"/>
        <family val="2"/>
        <scheme val="minor"/>
      </rPr>
      <t>Objektplanung Tragwerksplanung Ersatzbau</t>
    </r>
    <r>
      <rPr>
        <sz val="10"/>
        <color theme="1"/>
        <rFont val="Arial"/>
        <family val="2"/>
      </rPr>
      <t xml:space="preserve">        
Anrechenbare Kosten                                                                   </t>
    </r>
  </si>
  <si>
    <t>Basishonorarsatz (§ 52 HOAI)</t>
  </si>
  <si>
    <r>
      <rPr>
        <b/>
        <sz val="10"/>
        <color theme="1"/>
        <rFont val="Aptos Narrow"/>
        <family val="2"/>
        <scheme val="minor"/>
      </rPr>
      <t>Objektplanung Tragwerksplanung Verbauten und Baubehelfe</t>
    </r>
    <r>
      <rPr>
        <sz val="10"/>
        <color theme="1"/>
        <rFont val="Arial"/>
        <family val="2"/>
      </rPr>
      <t xml:space="preserve">       
Anrechenbare Kosten                                                                   </t>
    </r>
  </si>
  <si>
    <r>
      <rPr>
        <b/>
        <sz val="10"/>
        <color theme="1"/>
        <rFont val="Aptos Narrow"/>
        <family val="2"/>
        <scheme val="minor"/>
      </rPr>
      <t>Objektplanung Tragwerksplanung Behelfsbrücke</t>
    </r>
    <r>
      <rPr>
        <sz val="10"/>
        <color theme="1"/>
        <rFont val="Arial"/>
        <family val="2"/>
      </rPr>
      <t xml:space="preserve">      
Anrechenbare Kosten                                                                   </t>
    </r>
  </si>
  <si>
    <r>
      <rPr>
        <b/>
        <sz val="10"/>
        <color theme="1"/>
        <rFont val="Arial"/>
        <family val="2"/>
      </rPr>
      <t>Rückbauplanung in der Fachplanung Tragwerksplanung</t>
    </r>
    <r>
      <rPr>
        <sz val="10"/>
        <color theme="1"/>
        <rFont val="Arial"/>
        <family val="2"/>
      </rPr>
      <t xml:space="preserve">
                                                             </t>
    </r>
  </si>
  <si>
    <t>Beraten in statisch-konstruktiver Hinsicht unter Berücksichtigung der Belange der Standsicherheit, der Gebrauchstauglichkeit und der Wirtschaftlichkeit</t>
  </si>
  <si>
    <t>Mitwirken bei dem Erarbeiten eines Planungskonzepts einschließlich Untersuchung der Lösungsmöglichkeiten des Tragwerks unter gleichen Objektbedingungen mit skizzenhafter Darstellung, Klärung und Angabe der für das Tragwerk wesentlichen konstruktiven Festlegungen für zum Beispiel Baustoffe, Bauarten und Herstellungsverfahren, Konstruktionsraster und Gründungsart</t>
  </si>
  <si>
    <t>Mitwirken bei Vorverhandlungen der Vorzugsvariante mit Behörden und anderen an der Planung fachlich Beteiligten über die Genehmigungsfähigkeit</t>
  </si>
  <si>
    <t>Mitwirken bei der Kostenschätzung und bei der Terminplanung</t>
  </si>
  <si>
    <t>Erarbeiten der Tragwerkslösung, unter Beachtung der durch die Objektplanung integrierten Fachplanungen, bis zum konstruktiven Entwurf mit zeichnerischer Darstellung.</t>
  </si>
  <si>
    <t>Überschlägige statische Berechnung und Bemessung</t>
  </si>
  <si>
    <t>Überschlägiges Ermitteln der Betonstahlmengen im Stahlbetonbau, der Stahlmengen im Stahlbau und der Holzmengen im Ingenieurbau</t>
  </si>
  <si>
    <t>Mitwirken bei Verhandlungen mit Behörden und anderen an der Planung fachlich Beteiligten über die Genehmigungsfähigkeit</t>
  </si>
  <si>
    <t>Mitwirken bei der Kostenberechnung und der Terminplanung</t>
  </si>
  <si>
    <t>Mitwirken beim Vergleich der Kostenberechnung mit der Kostenschätzung</t>
  </si>
  <si>
    <t>1.</t>
  </si>
  <si>
    <t>Objektplanung Verkehrsanlagen</t>
  </si>
  <si>
    <t>     </t>
  </si>
  <si>
    <t>2.</t>
  </si>
  <si>
    <t>Objektplanung Ingenieurbauwerk „Entwässerungsbauwerk“</t>
  </si>
  <si>
    <t>3.</t>
  </si>
  <si>
    <t>Objektplanung Ingenieurbauwerk „Ersatzneubau“</t>
  </si>
  <si>
    <t>4.</t>
  </si>
  <si>
    <t>Objektplanung Ingenieurbauwerk „Verbauten und Baubehelfe“</t>
  </si>
  <si>
    <t>5.</t>
  </si>
  <si>
    <t>Objektplanung Ingenieurbauwerk „Behelfsbrücke“</t>
  </si>
  <si>
    <t>6.</t>
  </si>
  <si>
    <t>Rückbauplanung in der Objektplanung Ingenieurbauwerk</t>
  </si>
  <si>
    <t>7.</t>
  </si>
  <si>
    <t>Fachplanung Tragwerksplanung Ingenieurbauwerk „Ersatzneubau“</t>
  </si>
  <si>
    <t>8.</t>
  </si>
  <si>
    <t>Fachplanung Tragwerksplanung „Verbauten und Baubehelfe“</t>
  </si>
  <si>
    <t>9.</t>
  </si>
  <si>
    <t>Fachplanung Tragwerksplanung „Behelfsbrücke“</t>
  </si>
  <si>
    <t>10.</t>
  </si>
  <si>
    <t>Fachplanung Tragwerksplanung „Rückbauplanung“</t>
  </si>
  <si>
    <t>Honorarübersicht</t>
  </si>
  <si>
    <t>Gesamthonorar
EUR</t>
  </si>
  <si>
    <t>A7, AS Hersfeld-West, ENB UF Geisbach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</si>
</sst>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
  </numFmts>
  <fonts count="9" x14ac:knownFonts="1">
    <font>
      <sz val="10"/>
      <color theme="1"/>
      <name val="Arial"/>
      <family val="2"/>
    </font>
    <font>
      <sz val="10"/>
      <color theme="1"/>
      <name val="Arial"/>
      <family val="2"/>
    </font>
    <font>
      <b/>
      <sz val="10"/>
      <color theme="1"/>
      <name val="Arial"/>
      <family val="2"/>
    </font>
    <font>
      <b/>
      <sz val="11"/>
      <color theme="1"/>
      <name val="Aptos Narrow"/>
      <family val="2"/>
      <scheme val="minor"/>
    </font>
    <font>
      <sz val="8"/>
      <name val="Arial"/>
      <family val="2"/>
    </font>
    <font>
      <b/>
      <sz val="10"/>
      <color theme="1"/>
      <name val="Aptos Narrow"/>
      <family val="2"/>
      <scheme val="minor"/>
    </font>
    <font>
      <sz val="10"/>
      <color rgb="FFFF0000"/>
      <name val="Aptos Narrow"/>
      <family val="2"/>
      <scheme val="minor"/>
    </font>
    <font>
      <b/>
      <u val="double"/>
      <sz val="11"/>
      <color theme="1"/>
      <name val="Aptos Narrow"/>
      <family val="2"/>
      <scheme val="minor"/>
    </font>
    <font>
      <b/>
      <sz val="18"/>
      <color theme="1"/>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0.249977111117893"/>
        <bgColor indexed="64"/>
      </patternFill>
    </fill>
  </fills>
  <borders count="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21">
    <xf numFmtId="0" fontId="0" fillId="0" borderId="0" xfId="0"/>
    <xf numFmtId="49" fontId="0" fillId="0" borderId="0" xfId="0" applyNumberFormat="1" applyAlignment="1">
      <alignment horizontal="left" vertical="center"/>
    </xf>
    <xf numFmtId="4" fontId="0" fillId="0" borderId="0" xfId="0" applyNumberFormat="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xf numFmtId="2" fontId="0" fillId="0" borderId="2" xfId="0" applyNumberFormat="1" applyBorder="1"/>
    <xf numFmtId="0" fontId="0" fillId="0" borderId="2" xfId="0" applyBorder="1" applyAlignment="1">
      <alignment horizontal="right"/>
    </xf>
    <xf numFmtId="4" fontId="0" fillId="0" borderId="2" xfId="0" applyNumberFormat="1" applyBorder="1"/>
    <xf numFmtId="164" fontId="0" fillId="2" borderId="2" xfId="1" applyFont="1" applyFill="1" applyBorder="1" applyAlignment="1">
      <alignment vertical="center"/>
    </xf>
    <xf numFmtId="164" fontId="0" fillId="4" borderId="2" xfId="1" applyFont="1" applyFill="1" applyBorder="1" applyAlignment="1">
      <alignment vertical="center"/>
    </xf>
    <xf numFmtId="164" fontId="0" fillId="0" borderId="2" xfId="1" applyFont="1" applyBorder="1"/>
    <xf numFmtId="0" fontId="0" fillId="0" borderId="2" xfId="0" applyBorder="1" applyAlignment="1">
      <alignment horizontal="center" vertical="center"/>
    </xf>
    <xf numFmtId="49" fontId="0" fillId="0" borderId="1" xfId="0" applyNumberFormat="1" applyBorder="1" applyAlignment="1">
      <alignment horizontal="left" vertical="center"/>
    </xf>
    <xf numFmtId="0" fontId="0" fillId="0" borderId="1" xfId="0" applyBorder="1"/>
    <xf numFmtId="4" fontId="0" fillId="0" borderId="1" xfId="0" applyNumberFormat="1" applyBorder="1" applyAlignment="1">
      <alignment vertical="center"/>
    </xf>
    <xf numFmtId="49" fontId="5" fillId="2" borderId="2" xfId="0" applyNumberFormat="1" applyFont="1" applyFill="1" applyBorder="1" applyAlignment="1">
      <alignment horizontal="left" vertical="center"/>
    </xf>
    <xf numFmtId="4" fontId="5" fillId="2" borderId="2" xfId="0" applyNumberFormat="1" applyFont="1" applyFill="1" applyBorder="1" applyAlignment="1">
      <alignment vertical="center"/>
    </xf>
    <xf numFmtId="0" fontId="5" fillId="2" borderId="2" xfId="0" applyFont="1" applyFill="1" applyBorder="1" applyAlignment="1">
      <alignment horizontal="center" vertical="center"/>
    </xf>
    <xf numFmtId="49" fontId="0" fillId="2" borderId="2" xfId="0" applyNumberFormat="1" applyFill="1" applyBorder="1" applyAlignment="1">
      <alignment horizontal="left" vertical="center"/>
    </xf>
    <xf numFmtId="0" fontId="0" fillId="2" borderId="2" xfId="0" applyFill="1" applyBorder="1" applyAlignment="1">
      <alignment horizontal="center" vertical="center"/>
    </xf>
    <xf numFmtId="49" fontId="0" fillId="4" borderId="2" xfId="0" applyNumberFormat="1" applyFill="1" applyBorder="1" applyAlignment="1">
      <alignment horizontal="left" vertical="center"/>
    </xf>
    <xf numFmtId="0" fontId="0" fillId="4" borderId="2" xfId="0" applyFill="1" applyBorder="1" applyAlignment="1">
      <alignment horizontal="center" vertical="center"/>
    </xf>
    <xf numFmtId="16" fontId="0" fillId="0" borderId="2" xfId="0" applyNumberFormat="1" applyBorder="1" applyAlignment="1">
      <alignment horizontal="right"/>
    </xf>
    <xf numFmtId="4" fontId="0" fillId="2" borderId="2" xfId="0" applyNumberFormat="1" applyFill="1" applyBorder="1" applyAlignment="1">
      <alignment vertical="center"/>
    </xf>
    <xf numFmtId="0" fontId="5" fillId="0" borderId="2" xfId="0" applyFont="1" applyBorder="1" applyAlignment="1">
      <alignment horizontal="left"/>
    </xf>
    <xf numFmtId="4" fontId="5" fillId="0" borderId="2" xfId="0" applyNumberFormat="1" applyFont="1" applyBorder="1" applyAlignment="1">
      <alignment horizontal="center" vertical="center"/>
    </xf>
    <xf numFmtId="0" fontId="0" fillId="0" borderId="0" xfId="0" applyAlignment="1">
      <alignment wrapText="1"/>
    </xf>
    <xf numFmtId="16" fontId="0" fillId="0" borderId="2" xfId="0" applyNumberFormat="1" applyBorder="1"/>
    <xf numFmtId="0" fontId="0" fillId="0" borderId="2" xfId="0" applyBorder="1" applyAlignment="1">
      <alignment wrapText="1"/>
    </xf>
    <xf numFmtId="4" fontId="3" fillId="6" borderId="2" xfId="0" applyNumberFormat="1" applyFont="1" applyFill="1" applyBorder="1" applyAlignment="1">
      <alignment vertical="center"/>
    </xf>
    <xf numFmtId="0" fontId="0" fillId="6" borderId="2" xfId="0" applyFill="1" applyBorder="1" applyAlignment="1">
      <alignment horizontal="center" vertical="center"/>
    </xf>
    <xf numFmtId="4" fontId="0" fillId="0" borderId="2" xfId="0" applyNumberFormat="1" applyBorder="1" applyAlignment="1">
      <alignment vertical="center"/>
    </xf>
    <xf numFmtId="4" fontId="7" fillId="6" borderId="2" xfId="0" applyNumberFormat="1" applyFont="1" applyFill="1" applyBorder="1" applyAlignment="1">
      <alignment vertical="center"/>
    </xf>
    <xf numFmtId="2" fontId="0" fillId="0" borderId="2" xfId="1" applyNumberFormat="1" applyFont="1" applyBorder="1" applyAlignment="1">
      <alignment horizontal="right" vertical="center"/>
    </xf>
    <xf numFmtId="2" fontId="0" fillId="0" borderId="0" xfId="0" applyNumberFormat="1"/>
    <xf numFmtId="164" fontId="0" fillId="0" borderId="0" xfId="1" applyFont="1" applyBorder="1"/>
    <xf numFmtId="0" fontId="0" fillId="0" borderId="0" xfId="0" applyAlignment="1">
      <alignment horizontal="right"/>
    </xf>
    <xf numFmtId="0" fontId="0" fillId="0" borderId="2" xfId="0" applyBorder="1" applyAlignment="1">
      <alignment horizontal="center"/>
    </xf>
    <xf numFmtId="0" fontId="2" fillId="0" borderId="2" xfId="0" applyFont="1" applyBorder="1"/>
    <xf numFmtId="1" fontId="0" fillId="0" borderId="2" xfId="1" applyNumberFormat="1" applyFont="1" applyBorder="1" applyAlignment="1">
      <alignment horizontal="right" vertical="center"/>
    </xf>
    <xf numFmtId="0" fontId="2" fillId="0" borderId="2" xfId="0" applyFont="1" applyBorder="1" applyAlignment="1">
      <alignment horizontal="center"/>
    </xf>
    <xf numFmtId="4" fontId="0" fillId="3" borderId="2" xfId="0" applyNumberFormat="1" applyFill="1" applyBorder="1" applyAlignment="1" applyProtection="1">
      <alignment vertical="center"/>
      <protection locked="0"/>
    </xf>
    <xf numFmtId="4" fontId="0" fillId="3" borderId="2" xfId="0" applyNumberFormat="1" applyFill="1" applyBorder="1" applyAlignment="1" applyProtection="1">
      <alignment vertical="center" wrapText="1"/>
      <protection locked="0"/>
    </xf>
    <xf numFmtId="49" fontId="5" fillId="2" borderId="2" xfId="0" applyNumberFormat="1" applyFont="1" applyFill="1" applyBorder="1" applyAlignment="1">
      <alignment horizontal="left" vertical="center" wrapText="1"/>
    </xf>
    <xf numFmtId="4" fontId="5" fillId="2" borderId="2" xfId="0" applyNumberFormat="1" applyFont="1" applyFill="1" applyBorder="1" applyAlignment="1">
      <alignment vertical="center" wrapText="1"/>
    </xf>
    <xf numFmtId="0" fontId="5" fillId="2" borderId="2" xfId="0" applyFont="1" applyFill="1" applyBorder="1" applyAlignment="1">
      <alignment horizontal="center" vertical="center" wrapText="1"/>
    </xf>
    <xf numFmtId="49" fontId="0" fillId="2" borderId="2" xfId="0" applyNumberFormat="1" applyFill="1" applyBorder="1" applyAlignment="1">
      <alignment horizontal="left" vertical="center" wrapText="1"/>
    </xf>
    <xf numFmtId="164" fontId="0" fillId="2" borderId="2" xfId="1" applyFont="1" applyFill="1" applyBorder="1" applyAlignment="1" applyProtection="1">
      <alignment vertical="center" wrapText="1"/>
    </xf>
    <xf numFmtId="0" fontId="0" fillId="2" borderId="2" xfId="0" applyFill="1" applyBorder="1" applyAlignment="1">
      <alignment horizontal="center" vertical="center" wrapText="1"/>
    </xf>
    <xf numFmtId="49" fontId="0" fillId="4" borderId="2" xfId="0" applyNumberFormat="1" applyFill="1" applyBorder="1" applyAlignment="1">
      <alignment horizontal="left" vertical="center" wrapText="1"/>
    </xf>
    <xf numFmtId="0" fontId="0" fillId="0" borderId="2" xfId="0" applyBorder="1" applyAlignment="1">
      <alignment horizontal="left" vertical="center" wrapText="1"/>
    </xf>
    <xf numFmtId="164" fontId="0" fillId="4" borderId="2" xfId="1" applyFont="1" applyFill="1" applyBorder="1" applyAlignment="1" applyProtection="1">
      <alignment vertical="center" wrapText="1"/>
    </xf>
    <xf numFmtId="0" fontId="0" fillId="4" borderId="2" xfId="0" applyFill="1" applyBorder="1" applyAlignment="1">
      <alignment horizontal="center" vertical="center" wrapText="1"/>
    </xf>
    <xf numFmtId="2" fontId="0" fillId="0" borderId="2" xfId="1" applyNumberFormat="1" applyFont="1" applyBorder="1" applyAlignment="1" applyProtection="1">
      <alignment horizontal="right" vertical="center" wrapText="1"/>
    </xf>
    <xf numFmtId="0" fontId="0" fillId="0" borderId="2" xfId="0" applyBorder="1" applyAlignment="1">
      <alignment horizontal="center" vertical="center" wrapText="1"/>
    </xf>
    <xf numFmtId="16" fontId="0" fillId="0" borderId="2" xfId="0" applyNumberFormat="1" applyBorder="1" applyAlignment="1">
      <alignment horizontal="right" wrapText="1"/>
    </xf>
    <xf numFmtId="0" fontId="0" fillId="0" borderId="2" xfId="0" applyBorder="1" applyAlignment="1">
      <alignment horizontal="right" wrapText="1"/>
    </xf>
    <xf numFmtId="164" fontId="0" fillId="0" borderId="2" xfId="1" applyFont="1" applyBorder="1" applyAlignment="1" applyProtection="1">
      <alignment wrapText="1"/>
    </xf>
    <xf numFmtId="0" fontId="0" fillId="0" borderId="2" xfId="0" applyBorder="1" applyAlignment="1">
      <alignment horizontal="center" wrapText="1"/>
    </xf>
    <xf numFmtId="164" fontId="0" fillId="0" borderId="0" xfId="1" applyFont="1" applyBorder="1" applyProtection="1"/>
    <xf numFmtId="164" fontId="3" fillId="6" borderId="2" xfId="1" applyFont="1" applyFill="1" applyBorder="1" applyAlignment="1" applyProtection="1">
      <alignment vertical="center"/>
    </xf>
    <xf numFmtId="164" fontId="0" fillId="0" borderId="2" xfId="1" applyFont="1" applyBorder="1" applyAlignment="1" applyProtection="1">
      <alignment vertical="center"/>
    </xf>
    <xf numFmtId="164" fontId="7" fillId="6" borderId="2" xfId="1" applyFont="1" applyFill="1" applyBorder="1" applyAlignment="1" applyProtection="1">
      <alignment vertical="center"/>
    </xf>
    <xf numFmtId="1" fontId="0" fillId="4" borderId="2" xfId="1" applyNumberFormat="1" applyFont="1" applyFill="1" applyBorder="1" applyAlignment="1" applyProtection="1">
      <alignment horizontal="right" vertical="center" wrapText="1"/>
    </xf>
    <xf numFmtId="165" fontId="0" fillId="4" borderId="2" xfId="1" applyNumberFormat="1" applyFont="1" applyFill="1" applyBorder="1" applyAlignment="1" applyProtection="1">
      <alignment horizontal="right" vertical="center" wrapText="1"/>
    </xf>
    <xf numFmtId="4" fontId="2" fillId="0" borderId="2" xfId="0" applyNumberFormat="1" applyFont="1" applyBorder="1" applyAlignment="1">
      <alignment horizontal="center" vertical="center"/>
    </xf>
    <xf numFmtId="0" fontId="2" fillId="0" borderId="2" xfId="0" applyFont="1" applyBorder="1" applyAlignment="1">
      <alignment horizontal="left"/>
    </xf>
    <xf numFmtId="0" fontId="0" fillId="7" borderId="2" xfId="0" applyFill="1" applyBorder="1"/>
    <xf numFmtId="0" fontId="0" fillId="2" borderId="2" xfId="0" applyFill="1" applyBorder="1"/>
    <xf numFmtId="4" fontId="0" fillId="2" borderId="2" xfId="0" applyNumberFormat="1" applyFill="1" applyBorder="1" applyAlignment="1" applyProtection="1">
      <alignment vertical="center" wrapText="1"/>
      <protection locked="0"/>
    </xf>
    <xf numFmtId="2" fontId="0" fillId="2" borderId="2" xfId="0" applyNumberFormat="1" applyFill="1" applyBorder="1"/>
    <xf numFmtId="0" fontId="0" fillId="2" borderId="2" xfId="0" applyFill="1" applyBorder="1" applyAlignment="1">
      <alignment horizontal="right"/>
    </xf>
    <xf numFmtId="4" fontId="0" fillId="5" borderId="2" xfId="0" applyNumberFormat="1" applyFill="1" applyBorder="1" applyAlignment="1" applyProtection="1">
      <alignment vertical="center" wrapText="1"/>
      <protection locked="0"/>
    </xf>
    <xf numFmtId="0" fontId="2" fillId="2" borderId="2" xfId="0" applyFont="1" applyFill="1" applyBorder="1"/>
    <xf numFmtId="0" fontId="2" fillId="2" borderId="2" xfId="0" applyFont="1" applyFill="1" applyBorder="1" applyAlignment="1">
      <alignment wrapText="1"/>
    </xf>
    <xf numFmtId="0" fontId="2" fillId="2" borderId="2" xfId="0" applyFont="1" applyFill="1" applyBorder="1" applyAlignment="1">
      <alignment horizontal="right"/>
    </xf>
    <xf numFmtId="2" fontId="0" fillId="5" borderId="2" xfId="0" applyNumberFormat="1" applyFill="1" applyBorder="1" applyProtection="1">
      <protection locked="0"/>
    </xf>
    <xf numFmtId="2" fontId="3" fillId="6" borderId="2" xfId="1" applyNumberFormat="1" applyFont="1" applyFill="1" applyBorder="1" applyAlignment="1" applyProtection="1">
      <alignment vertical="center"/>
    </xf>
    <xf numFmtId="2" fontId="0" fillId="0" borderId="2" xfId="1" applyNumberFormat="1" applyFont="1" applyBorder="1" applyAlignment="1" applyProtection="1">
      <alignment vertical="center"/>
    </xf>
    <xf numFmtId="2" fontId="7" fillId="6" borderId="2" xfId="1" applyNumberFormat="1" applyFont="1" applyFill="1" applyBorder="1" applyAlignment="1" applyProtection="1">
      <alignment vertical="center"/>
    </xf>
    <xf numFmtId="0" fontId="0" fillId="0" borderId="0" xfId="0" applyAlignment="1">
      <alignment horizontal="left" vertical="center" wrapText="1"/>
    </xf>
    <xf numFmtId="0" fontId="0" fillId="2" borderId="2" xfId="0" applyFill="1" applyBorder="1" applyAlignment="1">
      <alignment horizontal="left" vertical="center"/>
    </xf>
    <xf numFmtId="0" fontId="2" fillId="2" borderId="2" xfId="0" applyFont="1" applyFill="1" applyBorder="1" applyAlignment="1">
      <alignment horizontal="left" vertical="center"/>
    </xf>
    <xf numFmtId="0" fontId="0" fillId="7" borderId="2" xfId="0" applyFill="1" applyBorder="1" applyAlignment="1">
      <alignment horizontal="center" wrapText="1"/>
    </xf>
    <xf numFmtId="164" fontId="0" fillId="0" borderId="2" xfId="0" applyNumberFormat="1" applyBorder="1"/>
    <xf numFmtId="0" fontId="0" fillId="4" borderId="2" xfId="1" applyNumberFormat="1" applyFont="1" applyFill="1" applyBorder="1" applyAlignment="1" applyProtection="1">
      <alignment horizontal="right" vertical="center" wrapText="1"/>
    </xf>
    <xf numFmtId="4" fontId="3" fillId="6" borderId="2" xfId="1" applyNumberFormat="1" applyFont="1" applyFill="1" applyBorder="1" applyAlignment="1" applyProtection="1">
      <alignment vertical="center"/>
    </xf>
    <xf numFmtId="4" fontId="7" fillId="6" borderId="2" xfId="1" applyNumberFormat="1" applyFont="1" applyFill="1" applyBorder="1" applyAlignment="1" applyProtection="1">
      <alignment vertical="center"/>
    </xf>
    <xf numFmtId="0" fontId="5" fillId="2" borderId="3" xfId="0" applyFont="1" applyFill="1" applyBorder="1" applyAlignment="1">
      <alignment vertical="center"/>
    </xf>
    <xf numFmtId="0" fontId="0" fillId="0" borderId="4" xfId="0" applyBorder="1" applyAlignment="1">
      <alignment vertical="center"/>
    </xf>
    <xf numFmtId="0" fontId="0" fillId="0" borderId="5" xfId="0" applyBorder="1" applyAlignment="1">
      <alignment vertical="center"/>
    </xf>
    <xf numFmtId="49" fontId="0" fillId="0" borderId="3" xfId="0" applyNumberFormat="1" applyBorder="1" applyAlignment="1">
      <alignment horizontal="left" vertical="center"/>
    </xf>
    <xf numFmtId="49" fontId="0" fillId="0" borderId="4" xfId="0" applyNumberFormat="1" applyBorder="1" applyAlignment="1">
      <alignment horizontal="left" vertical="center"/>
    </xf>
    <xf numFmtId="49" fontId="0" fillId="0" borderId="5" xfId="0" applyNumberFormat="1" applyBorder="1" applyAlignment="1">
      <alignment horizontal="left" vertical="center"/>
    </xf>
    <xf numFmtId="49" fontId="0" fillId="6" borderId="3" xfId="0" applyNumberFormat="1" applyFill="1" applyBorder="1" applyAlignment="1">
      <alignment horizontal="left" vertical="center"/>
    </xf>
    <xf numFmtId="49" fontId="0" fillId="6" borderId="4" xfId="0" applyNumberFormat="1" applyFill="1" applyBorder="1" applyAlignment="1">
      <alignment horizontal="left" vertical="center"/>
    </xf>
    <xf numFmtId="49" fontId="0" fillId="6" borderId="5" xfId="0" applyNumberFormat="1" applyFill="1" applyBorder="1" applyAlignment="1">
      <alignment horizontal="left" vertical="center"/>
    </xf>
    <xf numFmtId="0" fontId="0" fillId="2" borderId="2" xfId="0" applyFill="1" applyBorder="1" applyAlignment="1">
      <alignment horizontal="left" wrapText="1"/>
    </xf>
    <xf numFmtId="0" fontId="0" fillId="0" borderId="2" xfId="0" applyBorder="1" applyAlignment="1">
      <alignment horizontal="left" vertical="center"/>
    </xf>
    <xf numFmtId="0" fontId="0" fillId="0" borderId="2" xfId="0" applyBorder="1" applyAlignment="1">
      <alignment horizontal="left" wrapText="1"/>
    </xf>
    <xf numFmtId="0" fontId="0" fillId="0" borderId="2" xfId="0" applyBorder="1" applyAlignment="1">
      <alignment vertical="center" wrapText="1"/>
    </xf>
    <xf numFmtId="0" fontId="0" fillId="0" borderId="2" xfId="0" applyBorder="1" applyAlignment="1">
      <alignment vertical="center"/>
    </xf>
    <xf numFmtId="0" fontId="2" fillId="0" borderId="2" xfId="0" applyFont="1" applyBorder="1"/>
    <xf numFmtId="0" fontId="0" fillId="0" borderId="2" xfId="0" applyBorder="1"/>
    <xf numFmtId="0" fontId="0" fillId="2" borderId="3" xfId="0" applyFill="1" applyBorder="1" applyAlignment="1">
      <alignment horizontal="left" wrapText="1"/>
    </xf>
    <xf numFmtId="0" fontId="0" fillId="2" borderId="4" xfId="0" applyFill="1" applyBorder="1" applyAlignment="1">
      <alignment horizontal="left" wrapText="1"/>
    </xf>
    <xf numFmtId="0" fontId="0" fillId="2" borderId="5" xfId="0" applyFill="1" applyBorder="1" applyAlignment="1">
      <alignment horizontal="left" wrapText="1"/>
    </xf>
    <xf numFmtId="0" fontId="2" fillId="0" borderId="3" xfId="0" applyFont="1" applyBorder="1" applyAlignment="1">
      <alignment wrapText="1"/>
    </xf>
    <xf numFmtId="0" fontId="0" fillId="0" borderId="4" xfId="0" applyBorder="1"/>
    <xf numFmtId="0" fontId="0" fillId="0" borderId="5" xfId="0" applyBorder="1"/>
    <xf numFmtId="0" fontId="2" fillId="0" borderId="2" xfId="0" applyFont="1" applyBorder="1" applyAlignment="1">
      <alignment wrapText="1"/>
    </xf>
    <xf numFmtId="0" fontId="0" fillId="0" borderId="2" xfId="0" applyBorder="1" applyAlignment="1">
      <alignment wrapText="1"/>
    </xf>
    <xf numFmtId="0" fontId="5" fillId="2" borderId="3" xfId="0" applyFont="1" applyFill="1"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2" xfId="0" applyBorder="1" applyAlignment="1">
      <alignment horizontal="left" vertical="center" wrapText="1"/>
    </xf>
    <xf numFmtId="0" fontId="0" fillId="7" borderId="2" xfId="0" applyFill="1" applyBorder="1" applyAlignment="1">
      <alignment wrapText="1"/>
    </xf>
    <xf numFmtId="0" fontId="0" fillId="7" borderId="2" xfId="0" applyFill="1" applyBorder="1"/>
    <xf numFmtId="0" fontId="8" fillId="0" borderId="0" xfId="0" applyFont="1"/>
    <xf numFmtId="4" fontId="0" fillId="0" borderId="2" xfId="1" applyNumberFormat="1" applyFont="1" applyBorder="1" applyAlignment="1" applyProtection="1">
      <alignment vertical="center"/>
    </xf>
  </cellXfs>
  <cellStyles count="2">
    <cellStyle name="Komma" xfId="1" builtinId="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415924</xdr:colOff>
      <xdr:row>0</xdr:row>
      <xdr:rowOff>142875</xdr:rowOff>
    </xdr:from>
    <xdr:to>
      <xdr:col>5</xdr:col>
      <xdr:colOff>800100</xdr:colOff>
      <xdr:row>5</xdr:row>
      <xdr:rowOff>22818</xdr:rowOff>
    </xdr:to>
    <xdr:pic>
      <xdr:nvPicPr>
        <xdr:cNvPr id="3" name="Grafik 1">
          <a:extLst>
            <a:ext uri="{FF2B5EF4-FFF2-40B4-BE49-F238E27FC236}">
              <a16:creationId xmlns:a16="http://schemas.microsoft.com/office/drawing/2014/main" id="{5D86614D-4832-4BE3-A9BF-0D164A1AEB15}"/>
            </a:ext>
          </a:extLst>
        </xdr:cNvPr>
        <xdr:cNvPicPr>
          <a:picLocks noChangeAspect="1"/>
        </xdr:cNvPicPr>
      </xdr:nvPicPr>
      <xdr:blipFill>
        <a:blip xmlns:r="http://schemas.openxmlformats.org/officeDocument/2006/relationships" r:embed="rId1"/>
        <a:stretch>
          <a:fillRect/>
        </a:stretch>
      </xdr:blipFill>
      <xdr:spPr>
        <a:xfrm>
          <a:off x="2854324" y="142875"/>
          <a:ext cx="1670051" cy="68956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415924</xdr:colOff>
      <xdr:row>0</xdr:row>
      <xdr:rowOff>142875</xdr:rowOff>
    </xdr:from>
    <xdr:to>
      <xdr:col>5</xdr:col>
      <xdr:colOff>800100</xdr:colOff>
      <xdr:row>5</xdr:row>
      <xdr:rowOff>22818</xdr:rowOff>
    </xdr:to>
    <xdr:pic>
      <xdr:nvPicPr>
        <xdr:cNvPr id="2" name="Grafik 1">
          <a:extLst>
            <a:ext uri="{FF2B5EF4-FFF2-40B4-BE49-F238E27FC236}">
              <a16:creationId xmlns:a16="http://schemas.microsoft.com/office/drawing/2014/main" id="{001A8057-15D8-4C3C-8E7E-5D7DAA3AC870}"/>
            </a:ext>
          </a:extLst>
        </xdr:cNvPr>
        <xdr:cNvPicPr>
          <a:picLocks noChangeAspect="1"/>
        </xdr:cNvPicPr>
      </xdr:nvPicPr>
      <xdr:blipFill>
        <a:blip xmlns:r="http://schemas.openxmlformats.org/officeDocument/2006/relationships" r:embed="rId1"/>
        <a:stretch>
          <a:fillRect/>
        </a:stretch>
      </xdr:blipFill>
      <xdr:spPr>
        <a:xfrm>
          <a:off x="5273674" y="142875"/>
          <a:ext cx="1670051" cy="68956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415924</xdr:colOff>
      <xdr:row>0</xdr:row>
      <xdr:rowOff>142875</xdr:rowOff>
    </xdr:from>
    <xdr:to>
      <xdr:col>7</xdr:col>
      <xdr:colOff>171450</xdr:colOff>
      <xdr:row>5</xdr:row>
      <xdr:rowOff>25993</xdr:rowOff>
    </xdr:to>
    <xdr:pic>
      <xdr:nvPicPr>
        <xdr:cNvPr id="2" name="Grafik 1">
          <a:extLst>
            <a:ext uri="{FF2B5EF4-FFF2-40B4-BE49-F238E27FC236}">
              <a16:creationId xmlns:a16="http://schemas.microsoft.com/office/drawing/2014/main" id="{E3C882D0-864D-4C1B-B00A-2E82CF4CB29F}"/>
            </a:ext>
          </a:extLst>
        </xdr:cNvPr>
        <xdr:cNvPicPr>
          <a:picLocks noChangeAspect="1"/>
        </xdr:cNvPicPr>
      </xdr:nvPicPr>
      <xdr:blipFill>
        <a:blip xmlns:r="http://schemas.openxmlformats.org/officeDocument/2006/relationships" r:embed="rId1"/>
        <a:stretch>
          <a:fillRect/>
        </a:stretch>
      </xdr:blipFill>
      <xdr:spPr>
        <a:xfrm>
          <a:off x="5273674" y="142875"/>
          <a:ext cx="1670051" cy="6895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415924</xdr:colOff>
      <xdr:row>0</xdr:row>
      <xdr:rowOff>142875</xdr:rowOff>
    </xdr:from>
    <xdr:to>
      <xdr:col>5</xdr:col>
      <xdr:colOff>800100</xdr:colOff>
      <xdr:row>5</xdr:row>
      <xdr:rowOff>22818</xdr:rowOff>
    </xdr:to>
    <xdr:pic>
      <xdr:nvPicPr>
        <xdr:cNvPr id="11" name="Grafik 1">
          <a:extLst>
            <a:ext uri="{FF2B5EF4-FFF2-40B4-BE49-F238E27FC236}">
              <a16:creationId xmlns:a16="http://schemas.microsoft.com/office/drawing/2014/main" id="{A44E9395-510A-4281-8EDB-5223E075F2BF}"/>
            </a:ext>
          </a:extLst>
        </xdr:cNvPr>
        <xdr:cNvPicPr>
          <a:picLocks noChangeAspect="1"/>
        </xdr:cNvPicPr>
      </xdr:nvPicPr>
      <xdr:blipFill>
        <a:blip xmlns:r="http://schemas.openxmlformats.org/officeDocument/2006/relationships" r:embed="rId1"/>
        <a:stretch>
          <a:fillRect/>
        </a:stretch>
      </xdr:blipFill>
      <xdr:spPr>
        <a:xfrm>
          <a:off x="4978399" y="142875"/>
          <a:ext cx="1670051" cy="6895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415924</xdr:colOff>
      <xdr:row>0</xdr:row>
      <xdr:rowOff>142875</xdr:rowOff>
    </xdr:from>
    <xdr:to>
      <xdr:col>5</xdr:col>
      <xdr:colOff>800100</xdr:colOff>
      <xdr:row>5</xdr:row>
      <xdr:rowOff>22818</xdr:rowOff>
    </xdr:to>
    <xdr:pic>
      <xdr:nvPicPr>
        <xdr:cNvPr id="5" name="Grafik 1">
          <a:extLst>
            <a:ext uri="{FF2B5EF4-FFF2-40B4-BE49-F238E27FC236}">
              <a16:creationId xmlns:a16="http://schemas.microsoft.com/office/drawing/2014/main" id="{0F22DA02-D45C-4824-A625-02893065AFF3}"/>
            </a:ext>
          </a:extLst>
        </xdr:cNvPr>
        <xdr:cNvPicPr>
          <a:picLocks noChangeAspect="1"/>
        </xdr:cNvPicPr>
      </xdr:nvPicPr>
      <xdr:blipFill>
        <a:blip xmlns:r="http://schemas.openxmlformats.org/officeDocument/2006/relationships" r:embed="rId1"/>
        <a:stretch>
          <a:fillRect/>
        </a:stretch>
      </xdr:blipFill>
      <xdr:spPr>
        <a:xfrm>
          <a:off x="4978399" y="142875"/>
          <a:ext cx="1670051" cy="68956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415924</xdr:colOff>
      <xdr:row>0</xdr:row>
      <xdr:rowOff>142875</xdr:rowOff>
    </xdr:from>
    <xdr:to>
      <xdr:col>5</xdr:col>
      <xdr:colOff>800100</xdr:colOff>
      <xdr:row>5</xdr:row>
      <xdr:rowOff>22818</xdr:rowOff>
    </xdr:to>
    <xdr:pic>
      <xdr:nvPicPr>
        <xdr:cNvPr id="4" name="Grafik 1">
          <a:extLst>
            <a:ext uri="{FF2B5EF4-FFF2-40B4-BE49-F238E27FC236}">
              <a16:creationId xmlns:a16="http://schemas.microsoft.com/office/drawing/2014/main" id="{1C849925-3B16-4846-AEEE-EF6B02706B81}"/>
            </a:ext>
          </a:extLst>
        </xdr:cNvPr>
        <xdr:cNvPicPr>
          <a:picLocks noChangeAspect="1"/>
        </xdr:cNvPicPr>
      </xdr:nvPicPr>
      <xdr:blipFill>
        <a:blip xmlns:r="http://schemas.openxmlformats.org/officeDocument/2006/relationships" r:embed="rId1"/>
        <a:stretch>
          <a:fillRect/>
        </a:stretch>
      </xdr:blipFill>
      <xdr:spPr>
        <a:xfrm>
          <a:off x="4978399" y="142875"/>
          <a:ext cx="1670051" cy="68956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415924</xdr:colOff>
      <xdr:row>0</xdr:row>
      <xdr:rowOff>142875</xdr:rowOff>
    </xdr:from>
    <xdr:to>
      <xdr:col>5</xdr:col>
      <xdr:colOff>800100</xdr:colOff>
      <xdr:row>5</xdr:row>
      <xdr:rowOff>22818</xdr:rowOff>
    </xdr:to>
    <xdr:pic>
      <xdr:nvPicPr>
        <xdr:cNvPr id="3" name="Grafik 1">
          <a:extLst>
            <a:ext uri="{FF2B5EF4-FFF2-40B4-BE49-F238E27FC236}">
              <a16:creationId xmlns:a16="http://schemas.microsoft.com/office/drawing/2014/main" id="{C0584B5C-1A3E-4C1C-AE54-6223B2E30E84}"/>
            </a:ext>
          </a:extLst>
        </xdr:cNvPr>
        <xdr:cNvPicPr>
          <a:picLocks noChangeAspect="1"/>
        </xdr:cNvPicPr>
      </xdr:nvPicPr>
      <xdr:blipFill>
        <a:blip xmlns:r="http://schemas.openxmlformats.org/officeDocument/2006/relationships" r:embed="rId1"/>
        <a:stretch>
          <a:fillRect/>
        </a:stretch>
      </xdr:blipFill>
      <xdr:spPr>
        <a:xfrm>
          <a:off x="4978399" y="142875"/>
          <a:ext cx="1670051" cy="68956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415924</xdr:colOff>
      <xdr:row>0</xdr:row>
      <xdr:rowOff>142875</xdr:rowOff>
    </xdr:from>
    <xdr:to>
      <xdr:col>5</xdr:col>
      <xdr:colOff>800100</xdr:colOff>
      <xdr:row>5</xdr:row>
      <xdr:rowOff>22818</xdr:rowOff>
    </xdr:to>
    <xdr:pic>
      <xdr:nvPicPr>
        <xdr:cNvPr id="2" name="Grafik 1">
          <a:extLst>
            <a:ext uri="{FF2B5EF4-FFF2-40B4-BE49-F238E27FC236}">
              <a16:creationId xmlns:a16="http://schemas.microsoft.com/office/drawing/2014/main" id="{E2A03CF3-3313-49A5-9326-05B6BE423BDC}"/>
            </a:ext>
          </a:extLst>
        </xdr:cNvPr>
        <xdr:cNvPicPr>
          <a:picLocks noChangeAspect="1"/>
        </xdr:cNvPicPr>
      </xdr:nvPicPr>
      <xdr:blipFill>
        <a:blip xmlns:r="http://schemas.openxmlformats.org/officeDocument/2006/relationships" r:embed="rId1"/>
        <a:stretch>
          <a:fillRect/>
        </a:stretch>
      </xdr:blipFill>
      <xdr:spPr>
        <a:xfrm>
          <a:off x="4978399" y="142875"/>
          <a:ext cx="1670051" cy="68956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415924</xdr:colOff>
      <xdr:row>0</xdr:row>
      <xdr:rowOff>142875</xdr:rowOff>
    </xdr:from>
    <xdr:to>
      <xdr:col>5</xdr:col>
      <xdr:colOff>800100</xdr:colOff>
      <xdr:row>5</xdr:row>
      <xdr:rowOff>22818</xdr:rowOff>
    </xdr:to>
    <xdr:pic>
      <xdr:nvPicPr>
        <xdr:cNvPr id="2" name="Grafik 1">
          <a:extLst>
            <a:ext uri="{FF2B5EF4-FFF2-40B4-BE49-F238E27FC236}">
              <a16:creationId xmlns:a16="http://schemas.microsoft.com/office/drawing/2014/main" id="{7696C8A5-F64A-489A-925F-A88629957961}"/>
            </a:ext>
          </a:extLst>
        </xdr:cNvPr>
        <xdr:cNvPicPr>
          <a:picLocks noChangeAspect="1"/>
        </xdr:cNvPicPr>
      </xdr:nvPicPr>
      <xdr:blipFill>
        <a:blip xmlns:r="http://schemas.openxmlformats.org/officeDocument/2006/relationships" r:embed="rId1"/>
        <a:stretch>
          <a:fillRect/>
        </a:stretch>
      </xdr:blipFill>
      <xdr:spPr>
        <a:xfrm>
          <a:off x="4978399" y="142875"/>
          <a:ext cx="1670051" cy="68956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415924</xdr:colOff>
      <xdr:row>0</xdr:row>
      <xdr:rowOff>142875</xdr:rowOff>
    </xdr:from>
    <xdr:to>
      <xdr:col>5</xdr:col>
      <xdr:colOff>800100</xdr:colOff>
      <xdr:row>5</xdr:row>
      <xdr:rowOff>22818</xdr:rowOff>
    </xdr:to>
    <xdr:pic>
      <xdr:nvPicPr>
        <xdr:cNvPr id="2" name="Grafik 1">
          <a:extLst>
            <a:ext uri="{FF2B5EF4-FFF2-40B4-BE49-F238E27FC236}">
              <a16:creationId xmlns:a16="http://schemas.microsoft.com/office/drawing/2014/main" id="{FE306443-B18E-43E2-973C-F3A70C1EFE0A}"/>
            </a:ext>
          </a:extLst>
        </xdr:cNvPr>
        <xdr:cNvPicPr>
          <a:picLocks noChangeAspect="1"/>
        </xdr:cNvPicPr>
      </xdr:nvPicPr>
      <xdr:blipFill>
        <a:blip xmlns:r="http://schemas.openxmlformats.org/officeDocument/2006/relationships" r:embed="rId1"/>
        <a:stretch>
          <a:fillRect/>
        </a:stretch>
      </xdr:blipFill>
      <xdr:spPr>
        <a:xfrm>
          <a:off x="4978399" y="142875"/>
          <a:ext cx="1670051" cy="68956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415924</xdr:colOff>
      <xdr:row>0</xdr:row>
      <xdr:rowOff>142875</xdr:rowOff>
    </xdr:from>
    <xdr:to>
      <xdr:col>5</xdr:col>
      <xdr:colOff>800100</xdr:colOff>
      <xdr:row>5</xdr:row>
      <xdr:rowOff>22818</xdr:rowOff>
    </xdr:to>
    <xdr:pic>
      <xdr:nvPicPr>
        <xdr:cNvPr id="2" name="Grafik 1">
          <a:extLst>
            <a:ext uri="{FF2B5EF4-FFF2-40B4-BE49-F238E27FC236}">
              <a16:creationId xmlns:a16="http://schemas.microsoft.com/office/drawing/2014/main" id="{7DAD46DB-B820-445F-9FAB-D7002F8F61B7}"/>
            </a:ext>
          </a:extLst>
        </xdr:cNvPr>
        <xdr:cNvPicPr>
          <a:picLocks noChangeAspect="1"/>
        </xdr:cNvPicPr>
      </xdr:nvPicPr>
      <xdr:blipFill>
        <a:blip xmlns:r="http://schemas.openxmlformats.org/officeDocument/2006/relationships" r:embed="rId1"/>
        <a:stretch>
          <a:fillRect/>
        </a:stretch>
      </xdr:blipFill>
      <xdr:spPr>
        <a:xfrm>
          <a:off x="4978399" y="142875"/>
          <a:ext cx="1670051" cy="6895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F4F64-FBBC-4D85-AB7D-7833F981825A}">
  <dimension ref="A1:G32"/>
  <sheetViews>
    <sheetView tabSelected="1" topLeftCell="A18" workbookViewId="0">
      <selection activeCell="D11" sqref="D11"/>
    </sheetView>
  </sheetViews>
  <sheetFormatPr baseColWidth="10" defaultColWidth="9.140625" defaultRowHeight="12.75" x14ac:dyDescent="0.2"/>
  <cols>
    <col min="1" max="1" width="7" bestFit="1" customWidth="1"/>
    <col min="2" max="2" width="32.7109375" customWidth="1"/>
    <col min="3" max="3" width="13.5703125" customWidth="1"/>
    <col min="4" max="4" width="15.140625" customWidth="1"/>
    <col min="5" max="5" width="19.28515625" customWidth="1"/>
    <col min="6" max="6" width="15" customWidth="1"/>
    <col min="8" max="8" width="11" customWidth="1"/>
    <col min="9" max="9" width="26.5703125" customWidth="1"/>
    <col min="10" max="10" width="13.7109375" customWidth="1"/>
    <col min="11" max="11" width="14" customWidth="1"/>
    <col min="12" max="12" width="18.140625" customWidth="1"/>
  </cols>
  <sheetData>
    <row r="1" spans="1:7" x14ac:dyDescent="0.2">
      <c r="A1" s="1"/>
      <c r="C1" s="2"/>
      <c r="D1" s="2"/>
      <c r="E1" s="2"/>
      <c r="F1" s="3"/>
    </row>
    <row r="5" spans="1:7" x14ac:dyDescent="0.2">
      <c r="A5" t="s">
        <v>137</v>
      </c>
      <c r="C5" s="2"/>
      <c r="D5" s="2"/>
      <c r="E5" s="2"/>
      <c r="F5" s="3"/>
    </row>
    <row r="6" spans="1:7" ht="13.5" thickBot="1" x14ac:dyDescent="0.25">
      <c r="A6" s="13" t="s">
        <v>37</v>
      </c>
      <c r="B6" s="14"/>
      <c r="C6" s="15"/>
      <c r="D6" s="15"/>
      <c r="E6" s="15"/>
      <c r="F6" s="4"/>
      <c r="G6" s="4"/>
    </row>
    <row r="8" spans="1:7" x14ac:dyDescent="0.2">
      <c r="A8" s="16" t="s">
        <v>0</v>
      </c>
      <c r="B8" s="89" t="s">
        <v>1</v>
      </c>
      <c r="C8" s="90"/>
      <c r="D8" s="91"/>
      <c r="E8" s="17" t="s">
        <v>2</v>
      </c>
      <c r="F8" s="18"/>
    </row>
    <row r="9" spans="1:7" ht="24.75" customHeight="1" x14ac:dyDescent="0.2">
      <c r="A9" s="19">
        <v>1</v>
      </c>
      <c r="B9" s="98" t="s">
        <v>35</v>
      </c>
      <c r="C9" s="98"/>
      <c r="D9" s="98"/>
      <c r="E9" s="9">
        <v>400000</v>
      </c>
      <c r="F9" s="20" t="s">
        <v>3</v>
      </c>
    </row>
    <row r="10" spans="1:7" ht="24.75" customHeight="1" x14ac:dyDescent="0.2">
      <c r="A10" s="21"/>
      <c r="B10" s="99" t="s">
        <v>36</v>
      </c>
      <c r="C10" s="99"/>
      <c r="D10" s="99"/>
      <c r="E10" s="10">
        <v>41511</v>
      </c>
      <c r="F10" s="22" t="s">
        <v>3</v>
      </c>
    </row>
    <row r="11" spans="1:7" ht="38.25" customHeight="1" x14ac:dyDescent="0.2">
      <c r="A11" s="5"/>
      <c r="B11" s="100" t="s">
        <v>17</v>
      </c>
      <c r="C11" s="100"/>
      <c r="D11" s="42">
        <v>0</v>
      </c>
      <c r="E11" s="34">
        <f>E10*D11/100</f>
        <v>0</v>
      </c>
      <c r="F11" s="12" t="s">
        <v>3</v>
      </c>
    </row>
    <row r="12" spans="1:7" ht="34.5" customHeight="1" x14ac:dyDescent="0.2">
      <c r="A12" s="23"/>
      <c r="B12" s="101" t="s">
        <v>32</v>
      </c>
      <c r="C12" s="102"/>
      <c r="D12" s="102"/>
      <c r="E12" s="40">
        <v>70</v>
      </c>
      <c r="F12" s="12" t="s">
        <v>34</v>
      </c>
    </row>
    <row r="13" spans="1:7" x14ac:dyDescent="0.2">
      <c r="A13" s="7"/>
      <c r="B13" s="103" t="s">
        <v>33</v>
      </c>
      <c r="C13" s="104"/>
      <c r="D13" s="104"/>
      <c r="E13" s="11">
        <f>(E10+E11)*E12/100</f>
        <v>29057.7</v>
      </c>
      <c r="F13" s="38" t="s">
        <v>3</v>
      </c>
    </row>
    <row r="14" spans="1:7" x14ac:dyDescent="0.2">
      <c r="A14" s="37"/>
      <c r="C14" s="35"/>
      <c r="D14" s="35"/>
      <c r="E14" s="36"/>
    </row>
    <row r="16" spans="1:7" ht="25.5" customHeight="1" x14ac:dyDescent="0.2">
      <c r="A16" s="19" t="s">
        <v>4</v>
      </c>
      <c r="B16" s="105" t="s">
        <v>18</v>
      </c>
      <c r="C16" s="106"/>
      <c r="D16" s="107"/>
      <c r="E16" s="24"/>
      <c r="F16" s="24"/>
      <c r="G16" s="20"/>
    </row>
    <row r="17" spans="1:7" x14ac:dyDescent="0.2">
      <c r="A17" s="5"/>
      <c r="B17" s="25" t="s">
        <v>5</v>
      </c>
      <c r="C17" s="26" t="s">
        <v>8</v>
      </c>
      <c r="D17" s="41" t="s">
        <v>38</v>
      </c>
      <c r="E17" s="26" t="s">
        <v>6</v>
      </c>
      <c r="F17" s="26" t="s">
        <v>7</v>
      </c>
      <c r="G17" s="12" t="s">
        <v>3</v>
      </c>
    </row>
    <row r="18" spans="1:7" x14ac:dyDescent="0.2">
      <c r="A18" s="28" t="s">
        <v>9</v>
      </c>
      <c r="B18" s="29" t="s">
        <v>14</v>
      </c>
      <c r="C18" s="29">
        <v>1</v>
      </c>
      <c r="D18" s="38" t="s">
        <v>39</v>
      </c>
      <c r="E18" s="77">
        <v>0</v>
      </c>
      <c r="F18" s="6">
        <f t="shared" ref="F18:F27" si="0">C18*E18</f>
        <v>0</v>
      </c>
      <c r="G18" s="12" t="s">
        <v>3</v>
      </c>
    </row>
    <row r="19" spans="1:7" ht="25.5" x14ac:dyDescent="0.2">
      <c r="A19" s="5" t="s">
        <v>10</v>
      </c>
      <c r="B19" s="29" t="s">
        <v>15</v>
      </c>
      <c r="C19" s="29">
        <v>10</v>
      </c>
      <c r="D19" s="38" t="s">
        <v>40</v>
      </c>
      <c r="E19" s="77">
        <v>0</v>
      </c>
      <c r="F19" s="6">
        <f t="shared" si="0"/>
        <v>0</v>
      </c>
      <c r="G19" s="12" t="s">
        <v>3</v>
      </c>
    </row>
    <row r="20" spans="1:7" ht="25.5" x14ac:dyDescent="0.2">
      <c r="A20" s="5" t="s">
        <v>11</v>
      </c>
      <c r="B20" s="29" t="s">
        <v>16</v>
      </c>
      <c r="C20" s="29">
        <v>10</v>
      </c>
      <c r="D20" s="38" t="s">
        <v>40</v>
      </c>
      <c r="E20" s="77">
        <v>0</v>
      </c>
      <c r="F20" s="6">
        <f t="shared" si="0"/>
        <v>0</v>
      </c>
      <c r="G20" s="12" t="s">
        <v>3</v>
      </c>
    </row>
    <row r="21" spans="1:7" ht="25.5" x14ac:dyDescent="0.2">
      <c r="A21" s="5" t="s">
        <v>12</v>
      </c>
      <c r="B21" s="29" t="s">
        <v>19</v>
      </c>
      <c r="C21" s="29">
        <v>3</v>
      </c>
      <c r="D21" s="38" t="s">
        <v>41</v>
      </c>
      <c r="E21" s="77">
        <v>0</v>
      </c>
      <c r="F21" s="6">
        <f t="shared" si="0"/>
        <v>0</v>
      </c>
      <c r="G21" s="12" t="s">
        <v>3</v>
      </c>
    </row>
    <row r="22" spans="1:7" ht="38.25" x14ac:dyDescent="0.2">
      <c r="A22" s="5" t="s">
        <v>13</v>
      </c>
      <c r="B22" s="29" t="s">
        <v>20</v>
      </c>
      <c r="C22" s="29">
        <v>3</v>
      </c>
      <c r="D22" s="38" t="s">
        <v>41</v>
      </c>
      <c r="E22" s="77">
        <v>0</v>
      </c>
      <c r="F22" s="6">
        <f t="shared" si="0"/>
        <v>0</v>
      </c>
      <c r="G22" s="12" t="s">
        <v>3</v>
      </c>
    </row>
    <row r="23" spans="1:7" ht="25.5" x14ac:dyDescent="0.2">
      <c r="A23" s="5" t="s">
        <v>21</v>
      </c>
      <c r="B23" s="29" t="s">
        <v>26</v>
      </c>
      <c r="C23" s="29">
        <v>1</v>
      </c>
      <c r="D23" s="38" t="s">
        <v>39</v>
      </c>
      <c r="E23" s="77">
        <v>0</v>
      </c>
      <c r="F23" s="6">
        <f t="shared" si="0"/>
        <v>0</v>
      </c>
      <c r="G23" s="12" t="s">
        <v>3</v>
      </c>
    </row>
    <row r="24" spans="1:7" ht="25.5" x14ac:dyDescent="0.2">
      <c r="A24" s="5" t="s">
        <v>22</v>
      </c>
      <c r="B24" s="29" t="s">
        <v>27</v>
      </c>
      <c r="C24" s="29">
        <v>1</v>
      </c>
      <c r="D24" s="38" t="s">
        <v>39</v>
      </c>
      <c r="E24" s="77">
        <v>0</v>
      </c>
      <c r="F24" s="6">
        <f t="shared" si="0"/>
        <v>0</v>
      </c>
      <c r="G24" s="12" t="s">
        <v>3</v>
      </c>
    </row>
    <row r="25" spans="1:7" ht="25.5" x14ac:dyDescent="0.2">
      <c r="A25" s="5" t="s">
        <v>23</v>
      </c>
      <c r="B25" s="29" t="s">
        <v>28</v>
      </c>
      <c r="C25" s="29">
        <v>1</v>
      </c>
      <c r="D25" s="38" t="s">
        <v>39</v>
      </c>
      <c r="E25" s="77">
        <v>0</v>
      </c>
      <c r="F25" s="6">
        <f t="shared" si="0"/>
        <v>0</v>
      </c>
      <c r="G25" s="12" t="s">
        <v>3</v>
      </c>
    </row>
    <row r="26" spans="1:7" x14ac:dyDescent="0.2">
      <c r="A26" s="5" t="s">
        <v>24</v>
      </c>
      <c r="B26" s="29" t="s">
        <v>29</v>
      </c>
      <c r="C26" s="29">
        <v>1</v>
      </c>
      <c r="D26" s="38" t="s">
        <v>39</v>
      </c>
      <c r="E26" s="77">
        <v>0</v>
      </c>
      <c r="F26" s="6">
        <f t="shared" si="0"/>
        <v>0</v>
      </c>
      <c r="G26" s="12" t="s">
        <v>3</v>
      </c>
    </row>
    <row r="27" spans="1:7" ht="38.25" x14ac:dyDescent="0.2">
      <c r="A27" s="5" t="s">
        <v>25</v>
      </c>
      <c r="B27" s="29" t="s">
        <v>30</v>
      </c>
      <c r="C27" s="29">
        <v>1</v>
      </c>
      <c r="D27" s="38" t="s">
        <v>39</v>
      </c>
      <c r="E27" s="77">
        <v>0</v>
      </c>
      <c r="F27" s="6">
        <f t="shared" si="0"/>
        <v>0</v>
      </c>
      <c r="G27" s="12" t="s">
        <v>3</v>
      </c>
    </row>
    <row r="28" spans="1:7" x14ac:dyDescent="0.2">
      <c r="A28" s="5"/>
      <c r="B28" s="108" t="s">
        <v>42</v>
      </c>
      <c r="C28" s="109"/>
      <c r="D28" s="109"/>
      <c r="E28" s="110"/>
      <c r="F28" s="6">
        <f>SUM(F18:F27)</f>
        <v>0</v>
      </c>
      <c r="G28" s="12" t="s">
        <v>3</v>
      </c>
    </row>
    <row r="30" spans="1:7" ht="15" x14ac:dyDescent="0.2">
      <c r="A30" s="95" t="s">
        <v>43</v>
      </c>
      <c r="B30" s="96"/>
      <c r="C30" s="96"/>
      <c r="D30" s="97"/>
      <c r="E30" s="30">
        <f>E13+F28</f>
        <v>29057.7</v>
      </c>
      <c r="F30" s="31" t="s">
        <v>3</v>
      </c>
    </row>
    <row r="31" spans="1:7" x14ac:dyDescent="0.2">
      <c r="A31" s="92" t="s">
        <v>31</v>
      </c>
      <c r="B31" s="93"/>
      <c r="C31" s="94"/>
      <c r="D31" s="32">
        <v>19</v>
      </c>
      <c r="E31" s="32">
        <f>E30*D31/100</f>
        <v>5520.9630000000006</v>
      </c>
      <c r="F31" s="12" t="s">
        <v>3</v>
      </c>
    </row>
    <row r="32" spans="1:7" ht="15" x14ac:dyDescent="0.2">
      <c r="A32" s="95" t="s">
        <v>97</v>
      </c>
      <c r="B32" s="96"/>
      <c r="C32" s="96"/>
      <c r="D32" s="97"/>
      <c r="E32" s="33">
        <f>SUM(E30:E31)</f>
        <v>34578.663</v>
      </c>
      <c r="F32" s="31" t="s">
        <v>3</v>
      </c>
    </row>
  </sheetData>
  <sheetProtection algorithmName="SHA-512" hashValue="g3Y8TvKHBG+xciXLkUwhq1tbf7rf1fzBkjKVsxizpG7qOuWq9l2NNMA7KzKxn1dKqJQRfjGYiJ+1RE6uQNWLKg==" saltValue="0RCFrewx5dvMvRJAGFL6Qw==" spinCount="100000" sheet="1" objects="1" scenarios="1" selectLockedCells="1"/>
  <mergeCells count="11">
    <mergeCell ref="B8:D8"/>
    <mergeCell ref="A31:C31"/>
    <mergeCell ref="A32:D32"/>
    <mergeCell ref="B9:D9"/>
    <mergeCell ref="B10:D10"/>
    <mergeCell ref="B11:C11"/>
    <mergeCell ref="B12:D12"/>
    <mergeCell ref="B13:D13"/>
    <mergeCell ref="B16:D16"/>
    <mergeCell ref="A30:D30"/>
    <mergeCell ref="B28:E28"/>
  </mergeCells>
  <phoneticPr fontId="4"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EE54A-5804-499B-9945-16D6D28B89E4}">
  <dimension ref="A1:G32"/>
  <sheetViews>
    <sheetView topLeftCell="A17" workbookViewId="0">
      <selection activeCell="E27" sqref="E27"/>
    </sheetView>
  </sheetViews>
  <sheetFormatPr baseColWidth="10" defaultColWidth="9.140625" defaultRowHeight="12.75" x14ac:dyDescent="0.2"/>
  <cols>
    <col min="1" max="1" width="7" bestFit="1" customWidth="1"/>
    <col min="2" max="2" width="37.140625" customWidth="1"/>
    <col min="3" max="3" width="13.5703125" customWidth="1"/>
    <col min="4" max="4" width="15.140625" customWidth="1"/>
    <col min="5" max="5" width="19.28515625" customWidth="1"/>
    <col min="6" max="6" width="15" customWidth="1"/>
  </cols>
  <sheetData>
    <row r="1" spans="1:7" x14ac:dyDescent="0.2">
      <c r="A1" s="1"/>
      <c r="C1" s="2"/>
      <c r="D1" s="2"/>
      <c r="E1" s="2"/>
      <c r="F1" s="3"/>
    </row>
    <row r="5" spans="1:7" x14ac:dyDescent="0.2">
      <c r="A5" t="s">
        <v>137</v>
      </c>
      <c r="C5" s="2"/>
      <c r="D5" s="2"/>
      <c r="E5" s="2"/>
      <c r="F5" s="3"/>
    </row>
    <row r="6" spans="1:7" ht="13.5" thickBot="1" x14ac:dyDescent="0.25">
      <c r="A6" s="13" t="s">
        <v>37</v>
      </c>
      <c r="B6" s="14"/>
      <c r="C6" s="15"/>
      <c r="D6" s="15"/>
      <c r="E6" s="15"/>
      <c r="F6" s="4"/>
      <c r="G6" s="4"/>
    </row>
    <row r="7" spans="1:7" x14ac:dyDescent="0.2">
      <c r="A7" s="1"/>
      <c r="C7" s="2"/>
      <c r="D7" s="2"/>
      <c r="E7" s="2"/>
      <c r="F7" s="3"/>
      <c r="G7" s="3"/>
    </row>
    <row r="8" spans="1:7" x14ac:dyDescent="0.2">
      <c r="A8" s="1"/>
      <c r="C8" s="2"/>
      <c r="D8" s="2"/>
      <c r="E8" s="2"/>
      <c r="F8" s="3"/>
      <c r="G8" s="3"/>
    </row>
    <row r="9" spans="1:7" ht="33" customHeight="1" x14ac:dyDescent="0.2">
      <c r="A9" s="117" t="s">
        <v>103</v>
      </c>
      <c r="B9" s="118"/>
      <c r="C9" s="118"/>
      <c r="D9" s="118"/>
      <c r="E9" s="118"/>
      <c r="F9" s="118"/>
      <c r="G9" s="118"/>
    </row>
    <row r="10" spans="1:7" x14ac:dyDescent="0.2">
      <c r="A10" s="39" t="s">
        <v>0</v>
      </c>
      <c r="B10" s="67" t="s">
        <v>5</v>
      </c>
      <c r="C10" s="66" t="s">
        <v>8</v>
      </c>
      <c r="D10" s="41" t="s">
        <v>38</v>
      </c>
      <c r="E10" s="66" t="s">
        <v>6</v>
      </c>
      <c r="F10" s="66" t="s">
        <v>7</v>
      </c>
      <c r="G10" s="12" t="s">
        <v>3</v>
      </c>
    </row>
    <row r="11" spans="1:7" x14ac:dyDescent="0.2">
      <c r="A11" s="76">
        <v>2</v>
      </c>
      <c r="B11" s="75" t="s">
        <v>78</v>
      </c>
      <c r="C11" s="69"/>
      <c r="D11" s="69"/>
      <c r="E11" s="70"/>
      <c r="F11" s="71"/>
      <c r="G11" s="20"/>
    </row>
    <row r="12" spans="1:7" x14ac:dyDescent="0.2">
      <c r="A12" s="7" t="s">
        <v>56</v>
      </c>
      <c r="B12" s="51" t="s">
        <v>79</v>
      </c>
      <c r="C12" s="12">
        <v>1</v>
      </c>
      <c r="D12" s="12" t="s">
        <v>39</v>
      </c>
      <c r="E12" s="73">
        <v>0</v>
      </c>
      <c r="F12" s="6">
        <f>C12*E12</f>
        <v>0</v>
      </c>
      <c r="G12" s="12" t="s">
        <v>3</v>
      </c>
    </row>
    <row r="13" spans="1:7" ht="63.75" x14ac:dyDescent="0.2">
      <c r="A13" s="7" t="s">
        <v>57</v>
      </c>
      <c r="B13" s="81" t="s">
        <v>104</v>
      </c>
      <c r="C13" s="12">
        <v>1</v>
      </c>
      <c r="D13" s="12" t="s">
        <v>39</v>
      </c>
      <c r="E13" s="77">
        <v>0</v>
      </c>
      <c r="F13" s="6">
        <f t="shared" ref="F13:F17" si="0">C13*E13</f>
        <v>0</v>
      </c>
      <c r="G13" s="12" t="s">
        <v>3</v>
      </c>
    </row>
    <row r="14" spans="1:7" ht="127.5" x14ac:dyDescent="0.2">
      <c r="A14" s="7" t="s">
        <v>58</v>
      </c>
      <c r="B14" s="51" t="s">
        <v>105</v>
      </c>
      <c r="C14" s="12">
        <v>1</v>
      </c>
      <c r="D14" s="12" t="s">
        <v>39</v>
      </c>
      <c r="E14" s="77">
        <v>0</v>
      </c>
      <c r="F14" s="6">
        <f t="shared" si="0"/>
        <v>0</v>
      </c>
      <c r="G14" s="12" t="s">
        <v>3</v>
      </c>
    </row>
    <row r="15" spans="1:7" ht="51" x14ac:dyDescent="0.2">
      <c r="A15" s="7" t="s">
        <v>59</v>
      </c>
      <c r="B15" s="51" t="s">
        <v>106</v>
      </c>
      <c r="C15" s="12">
        <v>1</v>
      </c>
      <c r="D15" s="12" t="s">
        <v>39</v>
      </c>
      <c r="E15" s="77">
        <v>0</v>
      </c>
      <c r="F15" s="6">
        <f t="shared" si="0"/>
        <v>0</v>
      </c>
      <c r="G15" s="12" t="s">
        <v>3</v>
      </c>
    </row>
    <row r="16" spans="1:7" ht="25.5" x14ac:dyDescent="0.2">
      <c r="A16" s="7" t="s">
        <v>60</v>
      </c>
      <c r="B16" s="51" t="s">
        <v>107</v>
      </c>
      <c r="C16" s="12">
        <v>1</v>
      </c>
      <c r="D16" s="12" t="s">
        <v>39</v>
      </c>
      <c r="E16" s="77">
        <v>0</v>
      </c>
      <c r="F16" s="6">
        <f t="shared" si="0"/>
        <v>0</v>
      </c>
      <c r="G16" s="12" t="s">
        <v>3</v>
      </c>
    </row>
    <row r="17" spans="1:7" ht="25.5" x14ac:dyDescent="0.2">
      <c r="A17" s="7" t="s">
        <v>61</v>
      </c>
      <c r="B17" s="51" t="s">
        <v>88</v>
      </c>
      <c r="C17" s="12">
        <v>1</v>
      </c>
      <c r="D17" s="12" t="s">
        <v>39</v>
      </c>
      <c r="E17" s="77">
        <v>0</v>
      </c>
      <c r="F17" s="6">
        <f t="shared" si="0"/>
        <v>0</v>
      </c>
      <c r="G17" s="12" t="s">
        <v>3</v>
      </c>
    </row>
    <row r="18" spans="1:7" x14ac:dyDescent="0.2">
      <c r="A18" s="72"/>
      <c r="B18" s="82" t="s">
        <v>66</v>
      </c>
      <c r="C18" s="69"/>
      <c r="D18" s="69"/>
      <c r="E18" s="69"/>
      <c r="F18" s="71">
        <f>SUM(F12:F17)</f>
        <v>0</v>
      </c>
      <c r="G18" s="69" t="s">
        <v>3</v>
      </c>
    </row>
    <row r="19" spans="1:7" x14ac:dyDescent="0.2">
      <c r="A19" s="76">
        <v>3</v>
      </c>
      <c r="B19" s="83" t="s">
        <v>77</v>
      </c>
      <c r="C19" s="69"/>
      <c r="D19" s="69"/>
      <c r="E19" s="69"/>
      <c r="F19" s="69"/>
      <c r="G19" s="69"/>
    </row>
    <row r="20" spans="1:7" ht="63.75" x14ac:dyDescent="0.2">
      <c r="A20" s="7" t="s">
        <v>67</v>
      </c>
      <c r="B20" s="51" t="s">
        <v>108</v>
      </c>
      <c r="C20" s="5">
        <v>1</v>
      </c>
      <c r="D20" s="5" t="s">
        <v>39</v>
      </c>
      <c r="E20" s="77">
        <v>0</v>
      </c>
      <c r="F20" s="6">
        <f>C20*E20</f>
        <v>0</v>
      </c>
      <c r="G20" s="5"/>
    </row>
    <row r="21" spans="1:7" ht="25.5" x14ac:dyDescent="0.2">
      <c r="A21" s="7" t="s">
        <v>68</v>
      </c>
      <c r="B21" s="51" t="s">
        <v>109</v>
      </c>
      <c r="C21" s="5">
        <v>1</v>
      </c>
      <c r="D21" s="5" t="s">
        <v>39</v>
      </c>
      <c r="E21" s="77">
        <v>0</v>
      </c>
      <c r="F21" s="6">
        <f t="shared" ref="F21:F27" si="1">C21*E21</f>
        <v>0</v>
      </c>
      <c r="G21" s="5"/>
    </row>
    <row r="22" spans="1:7" ht="51" x14ac:dyDescent="0.2">
      <c r="A22" s="7" t="s">
        <v>69</v>
      </c>
      <c r="B22" s="51" t="s">
        <v>110</v>
      </c>
      <c r="C22" s="5">
        <v>1</v>
      </c>
      <c r="D22" s="5" t="s">
        <v>39</v>
      </c>
      <c r="E22" s="77">
        <v>0</v>
      </c>
      <c r="F22" s="6">
        <f t="shared" si="1"/>
        <v>0</v>
      </c>
      <c r="G22" s="5"/>
    </row>
    <row r="23" spans="1:7" ht="25.5" x14ac:dyDescent="0.2">
      <c r="A23" s="7" t="s">
        <v>70</v>
      </c>
      <c r="B23" s="51" t="s">
        <v>90</v>
      </c>
      <c r="C23" s="5">
        <v>1</v>
      </c>
      <c r="D23" s="5" t="s">
        <v>39</v>
      </c>
      <c r="E23" s="77">
        <v>0</v>
      </c>
      <c r="F23" s="6">
        <f t="shared" si="1"/>
        <v>0</v>
      </c>
      <c r="G23" s="5"/>
    </row>
    <row r="24" spans="1:7" ht="51" x14ac:dyDescent="0.2">
      <c r="A24" s="7" t="s">
        <v>71</v>
      </c>
      <c r="B24" s="51" t="s">
        <v>111</v>
      </c>
      <c r="C24" s="5">
        <v>1</v>
      </c>
      <c r="D24" s="5" t="s">
        <v>39</v>
      </c>
      <c r="E24" s="77">
        <v>0</v>
      </c>
      <c r="F24" s="6">
        <f t="shared" si="1"/>
        <v>0</v>
      </c>
      <c r="G24" s="5"/>
    </row>
    <row r="25" spans="1:7" ht="25.5" x14ac:dyDescent="0.2">
      <c r="A25" s="7" t="s">
        <v>72</v>
      </c>
      <c r="B25" s="51" t="s">
        <v>112</v>
      </c>
      <c r="C25" s="5">
        <v>1</v>
      </c>
      <c r="D25" s="5" t="s">
        <v>39</v>
      </c>
      <c r="E25" s="77">
        <v>0</v>
      </c>
      <c r="F25" s="6">
        <f t="shared" si="1"/>
        <v>0</v>
      </c>
      <c r="G25" s="5"/>
    </row>
    <row r="26" spans="1:7" ht="38.25" x14ac:dyDescent="0.2">
      <c r="A26" s="7" t="s">
        <v>73</v>
      </c>
      <c r="B26" s="51" t="s">
        <v>113</v>
      </c>
      <c r="C26" s="5">
        <v>1</v>
      </c>
      <c r="D26" s="5" t="s">
        <v>39</v>
      </c>
      <c r="E26" s="77">
        <v>0</v>
      </c>
      <c r="F26" s="6">
        <f t="shared" si="1"/>
        <v>0</v>
      </c>
      <c r="G26" s="5"/>
    </row>
    <row r="27" spans="1:7" ht="25.5" x14ac:dyDescent="0.2">
      <c r="A27" s="7" t="s">
        <v>74</v>
      </c>
      <c r="B27" s="81" t="s">
        <v>88</v>
      </c>
      <c r="C27" s="5">
        <v>1</v>
      </c>
      <c r="D27" s="5" t="s">
        <v>39</v>
      </c>
      <c r="E27" s="77">
        <v>0</v>
      </c>
      <c r="F27" s="6">
        <f t="shared" si="1"/>
        <v>0</v>
      </c>
      <c r="G27" s="5"/>
    </row>
    <row r="28" spans="1:7" x14ac:dyDescent="0.2">
      <c r="A28" s="69"/>
      <c r="B28" s="69" t="s">
        <v>76</v>
      </c>
      <c r="C28" s="69"/>
      <c r="D28" s="69"/>
      <c r="E28" s="69"/>
      <c r="F28" s="71">
        <f>SUM(F20:F27)</f>
        <v>0</v>
      </c>
      <c r="G28" s="69"/>
    </row>
    <row r="30" spans="1:7" ht="15" x14ac:dyDescent="0.2">
      <c r="A30" s="95" t="s">
        <v>98</v>
      </c>
      <c r="B30" s="96"/>
      <c r="C30" s="96"/>
      <c r="D30" s="97"/>
      <c r="E30" s="78">
        <f>F28+F18</f>
        <v>0</v>
      </c>
      <c r="F30" s="31" t="s">
        <v>3</v>
      </c>
    </row>
    <row r="31" spans="1:7" x14ac:dyDescent="0.2">
      <c r="A31" s="92" t="s">
        <v>31</v>
      </c>
      <c r="B31" s="93"/>
      <c r="C31" s="94"/>
      <c r="D31" s="32">
        <v>19</v>
      </c>
      <c r="E31" s="79">
        <f>E30*D31/100</f>
        <v>0</v>
      </c>
      <c r="F31" s="12" t="s">
        <v>3</v>
      </c>
    </row>
    <row r="32" spans="1:7" ht="15" x14ac:dyDescent="0.2">
      <c r="A32" s="95" t="s">
        <v>97</v>
      </c>
      <c r="B32" s="96"/>
      <c r="C32" s="96"/>
      <c r="D32" s="97"/>
      <c r="E32" s="80">
        <f>SUM(E30:E31)</f>
        <v>0</v>
      </c>
      <c r="F32" s="31" t="s">
        <v>3</v>
      </c>
    </row>
  </sheetData>
  <sheetProtection algorithmName="SHA-512" hashValue="UZFHlZTALjq5eTSFdy9wIJwcxK5znwnkSYHilMTk+dydMTZ/1hqJGhp0gaq21ycLwZwihNduAkV3wR4+QVvhLQ==" saltValue="KiloOvpYckUe4eCCCPXtaA==" spinCount="100000" sheet="1" objects="1" scenarios="1" selectLockedCells="1"/>
  <mergeCells count="4">
    <mergeCell ref="A9:G9"/>
    <mergeCell ref="A30:D30"/>
    <mergeCell ref="A31:C31"/>
    <mergeCell ref="A32:D3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7FE3F-B263-46B6-B225-173EBEC0C7B0}">
  <dimension ref="A1:G27"/>
  <sheetViews>
    <sheetView workbookViewId="0">
      <selection activeCell="E26" sqref="E26"/>
    </sheetView>
  </sheetViews>
  <sheetFormatPr baseColWidth="10" defaultColWidth="9.140625" defaultRowHeight="12.75" x14ac:dyDescent="0.2"/>
  <cols>
    <col min="1" max="1" width="8.140625" bestFit="1" customWidth="1"/>
    <col min="2" max="2" width="56.5703125" bestFit="1" customWidth="1"/>
    <col min="3" max="3" width="17.140625" customWidth="1"/>
    <col min="4" max="4" width="13.85546875" bestFit="1" customWidth="1"/>
    <col min="5" max="5" width="9.85546875" bestFit="1" customWidth="1"/>
  </cols>
  <sheetData>
    <row r="1" spans="1:7" x14ac:dyDescent="0.2">
      <c r="A1" s="1"/>
      <c r="C1" s="2"/>
      <c r="D1" s="2"/>
      <c r="E1" s="2"/>
      <c r="F1" s="3"/>
    </row>
    <row r="5" spans="1:7" x14ac:dyDescent="0.2">
      <c r="A5" t="s">
        <v>137</v>
      </c>
      <c r="C5" s="2"/>
      <c r="D5" s="2"/>
      <c r="E5" s="2"/>
      <c r="F5" s="3"/>
    </row>
    <row r="6" spans="1:7" ht="13.5" thickBot="1" x14ac:dyDescent="0.25">
      <c r="A6" s="13" t="s">
        <v>37</v>
      </c>
      <c r="B6" s="14"/>
      <c r="C6" s="15"/>
      <c r="D6" s="15"/>
      <c r="E6" s="15"/>
      <c r="F6" s="4"/>
      <c r="G6" s="4"/>
    </row>
    <row r="8" spans="1:7" ht="21.75" customHeight="1" x14ac:dyDescent="0.35">
      <c r="A8" s="119" t="s">
        <v>135</v>
      </c>
      <c r="B8" s="119"/>
    </row>
    <row r="11" spans="1:7" ht="25.5" x14ac:dyDescent="0.2">
      <c r="A11" s="68" t="s">
        <v>0</v>
      </c>
      <c r="B11" s="68" t="s">
        <v>5</v>
      </c>
      <c r="C11" s="84" t="s">
        <v>136</v>
      </c>
    </row>
    <row r="12" spans="1:7" ht="24.95" customHeight="1" x14ac:dyDescent="0.2">
      <c r="A12" s="5" t="s">
        <v>114</v>
      </c>
      <c r="B12" s="5" t="s">
        <v>115</v>
      </c>
      <c r="C12" s="8">
        <f>Verkehrsanlagen!E30</f>
        <v>29057.7</v>
      </c>
      <c r="D12" t="s">
        <v>116</v>
      </c>
    </row>
    <row r="13" spans="1:7" ht="24.95" customHeight="1" x14ac:dyDescent="0.2">
      <c r="A13" s="5" t="s">
        <v>117</v>
      </c>
      <c r="B13" s="5" t="s">
        <v>118</v>
      </c>
      <c r="C13" s="85">
        <f>Entwässerungsanlage!E21</f>
        <v>4285.8599999999997</v>
      </c>
      <c r="D13" t="s">
        <v>116</v>
      </c>
    </row>
    <row r="14" spans="1:7" ht="24.95" customHeight="1" x14ac:dyDescent="0.2">
      <c r="A14" s="5" t="s">
        <v>119</v>
      </c>
      <c r="B14" s="5" t="s">
        <v>120</v>
      </c>
      <c r="C14" s="85">
        <f>Ersatzneubau!E22</f>
        <v>35981.928</v>
      </c>
      <c r="D14" t="s">
        <v>116</v>
      </c>
    </row>
    <row r="15" spans="1:7" ht="24.95" customHeight="1" x14ac:dyDescent="0.2">
      <c r="A15" s="5" t="s">
        <v>121</v>
      </c>
      <c r="B15" s="5" t="s">
        <v>122</v>
      </c>
      <c r="C15" s="85">
        <f>'Verbauten und Baubehelfe'!E16</f>
        <v>8067.1829999999991</v>
      </c>
      <c r="D15" t="s">
        <v>116</v>
      </c>
    </row>
    <row r="16" spans="1:7" ht="24.95" customHeight="1" x14ac:dyDescent="0.2">
      <c r="A16" s="5" t="s">
        <v>123</v>
      </c>
      <c r="B16" s="5" t="s">
        <v>124</v>
      </c>
      <c r="C16" s="85">
        <f>Behelfsbrücke!E17</f>
        <v>22952.279759999998</v>
      </c>
      <c r="D16" t="s">
        <v>116</v>
      </c>
    </row>
    <row r="17" spans="1:6" ht="24.95" customHeight="1" x14ac:dyDescent="0.2">
      <c r="A17" s="5" t="s">
        <v>125</v>
      </c>
      <c r="B17" s="5" t="s">
        <v>126</v>
      </c>
      <c r="C17" s="6">
        <f>Rückbauplanung!E35</f>
        <v>0</v>
      </c>
    </row>
    <row r="18" spans="1:6" ht="24.95" customHeight="1" x14ac:dyDescent="0.2">
      <c r="A18" s="5" t="s">
        <v>127</v>
      </c>
      <c r="B18" s="5" t="s">
        <v>128</v>
      </c>
      <c r="C18" s="85">
        <f>'TWPL Ersatzneubau'!E16</f>
        <v>23641.25</v>
      </c>
      <c r="D18" t="s">
        <v>116</v>
      </c>
    </row>
    <row r="19" spans="1:6" ht="24.95" customHeight="1" x14ac:dyDescent="0.2">
      <c r="A19" s="5" t="s">
        <v>129</v>
      </c>
      <c r="B19" s="5" t="s">
        <v>130</v>
      </c>
      <c r="C19" s="85">
        <f>'TWPL Verbauten und Baubehelfe'!E16</f>
        <v>5416.375</v>
      </c>
      <c r="D19" t="s">
        <v>116</v>
      </c>
    </row>
    <row r="20" spans="1:6" ht="24.95" customHeight="1" x14ac:dyDescent="0.2">
      <c r="A20" s="5" t="s">
        <v>131</v>
      </c>
      <c r="B20" s="5" t="s">
        <v>132</v>
      </c>
      <c r="C20" s="85">
        <f>'TWPL Behelfsbrücke'!E16</f>
        <v>15817.74</v>
      </c>
      <c r="D20" t="s">
        <v>116</v>
      </c>
    </row>
    <row r="21" spans="1:6" ht="24.95" customHeight="1" x14ac:dyDescent="0.2">
      <c r="A21" s="5" t="s">
        <v>133</v>
      </c>
      <c r="B21" s="5" t="s">
        <v>134</v>
      </c>
      <c r="C21" s="6">
        <f>'TWPL Rückbauplanung'!E30</f>
        <v>0</v>
      </c>
    </row>
    <row r="25" spans="1:6" ht="15" x14ac:dyDescent="0.2">
      <c r="A25" s="95" t="s">
        <v>43</v>
      </c>
      <c r="B25" s="96"/>
      <c r="C25" s="96"/>
      <c r="D25" s="97"/>
      <c r="E25" s="87">
        <f>SUM(C12:C21)</f>
        <v>145220.31576</v>
      </c>
      <c r="F25" s="31" t="s">
        <v>3</v>
      </c>
    </row>
    <row r="26" spans="1:6" x14ac:dyDescent="0.2">
      <c r="A26" s="92" t="s">
        <v>31</v>
      </c>
      <c r="B26" s="93"/>
      <c r="C26" s="94"/>
      <c r="D26" s="32">
        <v>19</v>
      </c>
      <c r="E26" s="120">
        <f>E25*D26/100</f>
        <v>27591.859994399998</v>
      </c>
      <c r="F26" s="12" t="s">
        <v>3</v>
      </c>
    </row>
    <row r="27" spans="1:6" ht="15" x14ac:dyDescent="0.2">
      <c r="A27" s="95" t="s">
        <v>97</v>
      </c>
      <c r="B27" s="96"/>
      <c r="C27" s="96"/>
      <c r="D27" s="97"/>
      <c r="E27" s="88">
        <f>SUM(E25:E26)</f>
        <v>172812.1757544</v>
      </c>
      <c r="F27" s="31" t="s">
        <v>3</v>
      </c>
    </row>
  </sheetData>
  <sheetProtection algorithmName="SHA-512" hashValue="2znhTN+/p5Sj0E3lacUSB60Z6+M6FaiwwfGnCQ0t1JR68DprrgrEz/dcOBDT5XPFAwHWw58C5sefYcM0t6NxDQ==" saltValue="phdSQVSJhWT21tSmPWnFKQ==" spinCount="100000" sheet="1" objects="1" scenarios="1" selectLockedCells="1"/>
  <mergeCells count="4">
    <mergeCell ref="A8:B8"/>
    <mergeCell ref="A25:D25"/>
    <mergeCell ref="A26:C26"/>
    <mergeCell ref="A27:D2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76BF8-52B7-4F2C-B6CC-E1B6ED46DFAA}">
  <dimension ref="A1:G23"/>
  <sheetViews>
    <sheetView workbookViewId="0">
      <selection activeCell="D11" sqref="D11"/>
    </sheetView>
  </sheetViews>
  <sheetFormatPr baseColWidth="10" defaultColWidth="9.140625" defaultRowHeight="12.75" x14ac:dyDescent="0.2"/>
  <cols>
    <col min="1" max="1" width="7" bestFit="1" customWidth="1"/>
    <col min="2" max="2" width="32.7109375" customWidth="1"/>
    <col min="3" max="3" width="13.5703125" customWidth="1"/>
    <col min="4" max="4" width="15.140625" customWidth="1"/>
    <col min="5" max="5" width="19.28515625" customWidth="1"/>
    <col min="6" max="6" width="15" customWidth="1"/>
  </cols>
  <sheetData>
    <row r="1" spans="1:7" x14ac:dyDescent="0.2">
      <c r="A1" s="1"/>
      <c r="C1" s="2"/>
      <c r="D1" s="2"/>
      <c r="E1" s="2"/>
      <c r="F1" s="3"/>
    </row>
    <row r="5" spans="1:7" x14ac:dyDescent="0.2">
      <c r="A5" t="s">
        <v>137</v>
      </c>
      <c r="C5" s="2"/>
      <c r="D5" s="2"/>
      <c r="E5" s="2"/>
      <c r="F5" s="3"/>
    </row>
    <row r="6" spans="1:7" ht="13.5" thickBot="1" x14ac:dyDescent="0.25">
      <c r="A6" s="13" t="s">
        <v>37</v>
      </c>
      <c r="B6" s="14"/>
      <c r="C6" s="15"/>
      <c r="D6" s="15"/>
      <c r="E6" s="15"/>
      <c r="F6" s="4"/>
      <c r="G6" s="4"/>
    </row>
    <row r="8" spans="1:7" x14ac:dyDescent="0.2">
      <c r="A8" s="44" t="s">
        <v>0</v>
      </c>
      <c r="B8" s="113" t="s">
        <v>1</v>
      </c>
      <c r="C8" s="114"/>
      <c r="D8" s="115"/>
      <c r="E8" s="45" t="s">
        <v>2</v>
      </c>
      <c r="F8" s="46"/>
    </row>
    <row r="9" spans="1:7" ht="27.75" customHeight="1" x14ac:dyDescent="0.2">
      <c r="A9" s="47">
        <v>1</v>
      </c>
      <c r="B9" s="98" t="s">
        <v>44</v>
      </c>
      <c r="C9" s="98"/>
      <c r="D9" s="98"/>
      <c r="E9" s="48">
        <v>80000</v>
      </c>
      <c r="F9" s="49" t="s">
        <v>3</v>
      </c>
    </row>
    <row r="10" spans="1:7" ht="18" customHeight="1" x14ac:dyDescent="0.2">
      <c r="A10" s="50"/>
      <c r="B10" s="116" t="s">
        <v>46</v>
      </c>
      <c r="C10" s="116"/>
      <c r="D10" s="116"/>
      <c r="E10" s="52">
        <v>11710</v>
      </c>
      <c r="F10" s="53" t="s">
        <v>3</v>
      </c>
    </row>
    <row r="11" spans="1:7" ht="41.25" customHeight="1" x14ac:dyDescent="0.2">
      <c r="A11" s="29"/>
      <c r="B11" s="100" t="s">
        <v>17</v>
      </c>
      <c r="C11" s="100"/>
      <c r="D11" s="43">
        <v>0</v>
      </c>
      <c r="E11" s="54">
        <f>E10*D11/100</f>
        <v>0</v>
      </c>
      <c r="F11" s="55" t="s">
        <v>3</v>
      </c>
    </row>
    <row r="12" spans="1:7" ht="18" customHeight="1" x14ac:dyDescent="0.2">
      <c r="A12" s="56"/>
      <c r="B12" s="101" t="s">
        <v>32</v>
      </c>
      <c r="C12" s="101"/>
      <c r="D12" s="101"/>
      <c r="E12" s="65">
        <v>36.6</v>
      </c>
      <c r="F12" s="55" t="s">
        <v>34</v>
      </c>
    </row>
    <row r="13" spans="1:7" x14ac:dyDescent="0.2">
      <c r="A13" s="57"/>
      <c r="B13" s="111" t="s">
        <v>33</v>
      </c>
      <c r="C13" s="112"/>
      <c r="D13" s="112"/>
      <c r="E13" s="58">
        <f>(E10+E11)*E12/100</f>
        <v>4285.8599999999997</v>
      </c>
      <c r="F13" s="59" t="s">
        <v>3</v>
      </c>
    </row>
    <row r="14" spans="1:7" x14ac:dyDescent="0.2">
      <c r="A14" s="37"/>
      <c r="C14" s="35"/>
      <c r="D14" s="35"/>
      <c r="E14" s="60"/>
    </row>
    <row r="16" spans="1:7" ht="27.75" customHeight="1" x14ac:dyDescent="0.2">
      <c r="A16" s="19" t="s">
        <v>4</v>
      </c>
      <c r="B16" s="105" t="s">
        <v>48</v>
      </c>
      <c r="C16" s="106"/>
      <c r="D16" s="106"/>
      <c r="E16" s="109"/>
      <c r="F16" s="109"/>
      <c r="G16" s="110"/>
    </row>
    <row r="17" spans="1:7" x14ac:dyDescent="0.2">
      <c r="A17" s="5"/>
      <c r="B17" s="25" t="s">
        <v>5</v>
      </c>
      <c r="C17" s="26" t="s">
        <v>8</v>
      </c>
      <c r="D17" s="41" t="s">
        <v>38</v>
      </c>
      <c r="E17" s="26" t="s">
        <v>6</v>
      </c>
      <c r="F17" s="26" t="s">
        <v>7</v>
      </c>
      <c r="G17" s="12" t="s">
        <v>3</v>
      </c>
    </row>
    <row r="18" spans="1:7" ht="26.25" customHeight="1" x14ac:dyDescent="0.2">
      <c r="A18" s="5" t="s">
        <v>22</v>
      </c>
      <c r="B18" s="29" t="s">
        <v>45</v>
      </c>
      <c r="C18" s="5">
        <v>1</v>
      </c>
      <c r="D18" s="5" t="s">
        <v>39</v>
      </c>
      <c r="E18" s="43">
        <v>0</v>
      </c>
      <c r="F18" s="6">
        <f>C18*E18</f>
        <v>0</v>
      </c>
      <c r="G18" s="12" t="s">
        <v>3</v>
      </c>
    </row>
    <row r="19" spans="1:7" x14ac:dyDescent="0.2">
      <c r="A19" s="5"/>
      <c r="B19" s="111" t="s">
        <v>42</v>
      </c>
      <c r="C19" s="104"/>
      <c r="D19" s="104"/>
      <c r="E19" s="104"/>
      <c r="F19" s="6">
        <f>F18</f>
        <v>0</v>
      </c>
      <c r="G19" s="12" t="s">
        <v>3</v>
      </c>
    </row>
    <row r="21" spans="1:7" ht="15" x14ac:dyDescent="0.2">
      <c r="A21" s="95" t="s">
        <v>43</v>
      </c>
      <c r="B21" s="96"/>
      <c r="C21" s="96"/>
      <c r="D21" s="97"/>
      <c r="E21" s="61">
        <f>E13+F19</f>
        <v>4285.8599999999997</v>
      </c>
      <c r="F21" s="31" t="s">
        <v>3</v>
      </c>
    </row>
    <row r="22" spans="1:7" x14ac:dyDescent="0.2">
      <c r="A22" s="92" t="s">
        <v>31</v>
      </c>
      <c r="B22" s="93"/>
      <c r="C22" s="94"/>
      <c r="D22" s="32">
        <v>19</v>
      </c>
      <c r="E22" s="62">
        <f>E21*D22/100</f>
        <v>814.3134</v>
      </c>
      <c r="F22" s="12" t="s">
        <v>3</v>
      </c>
    </row>
    <row r="23" spans="1:7" ht="15" x14ac:dyDescent="0.2">
      <c r="A23" s="95" t="s">
        <v>97</v>
      </c>
      <c r="B23" s="96"/>
      <c r="C23" s="96"/>
      <c r="D23" s="97"/>
      <c r="E23" s="63">
        <f>SUM(E21:E22)</f>
        <v>5100.1733999999997</v>
      </c>
      <c r="F23" s="31" t="s">
        <v>3</v>
      </c>
    </row>
  </sheetData>
  <sheetProtection algorithmName="SHA-512" hashValue="D4PUnZ/ZD3dujEu2kpF7TdgSYZXRwKYiB8o4UxOOtUCWXcqPB95jyHkeJCGXVUh8gt82a7L98oS5AUn5XSsDJw==" saltValue="gQdaN4VrlkGJ56PWK2x0Hg==" spinCount="100000" sheet="1" objects="1" scenarios="1" selectLockedCells="1"/>
  <mergeCells count="11">
    <mergeCell ref="B13:D13"/>
    <mergeCell ref="B8:D8"/>
    <mergeCell ref="B9:D9"/>
    <mergeCell ref="B10:D10"/>
    <mergeCell ref="B11:C11"/>
    <mergeCell ref="B12:D12"/>
    <mergeCell ref="B19:E19"/>
    <mergeCell ref="A21:D21"/>
    <mergeCell ref="A22:C22"/>
    <mergeCell ref="A23:D23"/>
    <mergeCell ref="B16:G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1D29D-F520-45A2-A8A3-0BDCAEE4B243}">
  <dimension ref="A1:G24"/>
  <sheetViews>
    <sheetView workbookViewId="0">
      <selection activeCell="D11" sqref="D11"/>
    </sheetView>
  </sheetViews>
  <sheetFormatPr baseColWidth="10" defaultColWidth="9.140625" defaultRowHeight="12.75" x14ac:dyDescent="0.2"/>
  <cols>
    <col min="1" max="1" width="7" bestFit="1" customWidth="1"/>
    <col min="2" max="2" width="32.7109375" customWidth="1"/>
    <col min="3" max="3" width="13.5703125" customWidth="1"/>
    <col min="4" max="4" width="15.140625" customWidth="1"/>
    <col min="5" max="5" width="19.28515625" customWidth="1"/>
    <col min="6" max="6" width="15" customWidth="1"/>
  </cols>
  <sheetData>
    <row r="1" spans="1:7" x14ac:dyDescent="0.2">
      <c r="A1" s="1"/>
      <c r="C1" s="2"/>
      <c r="D1" s="2"/>
      <c r="E1" s="2"/>
      <c r="F1" s="3"/>
    </row>
    <row r="5" spans="1:7" x14ac:dyDescent="0.2">
      <c r="A5" t="s">
        <v>137</v>
      </c>
      <c r="C5" s="2"/>
      <c r="D5" s="2"/>
      <c r="E5" s="2"/>
      <c r="F5" s="3"/>
    </row>
    <row r="6" spans="1:7" ht="13.5" thickBot="1" x14ac:dyDescent="0.25">
      <c r="A6" s="13" t="s">
        <v>37</v>
      </c>
      <c r="B6" s="14"/>
      <c r="C6" s="15"/>
      <c r="D6" s="15"/>
      <c r="E6" s="15"/>
      <c r="F6" s="4"/>
      <c r="G6" s="4"/>
    </row>
    <row r="8" spans="1:7" x14ac:dyDescent="0.2">
      <c r="A8" s="44" t="s">
        <v>0</v>
      </c>
      <c r="B8" s="113" t="s">
        <v>1</v>
      </c>
      <c r="C8" s="114"/>
      <c r="D8" s="115"/>
      <c r="E8" s="45" t="s">
        <v>2</v>
      </c>
      <c r="F8" s="46"/>
    </row>
    <row r="9" spans="1:7" ht="28.5" customHeight="1" x14ac:dyDescent="0.2">
      <c r="A9" s="47">
        <v>1</v>
      </c>
      <c r="B9" s="98" t="s">
        <v>47</v>
      </c>
      <c r="C9" s="98"/>
      <c r="D9" s="98"/>
      <c r="E9" s="48">
        <v>1300000</v>
      </c>
      <c r="F9" s="49" t="s">
        <v>3</v>
      </c>
    </row>
    <row r="10" spans="1:7" x14ac:dyDescent="0.2">
      <c r="A10" s="50"/>
      <c r="B10" s="116" t="s">
        <v>46</v>
      </c>
      <c r="C10" s="116"/>
      <c r="D10" s="116"/>
      <c r="E10" s="52">
        <v>99949.8</v>
      </c>
      <c r="F10" s="53" t="s">
        <v>3</v>
      </c>
    </row>
    <row r="11" spans="1:7" ht="42" customHeight="1" x14ac:dyDescent="0.2">
      <c r="A11" s="29"/>
      <c r="B11" s="100" t="s">
        <v>17</v>
      </c>
      <c r="C11" s="100"/>
      <c r="D11" s="43">
        <v>0</v>
      </c>
      <c r="E11" s="54">
        <f>E10*D11/100</f>
        <v>0</v>
      </c>
      <c r="F11" s="55" t="s">
        <v>3</v>
      </c>
    </row>
    <row r="12" spans="1:7" x14ac:dyDescent="0.2">
      <c r="A12" s="56"/>
      <c r="B12" s="101" t="s">
        <v>32</v>
      </c>
      <c r="C12" s="101"/>
      <c r="D12" s="101"/>
      <c r="E12" s="64">
        <v>36</v>
      </c>
      <c r="F12" s="55" t="s">
        <v>34</v>
      </c>
    </row>
    <row r="13" spans="1:7" x14ac:dyDescent="0.2">
      <c r="A13" s="57"/>
      <c r="B13" s="111" t="s">
        <v>33</v>
      </c>
      <c r="C13" s="112"/>
      <c r="D13" s="112"/>
      <c r="E13" s="58">
        <f>(E10+E11)*E12/100</f>
        <v>35981.928</v>
      </c>
      <c r="F13" s="59" t="s">
        <v>3</v>
      </c>
    </row>
    <row r="14" spans="1:7" x14ac:dyDescent="0.2">
      <c r="A14" s="37"/>
      <c r="C14" s="35"/>
      <c r="D14" s="35"/>
      <c r="E14" s="60"/>
    </row>
    <row r="16" spans="1:7" ht="26.25" customHeight="1" x14ac:dyDescent="0.2">
      <c r="A16" s="19" t="s">
        <v>4</v>
      </c>
      <c r="B16" s="105" t="s">
        <v>49</v>
      </c>
      <c r="C16" s="106"/>
      <c r="D16" s="106"/>
      <c r="E16" s="109"/>
      <c r="F16" s="109"/>
      <c r="G16" s="110"/>
    </row>
    <row r="17" spans="1:7" x14ac:dyDescent="0.2">
      <c r="A17" s="5"/>
      <c r="B17" s="25" t="s">
        <v>5</v>
      </c>
      <c r="C17" s="26" t="s">
        <v>8</v>
      </c>
      <c r="D17" s="41" t="s">
        <v>38</v>
      </c>
      <c r="E17" s="26" t="s">
        <v>6</v>
      </c>
      <c r="F17" s="26" t="s">
        <v>7</v>
      </c>
      <c r="G17" s="12" t="s">
        <v>3</v>
      </c>
    </row>
    <row r="18" spans="1:7" x14ac:dyDescent="0.2">
      <c r="A18" s="5" t="s">
        <v>21</v>
      </c>
      <c r="B18" s="29" t="s">
        <v>51</v>
      </c>
      <c r="C18" s="5">
        <v>1</v>
      </c>
      <c r="D18" s="5" t="s">
        <v>39</v>
      </c>
      <c r="E18" s="43">
        <v>0</v>
      </c>
      <c r="F18" s="6">
        <f>C18*E18</f>
        <v>0</v>
      </c>
      <c r="G18" s="12" t="s">
        <v>3</v>
      </c>
    </row>
    <row r="19" spans="1:7" x14ac:dyDescent="0.2">
      <c r="A19" s="5" t="s">
        <v>50</v>
      </c>
      <c r="B19" s="29" t="s">
        <v>52</v>
      </c>
      <c r="C19" s="5">
        <v>1</v>
      </c>
      <c r="D19" s="5" t="s">
        <v>39</v>
      </c>
      <c r="E19" s="43">
        <v>0</v>
      </c>
      <c r="F19" s="6">
        <f>C19*E19</f>
        <v>0</v>
      </c>
      <c r="G19" s="12" t="s">
        <v>3</v>
      </c>
    </row>
    <row r="20" spans="1:7" x14ac:dyDescent="0.2">
      <c r="A20" s="5"/>
      <c r="B20" s="111" t="s">
        <v>42</v>
      </c>
      <c r="C20" s="104"/>
      <c r="D20" s="104"/>
      <c r="E20" s="104"/>
      <c r="F20" s="6">
        <f>F18+F19</f>
        <v>0</v>
      </c>
      <c r="G20" s="12" t="s">
        <v>3</v>
      </c>
    </row>
    <row r="22" spans="1:7" ht="15" x14ac:dyDescent="0.2">
      <c r="A22" s="95" t="s">
        <v>43</v>
      </c>
      <c r="B22" s="96"/>
      <c r="C22" s="96"/>
      <c r="D22" s="97"/>
      <c r="E22" s="61">
        <f>E13+F20</f>
        <v>35981.928</v>
      </c>
      <c r="F22" s="31" t="s">
        <v>3</v>
      </c>
    </row>
    <row r="23" spans="1:7" x14ac:dyDescent="0.2">
      <c r="A23" s="92" t="s">
        <v>31</v>
      </c>
      <c r="B23" s="93"/>
      <c r="C23" s="94"/>
      <c r="D23" s="32">
        <v>19</v>
      </c>
      <c r="E23" s="62">
        <f>E22*D23/100</f>
        <v>6836.5663199999999</v>
      </c>
      <c r="F23" s="12" t="s">
        <v>3</v>
      </c>
    </row>
    <row r="24" spans="1:7" ht="15" x14ac:dyDescent="0.2">
      <c r="A24" s="95" t="s">
        <v>97</v>
      </c>
      <c r="B24" s="96"/>
      <c r="C24" s="96"/>
      <c r="D24" s="97"/>
      <c r="E24" s="63">
        <f>SUM(E22:E23)</f>
        <v>42818.494319999998</v>
      </c>
      <c r="F24" s="31" t="s">
        <v>3</v>
      </c>
    </row>
  </sheetData>
  <sheetProtection algorithmName="SHA-512" hashValue="rbgx5OoI9G1ECvgMwN1WanWTyA8KcEyGZQ6bicChd+wVJ3bfXruBqRZ6v0Tz9WOzPjavTpGN/nJNibUcp/qr7w==" saltValue="SqFTazEG3bhz0HlCfC9htA==" spinCount="100000" sheet="1" objects="1" scenarios="1" selectLockedCells="1"/>
  <mergeCells count="11">
    <mergeCell ref="B13:D13"/>
    <mergeCell ref="B8:D8"/>
    <mergeCell ref="B9:D9"/>
    <mergeCell ref="B10:D10"/>
    <mergeCell ref="B11:C11"/>
    <mergeCell ref="B12:D12"/>
    <mergeCell ref="B16:G16"/>
    <mergeCell ref="B20:E20"/>
    <mergeCell ref="A22:D22"/>
    <mergeCell ref="A23:C23"/>
    <mergeCell ref="A24:D2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20AC0-214D-4E97-BC87-0A7F16F4A2B5}">
  <dimension ref="A1:G18"/>
  <sheetViews>
    <sheetView workbookViewId="0">
      <selection activeCell="D11" sqref="D11"/>
    </sheetView>
  </sheetViews>
  <sheetFormatPr baseColWidth="10" defaultColWidth="9.140625" defaultRowHeight="12.75" x14ac:dyDescent="0.2"/>
  <cols>
    <col min="1" max="1" width="7" bestFit="1" customWidth="1"/>
    <col min="2" max="2" width="32.7109375" customWidth="1"/>
    <col min="3" max="3" width="13.5703125" customWidth="1"/>
    <col min="4" max="4" width="15.140625" customWidth="1"/>
    <col min="5" max="5" width="19.28515625" customWidth="1"/>
    <col min="6" max="6" width="15" customWidth="1"/>
  </cols>
  <sheetData>
    <row r="1" spans="1:7" x14ac:dyDescent="0.2">
      <c r="A1" s="1"/>
      <c r="C1" s="2"/>
      <c r="D1" s="2"/>
      <c r="E1" s="2"/>
      <c r="F1" s="3"/>
    </row>
    <row r="5" spans="1:7" x14ac:dyDescent="0.2">
      <c r="A5" t="s">
        <v>137</v>
      </c>
      <c r="C5" s="2"/>
      <c r="D5" s="2"/>
      <c r="E5" s="2"/>
      <c r="F5" s="3"/>
    </row>
    <row r="6" spans="1:7" ht="13.5" thickBot="1" x14ac:dyDescent="0.25">
      <c r="A6" s="13" t="s">
        <v>37</v>
      </c>
      <c r="B6" s="14"/>
      <c r="C6" s="15"/>
      <c r="D6" s="15"/>
      <c r="E6" s="15"/>
      <c r="F6" s="4"/>
      <c r="G6" s="4"/>
    </row>
    <row r="8" spans="1:7" x14ac:dyDescent="0.2">
      <c r="A8" s="44" t="s">
        <v>0</v>
      </c>
      <c r="B8" s="113" t="s">
        <v>1</v>
      </c>
      <c r="C8" s="114"/>
      <c r="D8" s="115"/>
      <c r="E8" s="45" t="s">
        <v>2</v>
      </c>
      <c r="F8" s="46"/>
    </row>
    <row r="9" spans="1:7" ht="26.25" customHeight="1" x14ac:dyDescent="0.2">
      <c r="A9" s="47">
        <v>1</v>
      </c>
      <c r="B9" s="98" t="s">
        <v>53</v>
      </c>
      <c r="C9" s="98"/>
      <c r="D9" s="98"/>
      <c r="E9" s="48">
        <v>200000</v>
      </c>
      <c r="F9" s="49" t="s">
        <v>3</v>
      </c>
    </row>
    <row r="10" spans="1:7" x14ac:dyDescent="0.2">
      <c r="A10" s="50"/>
      <c r="B10" s="116" t="s">
        <v>46</v>
      </c>
      <c r="C10" s="116"/>
      <c r="D10" s="116"/>
      <c r="E10" s="52">
        <v>23797</v>
      </c>
      <c r="F10" s="53" t="s">
        <v>3</v>
      </c>
    </row>
    <row r="11" spans="1:7" ht="42" customHeight="1" x14ac:dyDescent="0.2">
      <c r="A11" s="29"/>
      <c r="B11" s="100" t="s">
        <v>17</v>
      </c>
      <c r="C11" s="100"/>
      <c r="D11" s="43">
        <v>0</v>
      </c>
      <c r="E11" s="54">
        <f>E10*D11/100</f>
        <v>0</v>
      </c>
      <c r="F11" s="55" t="s">
        <v>3</v>
      </c>
    </row>
    <row r="12" spans="1:7" x14ac:dyDescent="0.2">
      <c r="A12" s="56"/>
      <c r="B12" s="101" t="s">
        <v>32</v>
      </c>
      <c r="C12" s="101"/>
      <c r="D12" s="101"/>
      <c r="E12" s="65">
        <v>33.9</v>
      </c>
      <c r="F12" s="55" t="s">
        <v>34</v>
      </c>
    </row>
    <row r="13" spans="1:7" x14ac:dyDescent="0.2">
      <c r="A13" s="57"/>
      <c r="B13" s="111" t="s">
        <v>33</v>
      </c>
      <c r="C13" s="112"/>
      <c r="D13" s="112"/>
      <c r="E13" s="58">
        <f>(E10+E11)*E12/100</f>
        <v>8067.1829999999991</v>
      </c>
      <c r="F13" s="59" t="s">
        <v>3</v>
      </c>
    </row>
    <row r="14" spans="1:7" x14ac:dyDescent="0.2">
      <c r="A14" s="37"/>
      <c r="C14" s="35"/>
      <c r="D14" s="35"/>
      <c r="E14" s="60"/>
    </row>
    <row r="16" spans="1:7" ht="15" x14ac:dyDescent="0.2">
      <c r="A16" s="95" t="s">
        <v>43</v>
      </c>
      <c r="B16" s="96"/>
      <c r="C16" s="96"/>
      <c r="D16" s="97"/>
      <c r="E16" s="61">
        <f>E13</f>
        <v>8067.1829999999991</v>
      </c>
      <c r="F16" s="31" t="s">
        <v>3</v>
      </c>
    </row>
    <row r="17" spans="1:6" x14ac:dyDescent="0.2">
      <c r="A17" s="92" t="s">
        <v>31</v>
      </c>
      <c r="B17" s="93"/>
      <c r="C17" s="94"/>
      <c r="D17" s="32">
        <v>19</v>
      </c>
      <c r="E17" s="62">
        <f>E16*D17/100</f>
        <v>1532.7647699999998</v>
      </c>
      <c r="F17" s="12" t="s">
        <v>3</v>
      </c>
    </row>
    <row r="18" spans="1:6" ht="15" x14ac:dyDescent="0.2">
      <c r="A18" s="95" t="s">
        <v>97</v>
      </c>
      <c r="B18" s="96"/>
      <c r="C18" s="96"/>
      <c r="D18" s="97"/>
      <c r="E18" s="63">
        <f>SUM(E16:E17)</f>
        <v>9599.9477699999989</v>
      </c>
      <c r="F18" s="31" t="s">
        <v>3</v>
      </c>
    </row>
  </sheetData>
  <sheetProtection algorithmName="SHA-512" hashValue="pMyQ8bnz7J8uRWlGiDVVnxdFTiA8itkQ5d8EoaHaOh9QTXBIrJwrksck+CEb7j+fxLUJC3U5aFbGPpfg4QTpsA==" saltValue="NbOYIGtHqjADqMPw9fbY+w==" spinCount="100000" sheet="1" objects="1" scenarios="1" selectLockedCells="1"/>
  <mergeCells count="9">
    <mergeCell ref="A16:D16"/>
    <mergeCell ref="A17:C17"/>
    <mergeCell ref="A18:D18"/>
    <mergeCell ref="B8:D8"/>
    <mergeCell ref="B9:D9"/>
    <mergeCell ref="B10:D10"/>
    <mergeCell ref="B11:C11"/>
    <mergeCell ref="B12:D12"/>
    <mergeCell ref="B13:D1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8EF53-C192-4E7B-98C8-63C88582D4CE}">
  <dimension ref="A1:G19"/>
  <sheetViews>
    <sheetView workbookViewId="0">
      <selection activeCell="D11" sqref="D11"/>
    </sheetView>
  </sheetViews>
  <sheetFormatPr baseColWidth="10" defaultColWidth="9.140625" defaultRowHeight="12.75" x14ac:dyDescent="0.2"/>
  <cols>
    <col min="1" max="1" width="7" bestFit="1" customWidth="1"/>
    <col min="2" max="2" width="32.7109375" customWidth="1"/>
    <col min="3" max="3" width="13.5703125" customWidth="1"/>
    <col min="4" max="4" width="15.140625" customWidth="1"/>
    <col min="5" max="5" width="19.28515625" customWidth="1"/>
    <col min="6" max="6" width="15" customWidth="1"/>
  </cols>
  <sheetData>
    <row r="1" spans="1:7" x14ac:dyDescent="0.2">
      <c r="A1" s="1"/>
      <c r="C1" s="2"/>
      <c r="D1" s="2"/>
      <c r="E1" s="2"/>
      <c r="F1" s="3"/>
    </row>
    <row r="5" spans="1:7" x14ac:dyDescent="0.2">
      <c r="A5" t="s">
        <v>137</v>
      </c>
      <c r="C5" s="2"/>
      <c r="D5" s="2"/>
      <c r="E5" s="2"/>
      <c r="F5" s="3"/>
    </row>
    <row r="6" spans="1:7" ht="13.5" thickBot="1" x14ac:dyDescent="0.25">
      <c r="A6" s="13" t="s">
        <v>37</v>
      </c>
      <c r="B6" s="14"/>
      <c r="C6" s="15"/>
      <c r="D6" s="15"/>
      <c r="E6" s="15"/>
      <c r="F6" s="4"/>
      <c r="G6" s="4"/>
    </row>
    <row r="8" spans="1:7" x14ac:dyDescent="0.2">
      <c r="A8" s="44" t="s">
        <v>0</v>
      </c>
      <c r="B8" s="113" t="s">
        <v>1</v>
      </c>
      <c r="C8" s="114"/>
      <c r="D8" s="115"/>
      <c r="E8" s="45" t="s">
        <v>2</v>
      </c>
      <c r="F8" s="46"/>
    </row>
    <row r="9" spans="1:7" ht="27" customHeight="1" x14ac:dyDescent="0.2">
      <c r="A9" s="47">
        <v>1</v>
      </c>
      <c r="B9" s="98" t="s">
        <v>54</v>
      </c>
      <c r="C9" s="98"/>
      <c r="D9" s="98"/>
      <c r="E9" s="48">
        <v>780000</v>
      </c>
      <c r="F9" s="49" t="s">
        <v>3</v>
      </c>
    </row>
    <row r="10" spans="1:7" x14ac:dyDescent="0.2">
      <c r="A10" s="50"/>
      <c r="B10" s="116" t="s">
        <v>46</v>
      </c>
      <c r="C10" s="116"/>
      <c r="D10" s="116"/>
      <c r="E10" s="52">
        <v>67705.84</v>
      </c>
      <c r="F10" s="53" t="s">
        <v>3</v>
      </c>
    </row>
    <row r="11" spans="1:7" ht="40.5" customHeight="1" x14ac:dyDescent="0.2">
      <c r="A11" s="29"/>
      <c r="B11" s="100" t="s">
        <v>17</v>
      </c>
      <c r="C11" s="100"/>
      <c r="D11" s="43">
        <v>0</v>
      </c>
      <c r="E11" s="54">
        <f>E10*D11/100</f>
        <v>0</v>
      </c>
      <c r="F11" s="55" t="s">
        <v>3</v>
      </c>
    </row>
    <row r="12" spans="1:7" x14ac:dyDescent="0.2">
      <c r="A12" s="56"/>
      <c r="B12" s="101" t="s">
        <v>32</v>
      </c>
      <c r="C12" s="101"/>
      <c r="D12" s="101"/>
      <c r="E12" s="65">
        <v>33.9</v>
      </c>
      <c r="F12" s="55" t="s">
        <v>34</v>
      </c>
    </row>
    <row r="13" spans="1:7" x14ac:dyDescent="0.2">
      <c r="A13" s="57"/>
      <c r="B13" s="111" t="s">
        <v>33</v>
      </c>
      <c r="C13" s="112"/>
      <c r="D13" s="112"/>
      <c r="E13" s="58">
        <f>(E10+E11)*E12/100</f>
        <v>22952.279759999998</v>
      </c>
      <c r="F13" s="59" t="s">
        <v>3</v>
      </c>
    </row>
    <row r="14" spans="1:7" x14ac:dyDescent="0.2">
      <c r="A14" s="37"/>
      <c r="C14" s="35"/>
      <c r="D14" s="35"/>
      <c r="E14" s="60"/>
    </row>
    <row r="17" spans="1:6" ht="15" x14ac:dyDescent="0.2">
      <c r="A17" s="95" t="s">
        <v>43</v>
      </c>
      <c r="B17" s="96"/>
      <c r="C17" s="96"/>
      <c r="D17" s="97"/>
      <c r="E17" s="61">
        <f>E13</f>
        <v>22952.279759999998</v>
      </c>
      <c r="F17" s="31" t="s">
        <v>3</v>
      </c>
    </row>
    <row r="18" spans="1:6" x14ac:dyDescent="0.2">
      <c r="A18" s="92" t="s">
        <v>31</v>
      </c>
      <c r="B18" s="93"/>
      <c r="C18" s="94"/>
      <c r="D18" s="32">
        <v>19</v>
      </c>
      <c r="E18" s="62">
        <f>E17*D18/100</f>
        <v>4360.9331543999997</v>
      </c>
      <c r="F18" s="12" t="s">
        <v>3</v>
      </c>
    </row>
    <row r="19" spans="1:6" ht="15" x14ac:dyDescent="0.2">
      <c r="A19" s="95" t="s">
        <v>97</v>
      </c>
      <c r="B19" s="96"/>
      <c r="C19" s="96"/>
      <c r="D19" s="97"/>
      <c r="E19" s="63">
        <f>SUM(E17:E18)</f>
        <v>27313.212914399999</v>
      </c>
      <c r="F19" s="31" t="s">
        <v>3</v>
      </c>
    </row>
  </sheetData>
  <sheetProtection algorithmName="SHA-512" hashValue="A6OI86iXWa9vvfUzyfjNTKUTsi4VF3S52uX3EDpccrQNnrLYTZ70XzIZDYgrCzXdxN3Bu6jkJ3RhDOx/O0BsTQ==" saltValue="Lk9Fiw7t0YgE5cnSuLAi2g==" spinCount="100000" sheet="1" objects="1" scenarios="1" selectLockedCells="1"/>
  <mergeCells count="9">
    <mergeCell ref="A17:D17"/>
    <mergeCell ref="A18:C18"/>
    <mergeCell ref="A19:D19"/>
    <mergeCell ref="B8:D8"/>
    <mergeCell ref="B9:D9"/>
    <mergeCell ref="B10:D10"/>
    <mergeCell ref="B11:C11"/>
    <mergeCell ref="B12:D12"/>
    <mergeCell ref="B13:D1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CBA7C-DB23-4C4A-9034-8E0E31A1B003}">
  <dimension ref="A1:G37"/>
  <sheetViews>
    <sheetView workbookViewId="0">
      <selection activeCell="E11" sqref="E11"/>
    </sheetView>
  </sheetViews>
  <sheetFormatPr baseColWidth="10" defaultColWidth="9.140625" defaultRowHeight="12.75" x14ac:dyDescent="0.2"/>
  <cols>
    <col min="1" max="1" width="7" bestFit="1" customWidth="1"/>
    <col min="2" max="2" width="37.140625" customWidth="1"/>
    <col min="3" max="3" width="13.5703125" customWidth="1"/>
    <col min="4" max="4" width="15.140625" customWidth="1"/>
    <col min="5" max="5" width="19.28515625" customWidth="1"/>
    <col min="6" max="6" width="15" customWidth="1"/>
  </cols>
  <sheetData>
    <row r="1" spans="1:7" x14ac:dyDescent="0.2">
      <c r="A1" s="1"/>
      <c r="C1" s="2"/>
      <c r="D1" s="2"/>
      <c r="E1" s="2"/>
      <c r="F1" s="3"/>
    </row>
    <row r="5" spans="1:7" x14ac:dyDescent="0.2">
      <c r="A5" t="s">
        <v>137</v>
      </c>
      <c r="C5" s="2"/>
      <c r="D5" s="2"/>
      <c r="E5" s="2"/>
      <c r="F5" s="3"/>
    </row>
    <row r="6" spans="1:7" ht="13.5" thickBot="1" x14ac:dyDescent="0.25">
      <c r="A6" s="13" t="s">
        <v>37</v>
      </c>
      <c r="B6" s="14"/>
      <c r="C6" s="15"/>
      <c r="D6" s="15"/>
      <c r="E6" s="15"/>
      <c r="F6" s="4"/>
      <c r="G6" s="4"/>
    </row>
    <row r="7" spans="1:7" x14ac:dyDescent="0.2">
      <c r="A7" s="1"/>
      <c r="C7" s="2"/>
      <c r="D7" s="2"/>
      <c r="E7" s="2"/>
      <c r="F7" s="3"/>
      <c r="G7" s="3"/>
    </row>
    <row r="8" spans="1:7" ht="0.75" customHeight="1" x14ac:dyDescent="0.2">
      <c r="A8" s="1"/>
      <c r="C8" s="2"/>
      <c r="D8" s="2"/>
      <c r="E8" s="2"/>
      <c r="F8" s="3"/>
      <c r="G8" s="3"/>
    </row>
    <row r="9" spans="1:7" ht="30.75" customHeight="1" x14ac:dyDescent="0.2">
      <c r="A9" s="117" t="s">
        <v>55</v>
      </c>
      <c r="B9" s="118"/>
      <c r="C9" s="118"/>
      <c r="D9" s="118"/>
      <c r="E9" s="118"/>
      <c r="F9" s="118"/>
      <c r="G9" s="118"/>
    </row>
    <row r="10" spans="1:7" x14ac:dyDescent="0.2">
      <c r="A10" s="39" t="s">
        <v>0</v>
      </c>
      <c r="B10" s="67" t="s">
        <v>5</v>
      </c>
      <c r="C10" s="66" t="s">
        <v>8</v>
      </c>
      <c r="D10" s="41" t="s">
        <v>38</v>
      </c>
      <c r="E10" s="66" t="s">
        <v>6</v>
      </c>
      <c r="F10" s="66" t="s">
        <v>7</v>
      </c>
      <c r="G10" s="12" t="s">
        <v>3</v>
      </c>
    </row>
    <row r="11" spans="1:7" x14ac:dyDescent="0.2">
      <c r="A11" s="76">
        <v>2</v>
      </c>
      <c r="B11" s="75" t="s">
        <v>78</v>
      </c>
      <c r="C11" s="69"/>
      <c r="D11" s="69"/>
      <c r="E11" s="70"/>
      <c r="F11" s="71"/>
      <c r="G11" s="20"/>
    </row>
    <row r="12" spans="1:7" x14ac:dyDescent="0.2">
      <c r="A12" s="7" t="s">
        <v>56</v>
      </c>
      <c r="B12" s="29" t="s">
        <v>79</v>
      </c>
      <c r="C12" s="12">
        <v>1</v>
      </c>
      <c r="D12" s="12" t="s">
        <v>39</v>
      </c>
      <c r="E12" s="73">
        <v>0</v>
      </c>
      <c r="F12" s="6">
        <f>C12*E12</f>
        <v>0</v>
      </c>
      <c r="G12" s="12" t="s">
        <v>3</v>
      </c>
    </row>
    <row r="13" spans="1:7" ht="38.25" x14ac:dyDescent="0.2">
      <c r="A13" s="7" t="s">
        <v>57</v>
      </c>
      <c r="B13" s="27" t="s">
        <v>80</v>
      </c>
      <c r="C13" s="12">
        <v>1</v>
      </c>
      <c r="D13" s="12" t="s">
        <v>39</v>
      </c>
      <c r="E13" s="77">
        <v>0</v>
      </c>
      <c r="F13" s="6">
        <f t="shared" ref="F13:F21" si="0">C13*E13</f>
        <v>0</v>
      </c>
      <c r="G13" s="12" t="s">
        <v>3</v>
      </c>
    </row>
    <row r="14" spans="1:7" ht="25.5" x14ac:dyDescent="0.2">
      <c r="A14" s="7" t="s">
        <v>58</v>
      </c>
      <c r="B14" s="29" t="s">
        <v>81</v>
      </c>
      <c r="C14" s="12">
        <v>1</v>
      </c>
      <c r="D14" s="12" t="s">
        <v>39</v>
      </c>
      <c r="E14" s="77">
        <v>0</v>
      </c>
      <c r="F14" s="6">
        <f t="shared" si="0"/>
        <v>0</v>
      </c>
      <c r="G14" s="12" t="s">
        <v>3</v>
      </c>
    </row>
    <row r="15" spans="1:7" ht="89.25" x14ac:dyDescent="0.2">
      <c r="A15" s="7" t="s">
        <v>59</v>
      </c>
      <c r="B15" s="29" t="s">
        <v>82</v>
      </c>
      <c r="C15" s="12">
        <v>1</v>
      </c>
      <c r="D15" s="12" t="s">
        <v>39</v>
      </c>
      <c r="E15" s="77">
        <v>0</v>
      </c>
      <c r="F15" s="6">
        <f t="shared" si="0"/>
        <v>0</v>
      </c>
      <c r="G15" s="12" t="s">
        <v>3</v>
      </c>
    </row>
    <row r="16" spans="1:7" ht="38.25" x14ac:dyDescent="0.2">
      <c r="A16" s="7" t="s">
        <v>60</v>
      </c>
      <c r="B16" s="29" t="s">
        <v>83</v>
      </c>
      <c r="C16" s="12">
        <v>1</v>
      </c>
      <c r="D16" s="12" t="s">
        <v>39</v>
      </c>
      <c r="E16" s="77">
        <v>0</v>
      </c>
      <c r="F16" s="6">
        <f t="shared" si="0"/>
        <v>0</v>
      </c>
      <c r="G16" s="12" t="s">
        <v>3</v>
      </c>
    </row>
    <row r="17" spans="1:7" ht="38.25" x14ac:dyDescent="0.2">
      <c r="A17" s="7" t="s">
        <v>61</v>
      </c>
      <c r="B17" s="29" t="s">
        <v>84</v>
      </c>
      <c r="C17" s="12">
        <v>1</v>
      </c>
      <c r="D17" s="12" t="s">
        <v>39</v>
      </c>
      <c r="E17" s="77">
        <v>0</v>
      </c>
      <c r="F17" s="6">
        <f t="shared" si="0"/>
        <v>0</v>
      </c>
      <c r="G17" s="12" t="s">
        <v>3</v>
      </c>
    </row>
    <row r="18" spans="1:7" ht="38.25" x14ac:dyDescent="0.2">
      <c r="A18" s="7" t="s">
        <v>62</v>
      </c>
      <c r="B18" s="29" t="s">
        <v>85</v>
      </c>
      <c r="C18" s="12">
        <v>1</v>
      </c>
      <c r="D18" s="12" t="s">
        <v>39</v>
      </c>
      <c r="E18" s="77">
        <v>0</v>
      </c>
      <c r="F18" s="6">
        <f t="shared" si="0"/>
        <v>0</v>
      </c>
      <c r="G18" s="12" t="s">
        <v>3</v>
      </c>
    </row>
    <row r="19" spans="1:7" ht="25.5" x14ac:dyDescent="0.2">
      <c r="A19" s="7" t="s">
        <v>63</v>
      </c>
      <c r="B19" s="29" t="s">
        <v>86</v>
      </c>
      <c r="C19" s="12">
        <v>1</v>
      </c>
      <c r="D19" s="12" t="s">
        <v>39</v>
      </c>
      <c r="E19" s="77">
        <v>0</v>
      </c>
      <c r="F19" s="6">
        <f t="shared" si="0"/>
        <v>0</v>
      </c>
      <c r="G19" s="12" t="s">
        <v>3</v>
      </c>
    </row>
    <row r="20" spans="1:7" x14ac:dyDescent="0.2">
      <c r="A20" s="7" t="s">
        <v>64</v>
      </c>
      <c r="B20" s="29" t="s">
        <v>87</v>
      </c>
      <c r="C20" s="12">
        <v>1</v>
      </c>
      <c r="D20" s="12" t="s">
        <v>39</v>
      </c>
      <c r="E20" s="77">
        <v>0</v>
      </c>
      <c r="F20" s="6">
        <f t="shared" si="0"/>
        <v>0</v>
      </c>
      <c r="G20" s="12" t="s">
        <v>3</v>
      </c>
    </row>
    <row r="21" spans="1:7" ht="25.5" x14ac:dyDescent="0.2">
      <c r="A21" s="7" t="s">
        <v>65</v>
      </c>
      <c r="B21" s="29" t="s">
        <v>88</v>
      </c>
      <c r="C21" s="12">
        <v>1</v>
      </c>
      <c r="D21" s="12" t="s">
        <v>39</v>
      </c>
      <c r="E21" s="77">
        <v>0</v>
      </c>
      <c r="F21" s="6">
        <f t="shared" si="0"/>
        <v>0</v>
      </c>
      <c r="G21" s="12" t="s">
        <v>3</v>
      </c>
    </row>
    <row r="22" spans="1:7" x14ac:dyDescent="0.2">
      <c r="A22" s="72"/>
      <c r="B22" s="69" t="s">
        <v>66</v>
      </c>
      <c r="C22" s="69"/>
      <c r="D22" s="69"/>
      <c r="E22" s="69"/>
      <c r="F22" s="71">
        <f>SUM(F12:F21)</f>
        <v>0</v>
      </c>
      <c r="G22" s="69" t="s">
        <v>3</v>
      </c>
    </row>
    <row r="23" spans="1:7" x14ac:dyDescent="0.2">
      <c r="A23" s="76">
        <v>3</v>
      </c>
      <c r="B23" s="74" t="s">
        <v>77</v>
      </c>
      <c r="C23" s="69"/>
      <c r="D23" s="69"/>
      <c r="E23" s="69"/>
      <c r="F23" s="69"/>
      <c r="G23" s="69"/>
    </row>
    <row r="24" spans="1:7" ht="114.75" x14ac:dyDescent="0.2">
      <c r="A24" s="7" t="s">
        <v>67</v>
      </c>
      <c r="B24" s="59" t="s">
        <v>89</v>
      </c>
      <c r="C24" s="5">
        <v>1</v>
      </c>
      <c r="D24" s="5" t="s">
        <v>39</v>
      </c>
      <c r="E24" s="77">
        <v>0</v>
      </c>
      <c r="F24" s="6">
        <f>C24*E24</f>
        <v>0</v>
      </c>
      <c r="G24" s="5"/>
    </row>
    <row r="25" spans="1:7" ht="25.5" x14ac:dyDescent="0.2">
      <c r="A25" s="7" t="s">
        <v>68</v>
      </c>
      <c r="B25" s="29" t="s">
        <v>90</v>
      </c>
      <c r="C25" s="5">
        <v>1</v>
      </c>
      <c r="D25" s="5" t="s">
        <v>39</v>
      </c>
      <c r="E25" s="77">
        <v>0</v>
      </c>
      <c r="F25" s="6">
        <f t="shared" ref="F25:F32" si="1">C25*E25</f>
        <v>0</v>
      </c>
      <c r="G25" s="5"/>
    </row>
    <row r="26" spans="1:7" ht="38.25" x14ac:dyDescent="0.2">
      <c r="A26" s="7" t="s">
        <v>69</v>
      </c>
      <c r="B26" s="29" t="s">
        <v>91</v>
      </c>
      <c r="C26" s="5">
        <v>1</v>
      </c>
      <c r="D26" s="5" t="s">
        <v>39</v>
      </c>
      <c r="E26" s="77">
        <v>0</v>
      </c>
      <c r="F26" s="6">
        <f t="shared" si="1"/>
        <v>0</v>
      </c>
      <c r="G26" s="5"/>
    </row>
    <row r="27" spans="1:7" ht="63.75" x14ac:dyDescent="0.2">
      <c r="A27" s="7" t="s">
        <v>70</v>
      </c>
      <c r="B27" s="29" t="s">
        <v>92</v>
      </c>
      <c r="C27" s="5">
        <v>1</v>
      </c>
      <c r="D27" s="5" t="s">
        <v>39</v>
      </c>
      <c r="E27" s="77">
        <v>0</v>
      </c>
      <c r="F27" s="6">
        <f t="shared" si="1"/>
        <v>0</v>
      </c>
      <c r="G27" s="5"/>
    </row>
    <row r="28" spans="1:7" ht="38.25" x14ac:dyDescent="0.2">
      <c r="A28" s="7" t="s">
        <v>71</v>
      </c>
      <c r="B28" s="29" t="s">
        <v>93</v>
      </c>
      <c r="C28" s="5">
        <v>1</v>
      </c>
      <c r="D28" s="5" t="s">
        <v>39</v>
      </c>
      <c r="E28" s="77">
        <v>0</v>
      </c>
      <c r="F28" s="6">
        <f t="shared" si="1"/>
        <v>0</v>
      </c>
      <c r="G28" s="5"/>
    </row>
    <row r="29" spans="1:7" ht="25.5" x14ac:dyDescent="0.2">
      <c r="A29" s="7" t="s">
        <v>72</v>
      </c>
      <c r="B29" s="29" t="s">
        <v>94</v>
      </c>
      <c r="C29" s="5">
        <v>1</v>
      </c>
      <c r="D29" s="5" t="s">
        <v>39</v>
      </c>
      <c r="E29" s="77">
        <v>0</v>
      </c>
      <c r="F29" s="6">
        <f t="shared" si="1"/>
        <v>0</v>
      </c>
      <c r="G29" s="5"/>
    </row>
    <row r="30" spans="1:7" x14ac:dyDescent="0.2">
      <c r="A30" s="7" t="s">
        <v>73</v>
      </c>
      <c r="B30" s="29" t="s">
        <v>95</v>
      </c>
      <c r="C30" s="5">
        <v>1</v>
      </c>
      <c r="D30" s="5" t="s">
        <v>39</v>
      </c>
      <c r="E30" s="77">
        <v>0</v>
      </c>
      <c r="F30" s="6">
        <f t="shared" si="1"/>
        <v>0</v>
      </c>
      <c r="G30" s="5"/>
    </row>
    <row r="31" spans="1:7" x14ac:dyDescent="0.2">
      <c r="A31" s="7" t="s">
        <v>74</v>
      </c>
      <c r="B31" s="27" t="s">
        <v>96</v>
      </c>
      <c r="C31" s="5">
        <v>1</v>
      </c>
      <c r="D31" s="5" t="s">
        <v>39</v>
      </c>
      <c r="E31" s="77">
        <v>0</v>
      </c>
      <c r="F31" s="6">
        <f t="shared" si="1"/>
        <v>0</v>
      </c>
      <c r="G31" s="5"/>
    </row>
    <row r="32" spans="1:7" ht="25.5" x14ac:dyDescent="0.2">
      <c r="A32" s="7" t="s">
        <v>75</v>
      </c>
      <c r="B32" s="29" t="s">
        <v>88</v>
      </c>
      <c r="C32" s="5">
        <v>1</v>
      </c>
      <c r="D32" s="5" t="s">
        <v>39</v>
      </c>
      <c r="E32" s="77">
        <v>0</v>
      </c>
      <c r="F32" s="6">
        <f t="shared" si="1"/>
        <v>0</v>
      </c>
      <c r="G32" s="5"/>
    </row>
    <row r="33" spans="1:7" x14ac:dyDescent="0.2">
      <c r="A33" s="69"/>
      <c r="B33" s="69" t="s">
        <v>76</v>
      </c>
      <c r="C33" s="69"/>
      <c r="D33" s="69"/>
      <c r="E33" s="69"/>
      <c r="F33" s="71">
        <f>SUM(F24:F32)</f>
        <v>0</v>
      </c>
      <c r="G33" s="69"/>
    </row>
    <row r="35" spans="1:7" ht="15" x14ac:dyDescent="0.2">
      <c r="A35" s="95" t="s">
        <v>98</v>
      </c>
      <c r="B35" s="96"/>
      <c r="C35" s="96"/>
      <c r="D35" s="97"/>
      <c r="E35" s="78">
        <f>F33+F22</f>
        <v>0</v>
      </c>
      <c r="F35" s="31" t="s">
        <v>3</v>
      </c>
    </row>
    <row r="36" spans="1:7" x14ac:dyDescent="0.2">
      <c r="A36" s="92" t="s">
        <v>31</v>
      </c>
      <c r="B36" s="93"/>
      <c r="C36" s="94"/>
      <c r="D36" s="32">
        <v>19</v>
      </c>
      <c r="E36" s="79">
        <f>E35*D36/100</f>
        <v>0</v>
      </c>
      <c r="F36" s="12" t="s">
        <v>3</v>
      </c>
    </row>
    <row r="37" spans="1:7" ht="15" x14ac:dyDescent="0.2">
      <c r="A37" s="95" t="s">
        <v>97</v>
      </c>
      <c r="B37" s="96"/>
      <c r="C37" s="96"/>
      <c r="D37" s="97"/>
      <c r="E37" s="80">
        <f>SUM(E35:E36)</f>
        <v>0</v>
      </c>
      <c r="F37" s="31" t="s">
        <v>3</v>
      </c>
    </row>
  </sheetData>
  <sheetProtection algorithmName="SHA-512" hashValue="AoHqj24g/1lkKpSOaOKekrMpJBCZgiya52ya2ORqoXXjwYb3Bh2DxysgYsloZHr1vncM91kYiOYUCh13BZJ+lA==" saltValue="x/KldBFycYrmnBQERBUX0Q==" spinCount="100000" sheet="1" objects="1" scenarios="1" selectLockedCells="1"/>
  <mergeCells count="4">
    <mergeCell ref="A36:C36"/>
    <mergeCell ref="A37:D37"/>
    <mergeCell ref="A9:G9"/>
    <mergeCell ref="A35:D3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685A0-DDF3-4E9B-846C-11461A27D48F}">
  <dimension ref="A1:F18"/>
  <sheetViews>
    <sheetView workbookViewId="0">
      <selection activeCell="D11" sqref="D11"/>
    </sheetView>
  </sheetViews>
  <sheetFormatPr baseColWidth="10" defaultColWidth="9.140625" defaultRowHeight="12.75" x14ac:dyDescent="0.2"/>
  <cols>
    <col min="1" max="1" width="7" bestFit="1" customWidth="1"/>
    <col min="2" max="2" width="32.7109375" customWidth="1"/>
    <col min="3" max="3" width="13.5703125" customWidth="1"/>
    <col min="4" max="4" width="15.140625" customWidth="1"/>
    <col min="5" max="5" width="19.28515625" customWidth="1"/>
    <col min="6" max="6" width="15" customWidth="1"/>
  </cols>
  <sheetData>
    <row r="1" spans="1:6" x14ac:dyDescent="0.2">
      <c r="A1" s="1"/>
      <c r="C1" s="2"/>
      <c r="D1" s="2"/>
      <c r="E1" s="2"/>
      <c r="F1" s="3"/>
    </row>
    <row r="5" spans="1:6" x14ac:dyDescent="0.2">
      <c r="A5" t="s">
        <v>137</v>
      </c>
      <c r="C5" s="2"/>
      <c r="D5" s="2"/>
      <c r="E5" s="2"/>
      <c r="F5" s="3"/>
    </row>
    <row r="6" spans="1:6" ht="13.5" thickBot="1" x14ac:dyDescent="0.25">
      <c r="A6" s="13" t="s">
        <v>37</v>
      </c>
      <c r="B6" s="14"/>
      <c r="C6" s="15"/>
      <c r="D6" s="15"/>
      <c r="E6" s="15"/>
      <c r="F6" s="4"/>
    </row>
    <row r="8" spans="1:6" x14ac:dyDescent="0.2">
      <c r="A8" s="44" t="s">
        <v>0</v>
      </c>
      <c r="B8" s="113" t="s">
        <v>1</v>
      </c>
      <c r="C8" s="114"/>
      <c r="D8" s="115"/>
      <c r="E8" s="45" t="s">
        <v>2</v>
      </c>
      <c r="F8" s="46"/>
    </row>
    <row r="9" spans="1:6" ht="25.5" customHeight="1" x14ac:dyDescent="0.2">
      <c r="A9" s="47">
        <v>1</v>
      </c>
      <c r="B9" s="98" t="s">
        <v>99</v>
      </c>
      <c r="C9" s="98"/>
      <c r="D9" s="98"/>
      <c r="E9" s="48">
        <v>1300000</v>
      </c>
      <c r="F9" s="49" t="s">
        <v>3</v>
      </c>
    </row>
    <row r="10" spans="1:6" x14ac:dyDescent="0.2">
      <c r="A10" s="50"/>
      <c r="B10" s="116" t="s">
        <v>100</v>
      </c>
      <c r="C10" s="116"/>
      <c r="D10" s="116"/>
      <c r="E10" s="52">
        <v>94565</v>
      </c>
      <c r="F10" s="53" t="s">
        <v>3</v>
      </c>
    </row>
    <row r="11" spans="1:6" ht="41.25" customHeight="1" x14ac:dyDescent="0.2">
      <c r="A11" s="29"/>
      <c r="B11" s="100" t="s">
        <v>17</v>
      </c>
      <c r="C11" s="100"/>
      <c r="D11" s="43">
        <v>0</v>
      </c>
      <c r="E11" s="54">
        <f>E10*D11/100</f>
        <v>0</v>
      </c>
      <c r="F11" s="55" t="s">
        <v>3</v>
      </c>
    </row>
    <row r="12" spans="1:6" x14ac:dyDescent="0.2">
      <c r="A12" s="56"/>
      <c r="B12" s="101" t="s">
        <v>32</v>
      </c>
      <c r="C12" s="101"/>
      <c r="D12" s="101"/>
      <c r="E12" s="86">
        <v>25</v>
      </c>
      <c r="F12" s="55" t="s">
        <v>34</v>
      </c>
    </row>
    <row r="13" spans="1:6" x14ac:dyDescent="0.2">
      <c r="A13" s="57"/>
      <c r="B13" s="111" t="s">
        <v>33</v>
      </c>
      <c r="C13" s="112"/>
      <c r="D13" s="112"/>
      <c r="E13" s="58">
        <f>(E10+E11)*E12/100</f>
        <v>23641.25</v>
      </c>
      <c r="F13" s="59" t="s">
        <v>3</v>
      </c>
    </row>
    <row r="14" spans="1:6" x14ac:dyDescent="0.2">
      <c r="A14" s="37"/>
      <c r="C14" s="35"/>
      <c r="D14" s="35"/>
      <c r="E14" s="60"/>
    </row>
    <row r="16" spans="1:6" ht="15" x14ac:dyDescent="0.2">
      <c r="A16" s="95" t="s">
        <v>43</v>
      </c>
      <c r="B16" s="96"/>
      <c r="C16" s="96"/>
      <c r="D16" s="97"/>
      <c r="E16" s="61">
        <f>E13</f>
        <v>23641.25</v>
      </c>
      <c r="F16" s="31" t="s">
        <v>3</v>
      </c>
    </row>
    <row r="17" spans="1:6" x14ac:dyDescent="0.2">
      <c r="A17" s="92" t="s">
        <v>31</v>
      </c>
      <c r="B17" s="93"/>
      <c r="C17" s="94"/>
      <c r="D17" s="32">
        <v>19</v>
      </c>
      <c r="E17" s="62">
        <f>E16*D17/100</f>
        <v>4491.8374999999996</v>
      </c>
      <c r="F17" s="12" t="s">
        <v>3</v>
      </c>
    </row>
    <row r="18" spans="1:6" ht="15" x14ac:dyDescent="0.2">
      <c r="A18" s="95" t="s">
        <v>97</v>
      </c>
      <c r="B18" s="96"/>
      <c r="C18" s="96"/>
      <c r="D18" s="97"/>
      <c r="E18" s="63">
        <f>SUM(E16:E17)</f>
        <v>28133.087500000001</v>
      </c>
      <c r="F18" s="31" t="s">
        <v>3</v>
      </c>
    </row>
  </sheetData>
  <sheetProtection algorithmName="SHA-512" hashValue="SnoATYa/nHZdJ8g+HsgX+8BvESQIsCJLVI+bdqMZICj6IlsPmEP+vG/Iauw/RwIjq+XZnHRyGG+3i0o5+JnusA==" saltValue="hGhtfzoh7ftAcscwFDIwXw==" spinCount="100000" sheet="1" objects="1" scenarios="1" selectLockedCells="1"/>
  <mergeCells count="9">
    <mergeCell ref="A16:D16"/>
    <mergeCell ref="A17:C17"/>
    <mergeCell ref="A18:D18"/>
    <mergeCell ref="B8:D8"/>
    <mergeCell ref="B9:D9"/>
    <mergeCell ref="B10:D10"/>
    <mergeCell ref="B11:C11"/>
    <mergeCell ref="B12:D12"/>
    <mergeCell ref="B13:D1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6563D-B3B4-4278-95DE-2728242EAC8A}">
  <dimension ref="A1:F18"/>
  <sheetViews>
    <sheetView workbookViewId="0">
      <selection activeCell="D11" sqref="D11"/>
    </sheetView>
  </sheetViews>
  <sheetFormatPr baseColWidth="10" defaultColWidth="9.140625" defaultRowHeight="12.75" x14ac:dyDescent="0.2"/>
  <cols>
    <col min="1" max="1" width="7" bestFit="1" customWidth="1"/>
    <col min="2" max="2" width="32.7109375" customWidth="1"/>
    <col min="3" max="3" width="13.5703125" customWidth="1"/>
    <col min="4" max="4" width="15.140625" customWidth="1"/>
    <col min="5" max="5" width="19.28515625" customWidth="1"/>
    <col min="6" max="6" width="15" customWidth="1"/>
  </cols>
  <sheetData>
    <row r="1" spans="1:6" x14ac:dyDescent="0.2">
      <c r="A1" s="1"/>
      <c r="C1" s="2"/>
      <c r="D1" s="2"/>
      <c r="E1" s="2"/>
      <c r="F1" s="3"/>
    </row>
    <row r="5" spans="1:6" x14ac:dyDescent="0.2">
      <c r="A5" t="s">
        <v>137</v>
      </c>
      <c r="C5" s="2"/>
      <c r="D5" s="2"/>
      <c r="E5" s="2"/>
      <c r="F5" s="3"/>
    </row>
    <row r="6" spans="1:6" ht="13.5" thickBot="1" x14ac:dyDescent="0.25">
      <c r="A6" s="13" t="s">
        <v>37</v>
      </c>
      <c r="B6" s="14"/>
      <c r="C6" s="15"/>
      <c r="D6" s="15"/>
      <c r="E6" s="15"/>
      <c r="F6" s="4"/>
    </row>
    <row r="8" spans="1:6" x14ac:dyDescent="0.2">
      <c r="A8" s="44" t="s">
        <v>0</v>
      </c>
      <c r="B8" s="113" t="s">
        <v>1</v>
      </c>
      <c r="C8" s="114"/>
      <c r="D8" s="115"/>
      <c r="E8" s="45" t="s">
        <v>2</v>
      </c>
      <c r="F8" s="46"/>
    </row>
    <row r="9" spans="1:6" ht="25.5" customHeight="1" x14ac:dyDescent="0.2">
      <c r="A9" s="47">
        <v>1</v>
      </c>
      <c r="B9" s="98" t="s">
        <v>101</v>
      </c>
      <c r="C9" s="98"/>
      <c r="D9" s="98"/>
      <c r="E9" s="48">
        <v>200000</v>
      </c>
      <c r="F9" s="49" t="s">
        <v>3</v>
      </c>
    </row>
    <row r="10" spans="1:6" x14ac:dyDescent="0.2">
      <c r="A10" s="50"/>
      <c r="B10" s="116" t="s">
        <v>100</v>
      </c>
      <c r="C10" s="116"/>
      <c r="D10" s="116"/>
      <c r="E10" s="52">
        <v>21665.5</v>
      </c>
      <c r="F10" s="53" t="s">
        <v>3</v>
      </c>
    </row>
    <row r="11" spans="1:6" ht="42" customHeight="1" x14ac:dyDescent="0.2">
      <c r="A11" s="29"/>
      <c r="B11" s="100" t="s">
        <v>17</v>
      </c>
      <c r="C11" s="100"/>
      <c r="D11" s="43">
        <v>0</v>
      </c>
      <c r="E11" s="54">
        <f>E10*D11/100</f>
        <v>0</v>
      </c>
      <c r="F11" s="55" t="s">
        <v>3</v>
      </c>
    </row>
    <row r="12" spans="1:6" x14ac:dyDescent="0.2">
      <c r="A12" s="56"/>
      <c r="B12" s="101" t="s">
        <v>32</v>
      </c>
      <c r="C12" s="101"/>
      <c r="D12" s="101"/>
      <c r="E12" s="86">
        <v>25</v>
      </c>
      <c r="F12" s="55" t="s">
        <v>34</v>
      </c>
    </row>
    <row r="13" spans="1:6" x14ac:dyDescent="0.2">
      <c r="A13" s="57"/>
      <c r="B13" s="111" t="s">
        <v>33</v>
      </c>
      <c r="C13" s="112"/>
      <c r="D13" s="112"/>
      <c r="E13" s="58">
        <f>(E10+E11)*E12/100</f>
        <v>5416.375</v>
      </c>
      <c r="F13" s="59" t="s">
        <v>3</v>
      </c>
    </row>
    <row r="14" spans="1:6" x14ac:dyDescent="0.2">
      <c r="A14" s="37"/>
      <c r="C14" s="35"/>
      <c r="D14" s="35"/>
      <c r="E14" s="60"/>
    </row>
    <row r="16" spans="1:6" ht="15" x14ac:dyDescent="0.2">
      <c r="A16" s="95" t="s">
        <v>43</v>
      </c>
      <c r="B16" s="96"/>
      <c r="C16" s="96"/>
      <c r="D16" s="97"/>
      <c r="E16" s="61">
        <f>E13</f>
        <v>5416.375</v>
      </c>
      <c r="F16" s="31" t="s">
        <v>3</v>
      </c>
    </row>
    <row r="17" spans="1:6" x14ac:dyDescent="0.2">
      <c r="A17" s="92" t="s">
        <v>31</v>
      </c>
      <c r="B17" s="93"/>
      <c r="C17" s="94"/>
      <c r="D17" s="32">
        <v>19</v>
      </c>
      <c r="E17" s="62">
        <f>E16*D17/100</f>
        <v>1029.1112499999999</v>
      </c>
      <c r="F17" s="12" t="s">
        <v>3</v>
      </c>
    </row>
    <row r="18" spans="1:6" ht="15" x14ac:dyDescent="0.2">
      <c r="A18" s="95" t="s">
        <v>97</v>
      </c>
      <c r="B18" s="96"/>
      <c r="C18" s="96"/>
      <c r="D18" s="97"/>
      <c r="E18" s="63">
        <f>SUM(E16:E17)</f>
        <v>6445.4862499999999</v>
      </c>
      <c r="F18" s="31" t="s">
        <v>3</v>
      </c>
    </row>
  </sheetData>
  <sheetProtection algorithmName="SHA-512" hashValue="Nsf6w8rTYlLcCUNQwYQIxUptYw89AoD99iZw9PnyPwmD23P8umWqnXFDMWSJ7w7mGMNuS67PIyvp9xgw94uASA==" saltValue="dV76V6hJ/NExV5wVv+RGjA==" spinCount="100000" sheet="1" objects="1" scenarios="1" selectLockedCells="1"/>
  <mergeCells count="9">
    <mergeCell ref="A16:D16"/>
    <mergeCell ref="A17:C17"/>
    <mergeCell ref="A18:D18"/>
    <mergeCell ref="B8:D8"/>
    <mergeCell ref="B9:D9"/>
    <mergeCell ref="B10:D10"/>
    <mergeCell ref="B11:C11"/>
    <mergeCell ref="B12:D12"/>
    <mergeCell ref="B13:D1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161A5-89AB-47C5-AA0A-D72C9E36DE95}">
  <dimension ref="A1:F18"/>
  <sheetViews>
    <sheetView workbookViewId="0">
      <selection activeCell="D11" sqref="D11"/>
    </sheetView>
  </sheetViews>
  <sheetFormatPr baseColWidth="10" defaultColWidth="9.140625" defaultRowHeight="12.75" x14ac:dyDescent="0.2"/>
  <cols>
    <col min="1" max="1" width="7" bestFit="1" customWidth="1"/>
    <col min="2" max="2" width="32.7109375" customWidth="1"/>
    <col min="3" max="3" width="13.5703125" customWidth="1"/>
    <col min="4" max="4" width="15.140625" customWidth="1"/>
    <col min="5" max="5" width="19.28515625" customWidth="1"/>
    <col min="6" max="6" width="15" customWidth="1"/>
  </cols>
  <sheetData>
    <row r="1" spans="1:6" x14ac:dyDescent="0.2">
      <c r="A1" s="1"/>
      <c r="C1" s="2"/>
      <c r="D1" s="2"/>
      <c r="E1" s="2"/>
      <c r="F1" s="3"/>
    </row>
    <row r="5" spans="1:6" x14ac:dyDescent="0.2">
      <c r="A5" t="s">
        <v>137</v>
      </c>
      <c r="C5" s="2"/>
      <c r="D5" s="2"/>
      <c r="E5" s="2"/>
      <c r="F5" s="3"/>
    </row>
    <row r="6" spans="1:6" ht="13.5" thickBot="1" x14ac:dyDescent="0.25">
      <c r="A6" s="13" t="s">
        <v>37</v>
      </c>
      <c r="B6" s="14"/>
      <c r="C6" s="15"/>
      <c r="D6" s="15"/>
      <c r="E6" s="15"/>
      <c r="F6" s="4"/>
    </row>
    <row r="8" spans="1:6" x14ac:dyDescent="0.2">
      <c r="A8" s="44" t="s">
        <v>0</v>
      </c>
      <c r="B8" s="113" t="s">
        <v>1</v>
      </c>
      <c r="C8" s="114"/>
      <c r="D8" s="115"/>
      <c r="E8" s="45" t="s">
        <v>2</v>
      </c>
      <c r="F8" s="46"/>
    </row>
    <row r="9" spans="1:6" ht="25.5" customHeight="1" x14ac:dyDescent="0.2">
      <c r="A9" s="47">
        <v>1</v>
      </c>
      <c r="B9" s="98" t="s">
        <v>102</v>
      </c>
      <c r="C9" s="98"/>
      <c r="D9" s="98"/>
      <c r="E9" s="48">
        <v>780000</v>
      </c>
      <c r="F9" s="49" t="s">
        <v>3</v>
      </c>
    </row>
    <row r="10" spans="1:6" x14ac:dyDescent="0.2">
      <c r="A10" s="50"/>
      <c r="B10" s="116" t="s">
        <v>100</v>
      </c>
      <c r="C10" s="116"/>
      <c r="D10" s="116"/>
      <c r="E10" s="52">
        <v>63270.96</v>
      </c>
      <c r="F10" s="53" t="s">
        <v>3</v>
      </c>
    </row>
    <row r="11" spans="1:6" ht="39.75" customHeight="1" x14ac:dyDescent="0.2">
      <c r="A11" s="29"/>
      <c r="B11" s="100" t="s">
        <v>17</v>
      </c>
      <c r="C11" s="100"/>
      <c r="D11" s="43">
        <v>0</v>
      </c>
      <c r="E11" s="54">
        <f>E10*D11/100</f>
        <v>0</v>
      </c>
      <c r="F11" s="55" t="s">
        <v>3</v>
      </c>
    </row>
    <row r="12" spans="1:6" x14ac:dyDescent="0.2">
      <c r="A12" s="56"/>
      <c r="B12" s="101" t="s">
        <v>32</v>
      </c>
      <c r="C12" s="101"/>
      <c r="D12" s="101"/>
      <c r="E12" s="86">
        <v>25</v>
      </c>
      <c r="F12" s="55" t="s">
        <v>34</v>
      </c>
    </row>
    <row r="13" spans="1:6" x14ac:dyDescent="0.2">
      <c r="A13" s="57"/>
      <c r="B13" s="111" t="s">
        <v>33</v>
      </c>
      <c r="C13" s="112"/>
      <c r="D13" s="112"/>
      <c r="E13" s="58">
        <f>(E10+E11)*E12/100</f>
        <v>15817.74</v>
      </c>
      <c r="F13" s="59" t="s">
        <v>3</v>
      </c>
    </row>
    <row r="14" spans="1:6" x14ac:dyDescent="0.2">
      <c r="A14" s="37"/>
      <c r="C14" s="35"/>
      <c r="D14" s="35"/>
      <c r="E14" s="60"/>
    </row>
    <row r="16" spans="1:6" ht="15" x14ac:dyDescent="0.2">
      <c r="A16" s="95" t="s">
        <v>43</v>
      </c>
      <c r="B16" s="96"/>
      <c r="C16" s="96"/>
      <c r="D16" s="97"/>
      <c r="E16" s="61">
        <f>E13</f>
        <v>15817.74</v>
      </c>
      <c r="F16" s="31" t="s">
        <v>3</v>
      </c>
    </row>
    <row r="17" spans="1:6" x14ac:dyDescent="0.2">
      <c r="A17" s="92" t="s">
        <v>31</v>
      </c>
      <c r="B17" s="93"/>
      <c r="C17" s="94"/>
      <c r="D17" s="32">
        <v>19</v>
      </c>
      <c r="E17" s="62">
        <f>E16*D17/100</f>
        <v>3005.3706000000002</v>
      </c>
      <c r="F17" s="12" t="s">
        <v>3</v>
      </c>
    </row>
    <row r="18" spans="1:6" ht="15" x14ac:dyDescent="0.2">
      <c r="A18" s="95" t="s">
        <v>97</v>
      </c>
      <c r="B18" s="96"/>
      <c r="C18" s="96"/>
      <c r="D18" s="97"/>
      <c r="E18" s="63">
        <f>SUM(E16:E17)</f>
        <v>18823.1106</v>
      </c>
      <c r="F18" s="31" t="s">
        <v>3</v>
      </c>
    </row>
  </sheetData>
  <sheetProtection algorithmName="SHA-512" hashValue="Q8wmAqQqYA+TlQqAg3aDLW3dkvPHZtS0n2fFdOhvMmRiswE1/Ed3retI4Vz5udsoT4gNC3TFsjAv+kp4hTvaQQ==" saltValue="wp4NFj4+lE3+vkQh/GBJfw==" spinCount="100000" sheet="1" objects="1" scenarios="1" selectLockedCells="1"/>
  <mergeCells count="9">
    <mergeCell ref="A16:D16"/>
    <mergeCell ref="A17:C17"/>
    <mergeCell ref="A18:D18"/>
    <mergeCell ref="B8:D8"/>
    <mergeCell ref="B9:D9"/>
    <mergeCell ref="B10:D10"/>
    <mergeCell ref="B11:C11"/>
    <mergeCell ref="B12:D12"/>
    <mergeCell ref="B13:D1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p r o p e r t i e s   x m l n s = " h t t p : / / w w w . i m a n a g e . c o m / w o r k / x m l s c h e m a " >  
     < d o c u m e n t i d > M a t t e r s ! 8 0 5 2 9 1 9 0 . 1 < / d o c u m e n t i d >  
     < s e n d e r i d > M E L S < / s e n d e r i d >  
     < s e n d e r e m a i l > M E L A N I E . S C H M I D T @ T W O B I R D S . C O M < / s e n d e r e m a i l >  
     < l a s t m o d i f i e d > 2 0 2 4 - 0 6 - 1 7 T 2 1 : 5 5 : 5 5 . 0 0 0 0 0 0 0 + 0 2 : 0 0 < / l a s t m o d i f i e d >  
     < d a t a b a s e > M a t t e r s < / d a t a b a s e >  
 < / p r o p e r t i e s > 
</file>

<file path=customXml/itemProps1.xml><?xml version="1.0" encoding="utf-8"?>
<ds:datastoreItem xmlns:ds="http://schemas.openxmlformats.org/officeDocument/2006/customXml" ds:itemID="{8FD0DE44-3795-42B1-938C-D9FCDD1EC885}">
  <ds:schemaRefs>
    <ds:schemaRef ds:uri="http://www.imanage.com/work/xmlschem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Verkehrsanlagen</vt:lpstr>
      <vt:lpstr>Entwässerungsanlage</vt:lpstr>
      <vt:lpstr>Ersatzneubau</vt:lpstr>
      <vt:lpstr>Verbauten und Baubehelfe</vt:lpstr>
      <vt:lpstr>Behelfsbrücke</vt:lpstr>
      <vt:lpstr>Rückbauplanung</vt:lpstr>
      <vt:lpstr>TWPL Ersatzneubau</vt:lpstr>
      <vt:lpstr>TWPL Verbauten und Baubehelfe</vt:lpstr>
      <vt:lpstr>TWPL Behelfsbrücke</vt:lpstr>
      <vt:lpstr>TWPL Rückbauplanung</vt:lpstr>
      <vt:lpstr>Honorarübersicht</vt:lpstr>
    </vt:vector>
  </TitlesOfParts>
  <Company>Bird and Bird LLP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Simon Diekmann</dc:creator>
  <cp:lastModifiedBy>Schmidt, Melanie</cp:lastModifiedBy>
  <dcterms:created xsi:type="dcterms:W3CDTF">2024-06-14T07:43:10Z</dcterms:created>
  <dcterms:modified xsi:type="dcterms:W3CDTF">2024-06-18T16:17:18Z</dcterms:modified>
</cp:coreProperties>
</file>