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thelhem\Documents\GW\Bootcamp Files\Module 1 Excel Crash Course\Starter_Code\Instructions\"/>
    </mc:Choice>
  </mc:AlternateContent>
  <xr:revisionPtr revIDLastSave="0" documentId="13_ncr:1_{B7D9956B-7F3B-4DB0-B242-9E073D3E39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" sheetId="1" r:id="rId1"/>
    <sheet name="Category Stats" sheetId="2" r:id="rId2"/>
    <sheet name="Subcategory Stats" sheetId="3" r:id="rId3"/>
    <sheet name="Outcomes Based on Launch Date" sheetId="5" r:id="rId4"/>
    <sheet name="Goal Outcomes" sheetId="6" r:id="rId5"/>
    <sheet name="Campaign Stats" sheetId="7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 a="1"/>
  <c r="A2" i="7" a="1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6" l="1"/>
  <c r="H10" i="6" s="1"/>
  <c r="E11" i="6"/>
  <c r="G11" i="6" s="1"/>
  <c r="E4" i="6"/>
  <c r="G4" i="6" s="1"/>
  <c r="G10" i="6"/>
  <c r="E13" i="6"/>
  <c r="H13" i="6" s="1"/>
  <c r="E12" i="6"/>
  <c r="F12" i="6" s="1"/>
  <c r="H4" i="6"/>
  <c r="F10" i="6"/>
  <c r="H11" i="6"/>
  <c r="A2" i="7"/>
  <c r="J2" i="7"/>
  <c r="J7" i="7"/>
  <c r="J5" i="7"/>
  <c r="J4" i="7"/>
  <c r="J3" i="7"/>
  <c r="J6" i="7"/>
  <c r="E9" i="6"/>
  <c r="G9" i="6" s="1"/>
  <c r="F11" i="6"/>
  <c r="E8" i="6"/>
  <c r="H8" i="6" s="1"/>
  <c r="E7" i="6"/>
  <c r="F7" i="6" s="1"/>
  <c r="E3" i="6"/>
  <c r="H3" i="6" s="1"/>
  <c r="E6" i="6"/>
  <c r="G6" i="6" s="1"/>
  <c r="E5" i="6"/>
  <c r="G5" i="6" s="1"/>
  <c r="C2" i="7"/>
  <c r="K5" i="7"/>
  <c r="K2" i="7"/>
  <c r="K6" i="7"/>
  <c r="K4" i="7"/>
  <c r="K3" i="7"/>
  <c r="K7" i="7"/>
  <c r="E2" i="6"/>
  <c r="G2" i="6" s="1"/>
  <c r="F4" i="6" l="1"/>
  <c r="G7" i="6"/>
  <c r="G13" i="6"/>
  <c r="H7" i="6"/>
  <c r="F13" i="6"/>
  <c r="F5" i="6"/>
  <c r="H6" i="6"/>
  <c r="H12" i="6"/>
  <c r="G12" i="6"/>
  <c r="G3" i="6"/>
  <c r="F3" i="6"/>
  <c r="F9" i="6"/>
  <c r="F6" i="6"/>
  <c r="H5" i="6"/>
  <c r="G8" i="6"/>
  <c r="H9" i="6"/>
  <c r="F8" i="6"/>
  <c r="F2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<sst xmlns="http://schemas.openxmlformats.org/spreadsheetml/2006/main" count="6134" uniqueCount="2118">
  <si>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</si>
  <si>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</si>
  <si>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</si>
  <si>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</si>
  <si>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</si>
  <si>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</si>
  <si>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</si>
  <si>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</si>
  <si>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</si>
  <si>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</si>
  <si>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</si>
  <si>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</si>
  <si>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</si>
  <si>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</si>
  <si>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</si>
  <si>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</si>
  <si>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</si>
  <si>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</si>
  <si>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</si>
  <si>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</si>
  <si>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</si>
  <si>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</si>
  <si>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</si>
  <si>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</si>
  <si>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</si>
  <si>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</si>
  <si>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</si>
  <si>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</si>
  <si>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</si>
  <si>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</si>
  <si>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</si>
  <si>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</si>
  <si>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</si>
  <si>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</si>
  <si>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</si>
  <si>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</si>
  <si>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</si>
  <si>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</si>
  <si>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</si>
  <si>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</si>
  <si>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</si>
  <si>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</si>
  <si>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</si>
  <si>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</si>
  <si>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</si>
  <si>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</si>
  <si>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</si>
  <si>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</si>
  <si>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</si>
  <si>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</si>
  <si>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</si>
  <si>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</si>
  <si>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</si>
  <si>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</si>
  <si>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</si>
  <si>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</si>
  <si>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</si>
  <si>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</si>
  <si>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</si>
  <si>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</si>
  <si>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</si>
  <si>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</si>
  <si>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</si>
  <si>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</si>
  <si>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</si>
  <si>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</si>
  <si>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</si>
  <si>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</si>
  <si>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</si>
  <si>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</si>
  <si>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</si>
  <si>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</si>
  <si>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</si>
  <si>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</si>
  <si>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</si>
  <si>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</si>
  <si>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</si>
  <si>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</si>
  <si>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</si>
  <si>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</si>
  <si>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</si>
  <si>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</si>
  <si>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</si>
  <si>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</si>
  <si>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</si>
  <si>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</si>
  <si>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</si>
  <si>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</si>
  <si>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</si>
  <si>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</si>
  <si>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</si>
  <si>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</si>
  <si>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</si>
  <si>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</si>
  <si>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</si>
  <si>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</si>
  <si>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</si>
  <si>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</si>
  <si>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</si>
  <si>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</si>
  <si>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</si>
  <si>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</si>
  <si>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</si>
  <si>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</si>
  <si>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</si>
  <si>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</si>
  <si>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</si>
  <si>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</si>
  <si>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</si>
  <si>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</si>
  <si>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</si>
  <si>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</si>
  <si>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</si>
  <si>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</si>
  <si>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</si>
  <si>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</si>
  <si>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</si>
  <si>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</si>
  <si>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</si>
  <si>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</si>
  <si>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</si>
  <si>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</si>
  <si>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</si>
  <si>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</si>
  <si>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</si>
  <si>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</si>
  <si>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</si>
  <si>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</si>
  <si>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</si>
  <si>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</si>
  <si>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</si>
  <si>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</si>
  <si>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</si>
  <si>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</si>
  <si>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</si>
  <si>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</si>
  <si>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</si>
  <si>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</si>
  <si>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</si>
  <si>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</si>
  <si>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</si>
  <si>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</si>
  <si>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</si>
  <si>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</si>
  <si>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</si>
  <si>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</si>
  <si>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</si>
  <si>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</si>
  <si>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</si>
  <si>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</si>
  <si>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</si>
  <si>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</si>
  <si>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</si>
  <si>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</si>
  <si>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</si>
  <si>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</si>
  <si>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</si>
  <si>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</si>
  <si>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</si>
  <si>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</si>
  <si>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</si>
  <si>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</si>
  <si>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</si>
  <si>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</si>
  <si>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</si>
  <si>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</si>
  <si>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</si>
  <si>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</si>
  <si>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</si>
  <si>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</si>
  <si>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</si>
  <si>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</si>
  <si>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</si>
  <si>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</si>
  <si>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</si>
  <si>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</si>
  <si>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</si>
  <si>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</si>
  <si>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</si>
  <si>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</si>
  <si>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</si>
  <si>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</si>
  <si>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</si>
  <si>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</si>
  <si>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</si>
  <si>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</si>
  <si>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</si>
  <si>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</si>
  <si>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</si>
  <si>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</si>
  <si>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</si>
  <si>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</si>
  <si>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</si>
  <si>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</si>
  <si>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</si>
  <si>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</si>
  <si>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</si>
  <si>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</si>
  <si>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</si>
  <si>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</si>
  <si>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</si>
  <si>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</si>
  <si>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</si>
  <si>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</si>
  <si>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</si>
  <si>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</si>
  <si>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</si>
  <si>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</si>
  <si>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</si>
  <si>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</si>
  <si>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</si>
  <si>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</si>
  <si>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</si>
  <si>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</si>
  <si>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</si>
  <si>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</si>
  <si>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</si>
  <si>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</si>
  <si>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</si>
  <si>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</si>
  <si>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</si>
  <si>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</si>
  <si>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</si>
  <si>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</si>
  <si>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</si>
  <si>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</si>
  <si>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</si>
  <si>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</si>
  <si>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</si>
  <si>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</si>
  <si>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</si>
  <si>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</si>
  <si>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</si>
  <si>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</si>
  <si>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</si>
  <si>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</si>
  <si>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</si>
  <si>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</si>
  <si>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</si>
  <si>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</si>
  <si>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</si>
  <si>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</si>
  <si>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</si>
  <si>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</si>
  <si>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</si>
  <si>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</si>
  <si>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</si>
  <si>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</si>
  <si>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</si>
  <si>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</si>
  <si>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</si>
  <si>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</si>
  <si>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</si>
  <si>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</si>
  <si>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</si>
  <si>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</si>
  <si>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</si>
  <si>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</si>
  <si>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</si>
  <si>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</si>
  <si>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</si>
  <si>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</si>
  <si>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</si>
  <si>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</si>
  <si>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</si>
  <si>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</si>
  <si>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</si>
  <si>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</si>
  <si>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</si>
  <si>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</si>
  <si>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</si>
  <si>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</si>
  <si>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</si>
  <si>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</si>
  <si>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</si>
  <si>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</si>
  <si>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</si>
  <si>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</si>
  <si>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</si>
  <si>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</si>
  <si>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</si>
  <si>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</si>
  <si>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</si>
  <si>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</si>
  <si>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</si>
  <si>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</si>
  <si>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</si>
  <si>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</si>
  <si>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</si>
  <si>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</si>
  <si>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</si>
  <si>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</si>
  <si>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</si>
  <si>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</si>
  <si>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</si>
  <si>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</si>
  <si>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</si>
  <si>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</si>
  <si>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</si>
  <si>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</si>
  <si>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</si>
  <si>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</si>
  <si>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</si>
  <si>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</si>
  <si>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</si>
  <si>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</si>
  <si>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</si>
  <si>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</si>
  <si>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</si>
  <si>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</si>
  <si>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</si>
  <si>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</si>
  <si>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</si>
  <si>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</si>
  <si>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</si>
  <si>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</si>
  <si>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</si>
  <si>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</si>
  <si>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</si>
  <si>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</si>
  <si>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</si>
  <si>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</si>
  <si>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</si>
  <si>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</si>
  <si>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</si>
  <si>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</si>
  <si>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</si>
  <si>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</si>
  <si>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</si>
  <si>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</si>
  <si>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</si>
  <si>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</si>
  <si>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</si>
  <si>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</si>
  <si>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</si>
  <si>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</si>
  <si>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</si>
  <si>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</si>
  <si>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</si>
  <si>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</si>
  <si>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</si>
  <si>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</si>
  <si>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</si>
  <si>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</si>
  <si>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</si>
  <si>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</si>
  <si>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</si>
  <si>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</si>
  <si>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</si>
  <si>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</si>
  <si>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</si>
  <si>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</si>
  <si>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</si>
  <si>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</si>
  <si>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</si>
  <si>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</si>
  <si>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</si>
  <si>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</si>
  <si>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</si>
  <si>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</si>
  <si>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</si>
  <si>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</si>
  <si>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</si>
  <si>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</si>
  <si>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</si>
  <si>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</si>
  <si>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</si>
  <si>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</si>
  <si>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</si>
  <si>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</si>
  <si>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</si>
  <si>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</si>
  <si>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</si>
  <si>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</si>
  <si>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</si>
  <si>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</si>
  <si>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</si>
  <si>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</si>
  <si>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</si>
  <si>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</si>
  <si>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</si>
  <si>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</si>
  <si>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</si>
  <si>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</si>
  <si>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</si>
  <si>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</si>
  <si>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</si>
  <si>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</si>
  <si>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</si>
  <si>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</si>
  <si>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</si>
  <si>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</si>
  <si>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</si>
  <si>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</si>
  <si>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</si>
  <si>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</si>
  <si>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</si>
  <si>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</si>
  <si>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</si>
  <si>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</si>
  <si>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</si>
  <si>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</si>
  <si>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</si>
  <si>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</si>
  <si>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</si>
  <si>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</si>
  <si>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</si>
  <si>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</si>
  <si>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</si>
  <si>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</si>
  <si>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</si>
  <si>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</si>
  <si>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</si>
  <si>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</si>
  <si>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</si>
  <si>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</si>
  <si>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</si>
  <si>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</si>
  <si>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</si>
  <si>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</si>
  <si>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</si>
  <si>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</si>
  <si>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</si>
  <si>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</si>
  <si>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</si>
  <si>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</si>
  <si>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</si>
  <si>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</si>
  <si>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</si>
  <si>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</si>
  <si>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</si>
  <si>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</si>
  <si>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</si>
  <si>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</si>
  <si>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</si>
  <si>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</si>
  <si>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</si>
  <si>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</si>
  <si>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</si>
  <si>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</si>
  <si>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</si>
  <si>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</si>
  <si>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</si>
  <si>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</si>
  <si>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</si>
  <si>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</si>
  <si>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</si>
  <si>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</si>
  <si>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</si>
  <si>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</si>
  <si>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</si>
  <si>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</si>
  <si>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</si>
  <si>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</si>
  <si>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</si>
  <si>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</si>
  <si>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</si>
  <si>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</si>
  <si>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</si>
  <si>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</si>
  <si>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</si>
  <si>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</si>
  <si>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</si>
  <si>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</si>
  <si>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</si>
  <si>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</si>
  <si>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</si>
  <si>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</si>
  <si>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</si>
  <si>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</si>
  <si>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</si>
  <si>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</si>
  <si>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</si>
  <si>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</si>
  <si>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</si>
  <si>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</si>
  <si>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</si>
  <si>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</si>
  <si>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</si>
  <si>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</si>
  <si>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</si>
  <si>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</si>
  <si>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</si>
  <si>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</si>
  <si>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</si>
  <si>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</si>
  <si>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</si>
  <si>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</si>
  <si>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</si>
  <si>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</si>
  <si>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</si>
  <si>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</si>
  <si>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</si>
  <si>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</si>
  <si>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</si>
  <si>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</si>
  <si>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</si>
  <si>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</si>
  <si>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</si>
  <si>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</si>
  <si>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</si>
  <si>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</si>
  <si>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</si>
  <si>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</si>
  <si>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</si>
  <si>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</si>
  <si>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</si>
  <si>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</si>
  <si>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</si>
  <si>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</si>
  <si>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</si>
  <si>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</si>
  <si>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</si>
  <si>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</si>
  <si>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</si>
  <si>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</si>
  <si>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</si>
  <si>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</si>
  <si>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</si>
  <si>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</si>
  <si>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</si>
  <si>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</si>
  <si>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</si>
  <si>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</si>
  <si>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</si>
  <si>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</si>
  <si>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</si>
  <si>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</si>
  <si>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</si>
  <si>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</si>
  <si>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</si>
  <si>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</si>
  <si>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</si>
  <si>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</si>
  <si>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</si>
  <si>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</si>
  <si>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</si>
  <si>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</si>
  <si>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</si>
  <si>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</si>
  <si>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</si>
  <si>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</si>
  <si>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</si>
  <si>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</si>
  <si>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</si>
  <si>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</si>
  <si>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</si>
  <si>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</si>
  <si>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</si>
  <si>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</si>
  <si>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</si>
  <si>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</si>
  <si>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</si>
  <si>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</si>
  <si>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</si>
  <si>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</si>
  <si>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</si>
  <si>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</si>
  <si>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</si>
  <si>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</si>
  <si>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</si>
  <si>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</si>
  <si>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</si>
  <si>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</si>
  <si>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</si>
  <si>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</si>
  <si>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</si>
  <si>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</si>
  <si>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</si>
  <si>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</si>
  <si>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</si>
  <si>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</si>
  <si>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</si>
  <si>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</si>
  <si>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</si>
  <si>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</si>
  <si>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</si>
  <si>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</si>
  <si>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</si>
  <si>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</si>
  <si>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</si>
  <si>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</si>
  <si>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</si>
  <si>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</si>
  <si>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</si>
  <si>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</si>
  <si>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</si>
  <si>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</si>
  <si>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</si>
  <si>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</si>
  <si>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</si>
  <si>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</si>
  <si>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</si>
  <si>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</si>
  <si>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</si>
  <si>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</si>
  <si>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</si>
  <si>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</si>
  <si>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</si>
  <si>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</si>
  <si>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</si>
  <si>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</si>
  <si>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</si>
  <si>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</si>
  <si>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</si>
  <si>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</si>
  <si>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</si>
  <si>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</si>
  <si>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</si>
  <si>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</si>
  <si>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</si>
  <si>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</si>
  <si>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</si>
  <si>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</si>
  <si>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</si>
  <si>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</si>
  <si>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</si>
  <si>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</si>
  <si>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</si>
  <si>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</si>
  <si>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</si>
  <si>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</si>
  <si>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</si>
  <si>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</si>
  <si>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</si>
  <si>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</si>
  <si>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</si>
  <si>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</si>
  <si>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</si>
  <si>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</si>
  <si>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</si>
  <si>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</si>
  <si>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</si>
  <si>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</si>
  <si>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</si>
  <si>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</si>
  <si>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</si>
  <si>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</si>
  <si>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</si>
  <si>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</si>
  <si>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</si>
  <si>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</si>
  <si>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</si>
  <si>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</si>
  <si>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</si>
  <si>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</si>
  <si>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</si>
  <si>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</si>
  <si>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</si>
  <si>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</si>
  <si>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</si>
  <si>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</si>
  <si>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</si>
  <si>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</si>
  <si>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</si>
  <si>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</si>
  <si>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</si>
  <si>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</si>
  <si>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</si>
  <si>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</si>
  <si>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</si>
  <si>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</si>
  <si>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</si>
  <si>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</si>
  <si>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</si>
  <si>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</si>
  <si>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</si>
  <si>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</si>
  <si>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</si>
  <si>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</si>
  <si>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</si>
  <si>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</si>
  <si>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</si>
  <si>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</si>
  <si>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</si>
  <si>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</si>
  <si>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</si>
  <si>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</si>
  <si>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</si>
  <si>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</si>
  <si>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</si>
  <si>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</si>
  <si>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</si>
  <si>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</si>
  <si>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</si>
  <si>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</si>
  <si>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</si>
  <si>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</si>
  <si>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</si>
  <si>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</si>
  <si>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</si>
  <si>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</si>
  <si>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</si>
  <si>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</si>
  <si>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</si>
  <si>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</si>
  <si>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</si>
  <si>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</si>
  <si>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</si>
  <si>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</si>
  <si>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</si>
  <si>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</si>
  <si>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</si>
  <si>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</si>
  <si>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</si>
  <si>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</si>
  <si>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</si>
  <si>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</si>
  <si>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</si>
  <si>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</si>
  <si>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</si>
  <si>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</si>
  <si>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</si>
  <si>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</si>
  <si>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</si>
  <si>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</si>
  <si>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</si>
  <si>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</si>
  <si>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</si>
  <si>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</si>
  <si>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</si>
  <si>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</si>
  <si>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</si>
  <si>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</si>
  <si>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</si>
  <si>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</si>
  <si>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</si>
  <si>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</si>
  <si>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</si>
  <si>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</si>
  <si>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</si>
  <si>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</si>
  <si>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</si>
  <si>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</si>
  <si>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</si>
  <si>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</si>
  <si>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</si>
  <si>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</si>
  <si>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</si>
  <si>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</si>
  <si>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</si>
  <si>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</si>
  <si>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</si>
  <si>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</si>
  <si>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</si>
  <si>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</si>
  <si>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</si>
  <si>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</si>
  <si>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</si>
  <si>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</si>
  <si>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</si>
  <si>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</si>
  <si>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</si>
  <si>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</si>
  <si>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</si>
  <si>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</si>
  <si>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</si>
  <si>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</si>
  <si>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</si>
  <si>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</si>
  <si>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</si>
  <si>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</si>
  <si>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</si>
  <si>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</si>
  <si>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</si>
  <si>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</si>
  <si>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</si>
  <si>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</si>
  <si>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</si>
  <si>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</si>
  <si>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</si>
  <si>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</si>
  <si>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</si>
  <si>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</si>
  <si>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</si>
  <si>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</si>
  <si>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</si>
  <si>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</si>
  <si>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</si>
  <si>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</si>
  <si>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</si>
  <si>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</si>
  <si>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</si>
  <si>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</si>
  <si>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</si>
  <si>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</si>
  <si>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</si>
  <si>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</si>
  <si>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</si>
  <si>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</si>
  <si>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</si>
  <si>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</si>
  <si>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</si>
  <si>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</si>
  <si>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</si>
  <si>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</si>
  <si>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</si>
  <si>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</si>
  <si>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</si>
  <si>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</si>
  <si>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</si>
  <si>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</si>
  <si>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</si>
  <si>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</si>
  <si>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</si>
  <si>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</si>
  <si>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</si>
  <si>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</si>
  <si>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</si>
  <si>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</si>
  <si>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</si>
  <si>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</si>
  <si>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</si>
  <si>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</si>
  <si>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</si>
  <si>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</si>
  <si>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</si>
  <si>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</si>
  <si>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</si>
  <si>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</si>
  <si>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</si>
  <si>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</si>
  <si>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</si>
  <si>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</si>
  <si>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</si>
  <si>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</si>
  <si>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</si>
  <si>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</si>
  <si>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</si>
  <si>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</si>
  <si>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</si>
  <si>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</si>
  <si>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</si>
  <si>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</si>
  <si>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</si>
  <si>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</si>
  <si>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</si>
  <si>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</si>
  <si>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</si>
  <si>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</si>
  <si>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</si>
  <si>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</si>
  <si>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</si>
  <si>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</si>
  <si>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</si>
  <si>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</si>
  <si>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</si>
  <si>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</si>
  <si>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</si>
  <si>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</si>
  <si>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</si>
  <si>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</si>
  <si>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</si>
  <si>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</si>
  <si>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</si>
  <si>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</si>
  <si>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</si>
  <si>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</si>
  <si>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</si>
  <si>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</si>
  <si>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</si>
  <si>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</si>
  <si>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</si>
  <si>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</si>
  <si>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</si>
  <si>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</si>
  <si>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</si>
  <si>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</si>
  <si>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</si>
  <si>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</si>
  <si>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</si>
  <si>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</si>
  <si>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</si>
  <si>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</si>
  <si>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</si>
  <si>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</si>
  <si>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</si>
  <si>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</si>
  <si>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</si>
  <si>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</si>
  <si>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</si>
  <si>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</si>
  <si>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</si>
  <si>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</si>
  <si>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</si>
  <si>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</si>
  <si>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</si>
  <si>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</si>
  <si>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</si>
  <si>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</si>
  <si>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</si>
  <si>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</si>
  <si>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</si>
  <si>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</si>
  <si>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</si>
  <si>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</si>
  <si>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</si>
  <si>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</si>
  <si>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</si>
  <si>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</si>
  <si>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</si>
  <si>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</si>
  <si>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</si>
  <si>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</si>
  <si>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</si>
  <si>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</si>
  <si>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</si>
  <si>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</si>
  <si>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</si>
  <si>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</si>
  <si>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</si>
  <si>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</si>
  <si>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</si>
  <si>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</si>
  <si>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</si>
  <si>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</si>
  <si>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</si>
  <si>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</si>
  <si>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</si>
  <si>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</si>
  <si>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</si>
  <si>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</si>
  <si>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</si>
  <si>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</si>
  <si>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</si>
  <si>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</si>
  <si>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</si>
  <si>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</si>
  <si>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</si>
  <si>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</si>
  <si>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</si>
  <si>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</si>
  <si>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</si>
  <si>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</si>
  <si>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</si>
  <si>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</si>
  <si>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</si>
  <si>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</si>
  <si>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</si>
  <si>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</si>
  <si>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</si>
  <si>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</si>
  <si>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</si>
  <si>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</si>
  <si>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</si>
  <si>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</si>
  <si>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</si>
  <si>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</si>
  <si>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</si>
  <si>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</si>
  <si>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</si>
  <si>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</si>
  <si>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</si>
  <si>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</si>
  <si>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</si>
  <si>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</si>
  <si>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</si>
  <si>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</si>
  <si>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</si>
  <si>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</si>
  <si>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</si>
  <si>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</si>
  <si>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</si>
  <si>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</si>
  <si>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</si>
  <si>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</si>
  <si>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</si>
  <si>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</si>
  <si>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</si>
  <si>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</si>
  <si>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</si>
  <si>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</si>
  <si>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</si>
  <si>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</si>
  <si>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</si>
  <si>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</si>
  <si>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</si>
  <si>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</si>
  <si>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</si>
  <si>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</si>
  <si>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</si>
  <si>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</si>
  <si>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</si>
  <si>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</si>
  <si>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</si>
  <si>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</si>
  <si>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</si>
  <si>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</si>
  <si>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</si>
  <si>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</si>
  <si>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</si>
  <si>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</si>
  <si>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</si>
  <si>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</si>
  <si>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</si>
  <si>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</si>
  <si>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</si>
  <si>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</si>
  <si>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</si>
  <si>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</si>
  <si>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</si>
  <si>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</si>
  <si>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</si>
  <si>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</si>
  <si>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</si>
  <si>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</si>
  <si>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</si>
  <si>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</si>
  <si>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</si>
  <si>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</si>
  <si>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</si>
  <si>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</si>
  <si>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</si>
  <si>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</si>
  <si>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</si>
  <si>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</si>
  <si>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</si>
  <si>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</si>
  <si>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</si>
  <si>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</si>
  <si>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</si>
  <si>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</si>
  <si>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</si>
  <si>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</si>
  <si>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</si>
  <si>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</si>
  <si>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</si>
  <si>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</si>
  <si>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</si>
  <si>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</si>
  <si>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</si>
  <si>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</si>
  <si>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</si>
  <si>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</si>
  <si>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</si>
  <si>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</si>
  <si>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</si>
  <si>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</si>
  <si>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</si>
  <si>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</si>
  <si>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</si>
  <si>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</si>
  <si>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</si>
  <si>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</si>
  <si>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</si>
  <si>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</si>
  <si>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</si>
  <si>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</si>
  <si>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</si>
  <si>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</si>
  <si>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</si>
  <si>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</si>
  <si>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</si>
  <si>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</si>
  <si>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</si>
  <si>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</si>
  <si>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</si>
  <si>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</si>
  <si>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</si>
  <si>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</si>
  <si>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</si>
  <si>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</si>
  <si>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</si>
  <si>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</si>
  <si>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</si>
  <si>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</si>
  <si>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</si>
  <si>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</si>
  <si>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</si>
  <si>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</si>
  <si>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</si>
  <si>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</si>
  <si>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</si>
  <si>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</si>
  <si>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</si>
  <si>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</si>
  <si>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</si>
  <si>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</si>
  <si>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</si>
  <si>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</si>
  <si>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</si>
  <si>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</si>
  <si>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</si>
  <si>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</si>
  <si>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</si>
  <si>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</si>
  <si>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</si>
  <si>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</si>
  <si>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</si>
  <si>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</si>
  <si>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</si>
  <si>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</si>
  <si>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</si>
  <si>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</si>
  <si>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</si>
  <si>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</si>
  <si>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</si>
  <si>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</si>
  <si>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</si>
  <si>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</si>
  <si>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</si>
  <si>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</si>
  <si>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</si>
  <si>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</si>
  <si>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</si>
  <si>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</si>
  <si>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</si>
  <si>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</si>
  <si>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</si>
  <si>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</si>
  <si>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</si>
  <si>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</si>
  <si>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</si>
  <si>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</si>
  <si>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</si>
  <si>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</si>
  <si>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</si>
  <si>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</si>
  <si>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</si>
  <si>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</si>
  <si>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</si>
  <si>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</si>
  <si>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</si>
  <si>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</si>
  <si>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</si>
  <si>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</si>
  <si>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</si>
  <si>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</si>
  <si>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</si>
  <si>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</si>
  <si>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</si>
  <si>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</si>
  <si>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</si>
  <si>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</si>
  <si>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</si>
  <si>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</si>
  <si>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</si>
  <si>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</si>
  <si>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</si>
  <si>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</si>
  <si>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</si>
  <si>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</si>
  <si>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</si>
  <si>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</si>
  <si>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</si>
  <si>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</si>
  <si>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</si>
  <si>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</si>
  <si>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</si>
  <si>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</si>
  <si>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</si>
  <si>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</si>
  <si>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</si>
  <si>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</si>
  <si>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</si>
  <si>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</si>
  <si>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</si>
  <si>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</si>
  <si>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</si>
  <si>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</si>
  <si>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</si>
  <si>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</si>
  <si>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</si>
  <si>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</si>
  <si>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</si>
  <si>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</si>
  <si>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</si>
  <si>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</si>
  <si>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</si>
  <si>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</si>
  <si>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</si>
  <si>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</si>
  <si>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</si>
  <si>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</si>
  <si>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</si>
  <si>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</si>
  <si>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</si>
  <si>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</si>
  <si>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</si>
  <si>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</si>
  <si>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</si>
  <si>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</si>
  <si>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</si>
  <si>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</si>
  <si>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</si>
  <si>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</si>
  <si>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</si>
  <si>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</si>
  <si>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</si>
  <si>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</si>
  <si>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</si>
  <si>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</si>
  <si>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</si>
  <si>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</si>
  <si>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</si>
  <si>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</si>
  <si>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</si>
  <si>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</si>
  <si>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</si>
  <si>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</si>
  <si>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</si>
  <si>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</si>
  <si>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</si>
  <si>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</si>
  <si>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</si>
  <si>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</si>
  <si>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</si>
  <si>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</si>
  <si>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</si>
  <si>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</si>
  <si>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</si>
  <si>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</si>
  <si>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</si>
  <si>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</si>
  <si>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</si>
  <si>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</si>
  <si>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</si>
  <si>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</si>
  <si>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</si>
  <si>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</si>
  <si>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</si>
  <si>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</si>
  <si>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</si>
  <si>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</si>
  <si>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</si>
  <si>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</si>
  <si>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</si>
  <si>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</si>
  <si>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</si>
  <si>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</si>
  <si>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</si>
  <si>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</si>
  <si>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</si>
  <si>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</si>
  <si>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</si>
  <si>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</si>
  <si>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</si>
  <si>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</si>
  <si>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</si>
  <si>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</si>
  <si>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</si>
  <si>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</si>
  <si>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</si>
  <si>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</si>
  <si>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</si>
  <si>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</si>
  <si>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</si>
  <si>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</si>
  <si>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</si>
  <si>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</si>
  <si>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</si>
  <si>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</si>
  <si>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</si>
  <si>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</si>
  <si>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</si>
  <si>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</si>
  <si>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</si>
  <si>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</si>
  <si>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</si>
  <si>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</si>
  <si>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</si>
  <si>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</si>
  <si>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</si>
  <si>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</si>
  <si>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</si>
  <si>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</si>
  <si>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</si>
  <si>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</si>
  <si>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</si>
  <si>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</si>
  <si>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</si>
  <si>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</si>
  <si>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</si>
  <si>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</si>
  <si>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</si>
  <si>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</si>
  <si>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</si>
  <si>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</si>
  <si>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</si>
  <si>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</si>
  <si>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</si>
  <si>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</si>
  <si>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</si>
  <si>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</si>
  <si>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</si>
  <si>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</si>
  <si>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</si>
  <si>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</si>
  <si>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</si>
  <si>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</si>
  <si>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</si>
  <si>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</si>
  <si>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</si>
  <si>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</si>
  <si>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</si>
  <si>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</si>
  <si>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</si>
  <si>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</si>
  <si>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</si>
  <si>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</si>
  <si>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</si>
  <si>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</si>
  <si>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</si>
  <si>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</si>
  <si>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</si>
  <si>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</si>
  <si>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</si>
  <si>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</si>
  <si>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</si>
  <si>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</si>
  <si>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</si>
  <si>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</si>
  <si>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</si>
  <si>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</si>
  <si>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</si>
  <si>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</si>
  <si>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</si>
  <si>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</si>
  <si>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</si>
  <si>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</si>
  <si>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</si>
  <si>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</si>
  <si>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</si>
  <si>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</si>
  <si>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</si>
  <si>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</si>
  <si>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</si>
  <si>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</si>
  <si>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</si>
  <si>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</si>
  <si>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</si>
  <si>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</si>
  <si>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</si>
  <si>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</si>
  <si>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</si>
  <si>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</si>
  <si>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</si>
  <si>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</si>
  <si>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</si>
  <si>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</si>
  <si>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</si>
  <si>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</si>
  <si>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</si>
  <si>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</si>
  <si>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</si>
  <si>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</si>
  <si>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</si>
  <si>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</si>
  <si>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</si>
  <si>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</si>
  <si>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</si>
  <si>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</si>
  <si>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</si>
  <si>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</si>
  <si>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</si>
  <si>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</si>
  <si>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</si>
  <si>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</si>
  <si>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</si>
  <si>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</si>
  <si>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</si>
  <si>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</si>
  <si>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</si>
  <si>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</si>
  <si>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</si>
  <si>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</si>
  <si>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</si>
  <si>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</si>
  <si>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</si>
  <si>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</si>
  <si>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</si>
  <si>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</si>
  <si>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</si>
  <si>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</si>
  <si>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</si>
  <si>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</si>
  <si>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</si>
  <si>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</si>
  <si>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</si>
  <si>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</si>
  <si>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</si>
  <si>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</si>
  <si>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</si>
  <si>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</si>
  <si>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</si>
  <si>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</si>
  <si>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</si>
  <si>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</si>
  <si>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</si>
  <si>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</si>
  <si>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</si>
  <si>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</si>
  <si>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</si>
  <si>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</si>
  <si>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</si>
  <si>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</si>
  <si>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</si>
  <si>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</si>
  <si>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</si>
  <si>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</si>
  <si>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</si>
  <si>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</si>
  <si>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</si>
  <si>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</si>
  <si>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</si>
  <si>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</si>
  <si>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</si>
  <si>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</si>
  <si>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</si>
  <si>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</si>
  <si>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</si>
  <si>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</si>
  <si>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</si>
  <si>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</si>
  <si>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</si>
  <si>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</si>
  <si>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</si>
  <si>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</si>
  <si>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</si>
  <si>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</si>
  <si>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</si>
  <si>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</si>
  <si>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</si>
  <si>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</si>
  <si>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</si>
  <si>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</si>
  <si>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</si>
  <si>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</si>
  <si>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</si>
  <si>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</si>
  <si>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</si>
  <si>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</si>
  <si>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</si>
  <si>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</si>
  <si>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</si>
  <si>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</si>
  <si>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</si>
  <si>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</si>
  <si>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</si>
  <si>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</si>
  <si>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</si>
  <si>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</si>
  <si>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</si>
  <si>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</si>
  <si>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</si>
  <si>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</si>
  <si>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</si>
  <si>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</si>
  <si>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</si>
  <si>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</si>
  <si>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</si>
  <si>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</si>
  <si>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</si>
  <si>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</si>
  <si>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</si>
  <si>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</si>
  <si>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</si>
  <si>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</si>
  <si>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</si>
  <si>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</si>
  <si>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</si>
  <si>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</si>
  <si>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</si>
  <si>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</si>
  <si>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</si>
  <si>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</si>
  <si>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</si>
  <si>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</si>
  <si>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</si>
  <si>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</si>
  <si>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</si>
  <si>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</si>
  <si>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</si>
  <si>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</si>
  <si>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</si>
  <si>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</si>
  <si>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</si>
  <si>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</si>
  <si>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</si>
  <si>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</si>
  <si>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</si>
  <si>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</si>
  <si>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</si>
  <si>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</si>
  <si>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</si>
  <si>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</si>
  <si>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</si>
  <si>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</si>
  <si>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</si>
  <si>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</si>
  <si>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</si>
  <si>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</si>
  <si>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</si>
  <si>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</si>
  <si>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</si>
  <si>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</si>
  <si>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</si>
  <si>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</si>
  <si>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</si>
  <si>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</si>
  <si>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</si>
  <si>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</si>
  <si>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</si>
  <si>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</si>
  <si>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</si>
  <si>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</si>
  <si>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</si>
  <si>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</si>
  <si>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</si>
  <si>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</si>
  <si>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</si>
  <si>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</si>
  <si>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</si>
  <si>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</si>
  <si>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</si>
  <si>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</si>
  <si>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</si>
  <si>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</si>
  <si>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</si>
  <si>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</si>
  <si>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</si>
  <si>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</si>
  <si>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</si>
  <si>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</si>
  <si>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</si>
  <si>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</si>
  <si>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</si>
  <si>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</si>
  <si>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</si>
  <si>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</si>
  <si>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</si>
  <si>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</si>
  <si>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</si>
  <si>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</si>
  <si>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</si>
  <si>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</si>
  <si>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</si>
  <si>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</si>
  <si>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</si>
  <si>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</si>
  <si>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</si>
  <si>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</si>
  <si>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</si>
  <si>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</si>
  <si>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</si>
  <si>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</si>
  <si>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</si>
  <si>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</si>
  <si>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</si>
  <si>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</si>
  <si>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</si>
  <si>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</si>
  <si>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</si>
  <si>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</si>
  <si>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</si>
  <si>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</si>
  <si>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</si>
  <si>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</si>
  <si>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</si>
  <si>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</si>
  <si>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</si>
  <si>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</si>
  <si>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</si>
  <si>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</si>
  <si>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</si>
  <si>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</si>
  <si>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</si>
  <si>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</si>
  <si>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</si>
  <si>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</si>
  <si>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</si>
  <si>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</si>
  <si>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</si>
  <si>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</si>
  <si>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</si>
  <si>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</si>
  <si>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</si>
  <si>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</si>
  <si>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</si>
  <si>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</si>
  <si>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</si>
  <si>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</si>
  <si>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</si>
  <si>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</si>
  <si>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</si>
  <si>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</si>
  <si>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</si>
  <si>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</si>
  <si>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</si>
  <si>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</si>
  <si>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</si>
  <si>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</si>
  <si>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</si>
  <si>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</si>
  <si>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</si>
  <si>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</si>
  <si>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</si>
  <si>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</si>
  <si>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</si>
  <si>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</si>
  <si>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</si>
  <si>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</si>
  <si>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</si>
  <si>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</si>
  <si>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</si>
  <si>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</si>
  <si>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</si>
  <si>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</si>
  <si>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</si>
  <si>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</si>
  <si>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</si>
  <si>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</si>
  <si>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</si>
  <si>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</si>
  <si>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</si>
  <si>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</si>
  <si>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</si>
  <si>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</si>
  <si>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</si>
  <si>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</si>
  <si>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</si>
  <si>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</si>
  <si>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</si>
  <si>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</si>
  <si>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</si>
  <si>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</si>
  <si>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</si>
  <si>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</si>
  <si>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</si>
  <si>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</si>
  <si>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</si>
  <si>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</si>
  <si>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</si>
  <si>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</si>
  <si>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</si>
  <si>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</si>
  <si>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</si>
  <si>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</si>
  <si>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</si>
  <si>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</si>
  <si>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</si>
  <si>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</si>
  <si>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</si>
  <si>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</si>
  <si>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</si>
  <si>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</si>
  <si>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</si>
  <si>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</si>
  <si>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</si>
  <si>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</si>
  <si>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</si>
  <si>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</si>
  <si>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</si>
  <si>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</si>
  <si>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</si>
  <si>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</si>
  <si>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</si>
  <si>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</si>
  <si>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</si>
  <si>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</si>
  <si>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</si>
  <si>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</si>
  <si>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</si>
  <si>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</si>
  <si>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</si>
  <si>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</si>
  <si>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</si>
  <si>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</si>
  <si>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</si>
  <si>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</si>
  <si>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</si>
  <si>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</si>
  <si>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</si>
  <si>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</si>
  <si>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</si>
  <si>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</si>
  <si>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</si>
  <si>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</si>
  <si>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</si>
  <si>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</si>
  <si>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</si>
  <si>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</si>
  <si>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</si>
  <si>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</si>
  <si>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</si>
  <si>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</si>
  <si>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</si>
  <si>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</si>
  <si>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</si>
  <si>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</si>
  <si>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</si>
  <si>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</si>
  <si>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</si>
  <si>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</si>
  <si>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</si>
  <si>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</si>
  <si>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</si>
  <si>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</si>
  <si>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</si>
  <si>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</si>
  <si>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</si>
  <si>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</si>
  <si>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</si>
  <si>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</si>
  <si>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</si>
  <si>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</si>
  <si>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</si>
  <si>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</si>
  <si>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</si>
  <si>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</si>
  <si>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</si>
  <si>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</si>
  <si>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</si>
  <si>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</si>
  <si>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</si>
  <si>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</si>
  <si>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</si>
  <si>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</si>
  <si>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</si>
  <si>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</si>
  <si>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</si>
  <si>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</si>
  <si>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</si>
  <si>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</si>
  <si>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</si>
  <si>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</si>
  <si>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</si>
  <si>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</si>
  <si>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</si>
  <si>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</si>
  <si>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</si>
  <si>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</si>
  <si>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</si>
  <si>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</si>
  <si>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</si>
  <si>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</si>
  <si>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</si>
  <si>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</si>
  <si>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</si>
  <si>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</si>
  <si>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</si>
  <si>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</si>
  <si>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</si>
  <si>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</si>
  <si>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</si>
  <si>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</si>
  <si>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</si>
  <si>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</si>
  <si>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</si>
  <si>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</si>
  <si>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</si>
  <si>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</si>
  <si>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</si>
  <si>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</si>
  <si>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</si>
  <si>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</si>
  <si>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</si>
  <si>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</si>
  <si>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</si>
  <si>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</si>
  <si>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</si>
  <si>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</si>
  <si>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</si>
  <si>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</si>
  <si>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</si>
  <si>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</si>
  <si>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</si>
  <si>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</si>
  <si>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</si>
  <si>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</si>
  <si>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</si>
  <si>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</si>
  <si>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</si>
  <si>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</si>
  <si>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</si>
  <si>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</si>
  <si>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</si>
  <si>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</si>
  <si>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</si>
  <si>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</si>
  <si>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</si>
  <si>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</si>
  <si>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</si>
  <si>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</si>
  <si>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</si>
  <si>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</si>
  <si>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</si>
  <si>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</si>
  <si>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</si>
  <si>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</si>
  <si>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</si>
  <si>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</si>
  <si>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</si>
  <si>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</si>
  <si>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</si>
  <si>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</si>
  <si>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</si>
  <si>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</si>
  <si>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</si>
  <si>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</si>
  <si>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</si>
  <si>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</si>
  <si>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</si>
  <si>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</si>
  <si>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</si>
  <si>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</si>
  <si>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</si>
  <si>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</si>
  <si>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</si>
  <si>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</si>
  <si>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</si>
  <si>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</si>
  <si>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</si>
  <si>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</si>
  <si>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</si>
  <si>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</si>
  <si>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</si>
  <si>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</si>
  <si>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</si>
  <si>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</si>
  <si>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</si>
  <si>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</si>
  <si>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</si>
  <si>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</si>
  <si>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</si>
  <si>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</si>
  <si>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</si>
  <si>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</si>
  <si>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</si>
  <si>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</si>
  <si>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</si>
  <si>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</si>
  <si>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</si>
  <si>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</si>
  <si>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</si>
  <si>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</si>
  <si>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</si>
  <si>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</si>
  <si>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</si>
  <si>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</si>
  <si>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</si>
  <si>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</si>
  <si>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</si>
  <si>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</si>
  <si>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</si>
  <si>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</si>
  <si>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</si>
  <si>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</si>
  <si>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</si>
  <si>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</si>
  <si>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</si>
  <si>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</si>
  <si>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</si>
  <si>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</si>
  <si>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</si>
  <si>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</si>
  <si>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</si>
  <si>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</si>
  <si>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</si>
  <si>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</si>
  <si>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</si>
  <si>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</si>
  <si>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</si>
  <si>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</si>
  <si>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</si>
  <si>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</si>
  <si>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</si>
  <si>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</si>
  <si>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</si>
  <si>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</si>
  <si>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</si>
  <si>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</si>
  <si>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</si>
  <si>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</si>
  <si>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</si>
  <si>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</si>
  <si>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</si>
  <si>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</si>
  <si>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</si>
  <si>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</si>
  <si>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</si>
  <si>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</si>
  <si>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</si>
  <si>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</si>
  <si>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</si>
  <si>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</si>
  <si>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</si>
  <si>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</si>
  <si>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</si>
  <si>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</si>
  <si>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</si>
  <si>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</si>
  <si>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</si>
  <si>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</si>
  <si>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</si>
  <si>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</si>
  <si>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</si>
  <si>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</si>
  <si>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</si>
  <si>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</si>
  <si>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</si>
  <si>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</si>
  <si>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</si>
  <si>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</si>
  <si>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</si>
  <si>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</si>
  <si>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</si>
  <si>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</si>
  <si>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</si>
  <si>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</si>
  <si>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</si>
  <si>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</si>
  <si>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</si>
  <si>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</si>
  <si>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</si>
  <si>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</si>
  <si>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</si>
  <si>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</si>
  <si>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</si>
  <si>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</si>
  <si>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</si>
  <si>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</si>
  <si>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</si>
  <si>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</si>
  <si>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</si>
  <si>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</si>
  <si>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</si>
  <si>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</si>
  <si>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</si>
  <si>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</si>
  <si>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</si>
  <si>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</si>
  <si>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</si>
  <si>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</si>
  <si>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</si>
  <si>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</si>
  <si>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</si>
  <si>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</si>
  <si>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</si>
  <si>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</si>
  <si>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</si>
  <si>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</si>
  <si>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</si>
  <si>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</si>
  <si>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</si>
  <si>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</si>
  <si>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</si>
  <si>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</si>
  <si>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</si>
  <si>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</si>
  <si>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</si>
  <si>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</si>
  <si>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</si>
  <si>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</si>
  <si>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</si>
  <si>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</si>
  <si>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</si>
  <si>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</si>
  <si>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</si>
  <si>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</si>
  <si>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</si>
  <si>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</si>
  <si>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</si>
  <si>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</si>
  <si>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</si>
  <si>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</si>
  <si>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</si>
  <si>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</si>
  <si>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</si>
  <si>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</si>
  <si>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</si>
  <si>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</si>
  <si>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</si>
  <si>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</si>
  <si>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</si>
  <si>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</si>
  <si>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</si>
  <si>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</si>
  <si>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</si>
  <si>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</si>
  <si>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</si>
  <si>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</si>
  <si>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</si>
  <si>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</si>
  <si>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</si>
  <si>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</si>
  <si>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</si>
  <si>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</si>
  <si>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</si>
  <si>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</si>
  <si>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</si>
  <si>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</si>
  <si>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</si>
  <si>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</si>
  <si>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</si>
  <si>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</si>
  <si>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</si>
  <si>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</si>
  <si>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</si>
  <si>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</si>
  <si>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</si>
  <si>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</si>
  <si>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</si>
  <si>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</si>
  <si>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</si>
  <si>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</si>
  <si>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</si>
  <si>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</si>
  <si>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</si>
  <si>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</si>
  <si>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</si>
  <si>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</si>
  <si>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</si>
  <si>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</si>
  <si>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</si>
  <si>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</si>
  <si>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</si>
  <si>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</si>
  <si>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</si>
  <si>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</si>
  <si>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</si>
  <si>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</si>
  <si>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</si>
  <si>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</si>
  <si>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</si>
  <si>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</si>
  <si>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</si>
  <si>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</si>
  <si>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</si>
  <si>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</si>
  <si>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</si>
  <si>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</si>
  <si>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</si>
  <si>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</si>
  <si>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</si>
  <si>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</si>
  <si>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</si>
  <si>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</si>
  <si>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</si>
  <si>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</si>
  <si>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</si>
  <si>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</si>
  <si>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</si>
  <si>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</si>
  <si>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</si>
  <si>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</si>
  <si>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</si>
  <si>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</si>
  <si>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</si>
  <si>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</si>
  <si>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</si>
  <si>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</si>
  <si>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</si>
  <si>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</si>
  <si>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</si>
  <si>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</si>
  <si>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</si>
  <si>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</si>
  <si>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</si>
  <si>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</si>
  <si>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</si>
  <si>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</si>
  <si>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</si>
  <si>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</si>
  <si>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</si>
  <si>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</si>
  <si>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</si>
  <si>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</si>
  <si>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</si>
  <si>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</si>
  <si>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</si>
  <si>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</si>
  <si>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</si>
  <si>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</si>
  <si>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</si>
  <si>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</si>
  <si>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</si>
  <si>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</si>
  <si>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</si>
  <si>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</si>
  <si>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</si>
  <si>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</si>
  <si>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</si>
  <si>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</si>
  <si>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</si>
  <si>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</si>
  <si>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</si>
  <si>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</si>
  <si>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</si>
  <si>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</si>
  <si>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</si>
  <si>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</si>
  <si>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</si>
  <si>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</si>
  <si>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</si>
  <si>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</si>
  <si>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</si>
  <si>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</si>
  <si>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</si>
  <si>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</si>
  <si>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</si>
  <si>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</si>
  <si>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</si>
  <si>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</si>
  <si>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</si>
  <si>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</si>
  <si>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</si>
  <si>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</si>
  <si>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Mean</t>
  </si>
  <si>
    <t>Median</t>
  </si>
  <si>
    <t>Min</t>
  </si>
  <si>
    <t>Max</t>
  </si>
  <si>
    <t>Variance</t>
  </si>
  <si>
    <t>Standard deviation</t>
  </si>
  <si>
    <t>Successful Backers</t>
  </si>
  <si>
    <t>Failed Backers</t>
  </si>
  <si>
    <t>Statistic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</si>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</sst>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3" fillId="9" borderId="0" xfId="18" applyFont="1" applyAlignment="1">
      <alignment horizontal="center"/>
    </xf>
    <xf numFmtId="0" fontId="13" fillId="9" borderId="0" xfId="18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16" fillId="32" borderId="0" xfId="41" applyFont="1"/>
    <xf numFmtId="9" fontId="16" fillId="32" borderId="0" xfId="41" applyNumberFormat="1" applyFont="1"/>
    <xf numFmtId="0" fontId="0" fillId="33" borderId="0" xfId="0" applyFill="1"/>
    <xf numFmtId="0" fontId="0" fillId="34" borderId="0" xfId="0" applyFill="1"/>
    <xf numFmtId="0" fontId="16" fillId="11" borderId="0" xfId="20" applyFont="1"/>
    <xf numFmtId="43" fontId="16" fillId="11" borderId="0" xfId="43" applyFont="1" applyFill="1"/>
    <xf numFmtId="43" fontId="0" fillId="0" borderId="0" xfId="43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1-40EE-A829-1F71F6BE300E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1-40EE-A829-1F71F6BE300E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91-40EE-A829-1F71F6BE300E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0D-4476-B386-0B560D5B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4959135"/>
        <c:axId val="1124960383"/>
      </c:barChart>
      <c:catAx>
        <c:axId val="112495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60383"/>
        <c:crosses val="autoZero"/>
        <c:auto val="1"/>
        <c:lblAlgn val="ctr"/>
        <c:lblOffset val="100"/>
        <c:noMultiLvlLbl val="0"/>
      </c:catAx>
      <c:valAx>
        <c:axId val="11249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5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A-4460-8AD1-3851CBC475A9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A-4460-8AD1-3851CBC475A9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A-4460-8AD1-3851CBC475A9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A-4460-8AD1-3851CBC4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827007"/>
        <c:axId val="1192824095"/>
      </c:barChart>
      <c:catAx>
        <c:axId val="119282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24095"/>
        <c:crosses val="autoZero"/>
        <c:auto val="1"/>
        <c:lblAlgn val="ctr"/>
        <c:lblOffset val="100"/>
        <c:noMultiLvlLbl val="0"/>
      </c:catAx>
      <c:valAx>
        <c:axId val="119282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2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6-4100-A4C0-3C1C5A4C638C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6-4100-A4C0-3C1C5A4C638C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6-4100-A4C0-3C1C5A4C6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56479"/>
        <c:axId val="80245247"/>
      </c:lineChart>
      <c:catAx>
        <c:axId val="8025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5247"/>
        <c:crosses val="autoZero"/>
        <c:auto val="1"/>
        <c:lblAlgn val="ctr"/>
        <c:lblOffset val="100"/>
        <c:noMultiLvlLbl val="0"/>
      </c:catAx>
      <c:valAx>
        <c:axId val="802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0.76923076923076927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86-4B3B-9464-037633D253BE}"/>
            </c:ext>
          </c:extLst>
        </c:ser>
        <c:ser>
          <c:idx val="5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0.23076923076923078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86-4B3B-9464-037633D253BE}"/>
            </c:ext>
          </c:extLst>
        </c:ser>
        <c:ser>
          <c:idx val="6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86-4B3B-9464-037633D25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424480"/>
        <c:axId val="1616500944"/>
      </c:lineChart>
      <c:catAx>
        <c:axId val="17064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00944"/>
        <c:crosses val="autoZero"/>
        <c:auto val="1"/>
        <c:lblAlgn val="ctr"/>
        <c:lblOffset val="100"/>
        <c:noMultiLvlLbl val="0"/>
      </c:catAx>
      <c:valAx>
        <c:axId val="16165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809626</xdr:colOff>
      <xdr:row>0</xdr:row>
      <xdr:rowOff>177165</xdr:rowOff>
    </xdr:from>
    <xdr:to>
      <xdr:col>17</xdr:col>
      <xdr:colOff>295276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A700C-F153-763A-7820-74C2474DE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435292</xdr:colOff>
      <xdr:row>3</xdr:row>
      <xdr:rowOff>7620</xdr:rowOff>
    </xdr:from>
    <xdr:to>
      <xdr:col>22</xdr:col>
      <xdr:colOff>207645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6ADE6-439E-C7DC-5B5E-ADAB5C4D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180022</xdr:colOff>
      <xdr:row>2</xdr:row>
      <xdr:rowOff>160019</xdr:rowOff>
    </xdr:from>
    <xdr:to>
      <xdr:col>19</xdr:col>
      <xdr:colOff>19050</xdr:colOff>
      <xdr:row>18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C01B1-428F-34B0-49D4-4A4ACD906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</xdr:colOff>
      <xdr:row>15</xdr:row>
      <xdr:rowOff>28574</xdr:rowOff>
    </xdr:from>
    <xdr:to>
      <xdr:col>8</xdr:col>
      <xdr:colOff>38100</xdr:colOff>
      <xdr:row>30</xdr:row>
      <xdr:rowOff>78104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164E8-FE15-E5ED-CD8D-55087701B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thelhem" refreshedDate="44913.590897569447" createdVersion="8" refreshedVersion="8" minRefreshableVersion="3" recordCount="1001" xr:uid="{FC2FA80A-8A6B-430C-AD4D-020A53DE2A2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6E4AE-1E97-4C9A-8266-CB468C54015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DCFB6-3921-459E-862B-D22D27C6C5E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2CBBB-737B-43BF-937E-53E6EE1B8DF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abSelected="1" workbookViewId="0">
      <selection activeCell="M1" sqref="M1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33.59765625" style="2" bestFit="1" customWidth="1"/>
    <col min="4" max="4" width="8.5" bestFit="1" customWidth="1"/>
    <col min="5" max="5" width="11.69921875" bestFit="1" customWidth="1"/>
    <col min="6" max="6" width="18.5" bestFit="1" customWidth="1"/>
    <col min="7" max="7" width="12.5" bestFit="1" customWidth="1"/>
    <col min="8" max="8" width="17.5" bestFit="1" customWidth="1"/>
    <col min="9" max="9" width="20.5" bestFit="1" customWidth="1"/>
    <col min="10" max="10" width="11.59765625" bestFit="1" customWidth="1"/>
    <col min="11" max="11" width="12.3984375" bestFit="1" customWidth="1"/>
    <col min="12" max="12" width="15.5" bestFit="1" customWidth="1"/>
    <col min="13" max="13" width="15.5" customWidth="1"/>
    <col min="14" max="14" width="12.19921875" bestFit="1" customWidth="1"/>
    <col min="15" max="15" width="12.19921875" customWidth="1"/>
    <col min="16" max="16" width="13.09765625" bestFit="1" customWidth="1"/>
    <col min="17" max="17" width="12.5" bestFit="1" customWidth="1"/>
    <col min="18" max="18" width="29.19921875" bestFit="1" customWidth="1"/>
    <col min="19" max="19" width="29.19921875" customWidth="1"/>
    <col min="20" max="20" width="12.5" customWidth="1"/>
  </cols>
  <sheetData>
    <row r="1" spans="1:20" s="1" customFormat="1" x14ac:dyDescent="0.3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3" t="s">
        <v>6</v>
      </c>
      <c r="K1" s="3" t="s">
        <v>7</v>
      </c>
      <c r="L1" s="3" t="s">
        <v>8</v>
      </c>
      <c r="M1" s="3" t="s">
        <v>2071</v>
      </c>
      <c r="N1" s="3" t="s">
        <v>9</v>
      </c>
      <c r="O1" s="3" t="s">
        <v>2072</v>
      </c>
      <c r="P1" s="3" t="s">
        <v>10</v>
      </c>
      <c r="Q1" s="3" t="s">
        <v>11</v>
      </c>
      <c r="R1" s="3" t="s">
        <v>2028</v>
      </c>
      <c r="S1" s="3" t="s">
        <v>2031</v>
      </c>
      <c r="T1" s="3" t="s">
        <v>2032</v>
      </c>
    </row>
    <row r="2" spans="1:20" hidden="1" x14ac:dyDescent="0.3">
      <c r="A2">
        <v>0</v>
      </c>
      <c r="B2" t="s">
        <v>12</v>
      </c>
      <c r="C2" s="2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 t="e">
        <f>ROUND(E2/H2,2)</f>
        <v>#DIV/0!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_xlfn.TEXTSPLIT(R2,"/",1)</f>
        <v>food</v>
      </c>
      <c r="T2" t="str">
        <v>food trucks</v>
      </c>
    </row>
    <row r="3" spans="1:20" hidden="1" x14ac:dyDescent="0.3">
      <c r="A3">
        <v>1</v>
      </c>
      <c r="B3" t="s">
        <v>18</v>
      </c>
      <c r="C3" s="2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ROUND(E3/H3,2)</f>
        <v>92.15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_xlfn.TEXTSPLIT(R3,"/",1)</f>
        <v>music</v>
      </c>
      <c r="T3" t="str">
        <v>rock</v>
      </c>
    </row>
    <row r="4" spans="1:20" ht="31.2" hidden="1" x14ac:dyDescent="0.3">
      <c r="A4">
        <v>2</v>
      </c>
      <c r="B4" t="s">
        <v>24</v>
      </c>
      <c r="C4" s="2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_xlfn.TEXTSPLIT(R4,"/",1)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2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_xlfn.TEXTSPLIT(R5,"/",1)</f>
        <v>music</v>
      </c>
      <c r="T5" t="str">
        <v>rock</v>
      </c>
    </row>
    <row r="6" spans="1:20" x14ac:dyDescent="0.3">
      <c r="A6">
        <v>4</v>
      </c>
      <c r="B6" t="s">
        <v>31</v>
      </c>
      <c r="C6" s="2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_xlfn.TEXTSPLIT(R6,"/",1)</f>
        <v>theater</v>
      </c>
      <c r="T6" t="str">
        <v>plays</v>
      </c>
    </row>
    <row r="7" spans="1:20" hidden="1" x14ac:dyDescent="0.3">
      <c r="A7">
        <v>5</v>
      </c>
      <c r="B7" t="s">
        <v>34</v>
      </c>
      <c r="C7" s="2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_xlfn.TEXTSPLIT(R7,"/",1)</f>
        <v>theater</v>
      </c>
      <c r="T7" t="str">
        <v>plays</v>
      </c>
    </row>
    <row r="8" spans="1:20" hidden="1" x14ac:dyDescent="0.3">
      <c r="A8">
        <v>6</v>
      </c>
      <c r="B8" t="s">
        <v>38</v>
      </c>
      <c r="C8" s="2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_xlfn.TEXTSPLIT(R8,"/",1)</f>
        <v>film &amp; video</v>
      </c>
      <c r="T8" t="str">
        <v>documentary</v>
      </c>
    </row>
    <row r="9" spans="1:20" hidden="1" x14ac:dyDescent="0.3">
      <c r="A9">
        <v>7</v>
      </c>
      <c r="B9" t="s">
        <v>43</v>
      </c>
      <c r="C9" s="2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_xlfn.TEXTSPLIT(R9,"/",1)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2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_xlfn.TEXTSPLIT(R10,"/",1)</f>
        <v>theater</v>
      </c>
      <c r="T10" t="str">
        <v>plays</v>
      </c>
    </row>
    <row r="11" spans="1:20" hidden="1" x14ac:dyDescent="0.3">
      <c r="A11">
        <v>9</v>
      </c>
      <c r="B11" t="s">
        <v>48</v>
      </c>
      <c r="C11" s="2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_xlfn.TEXTSPLIT(R11,"/",1)</f>
        <v>music</v>
      </c>
      <c r="T11" t="str">
        <v>electric music</v>
      </c>
    </row>
    <row r="12" spans="1:20" hidden="1" x14ac:dyDescent="0.3">
      <c r="A12">
        <v>10</v>
      </c>
      <c r="B12" t="s">
        <v>51</v>
      </c>
      <c r="C12" s="2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_xlfn.TEXTSPLIT(R12,"/",1)</f>
        <v>film &amp; video</v>
      </c>
      <c r="T12" t="str">
        <v>drama</v>
      </c>
    </row>
    <row r="13" spans="1:20" ht="31.2" hidden="1" x14ac:dyDescent="0.3">
      <c r="A13">
        <v>11</v>
      </c>
      <c r="B13" t="s">
        <v>54</v>
      </c>
      <c r="C13" s="2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_xlfn.TEXTSPLIT(R13,"/",1)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2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_xlfn.TEXTSPLIT(R14,"/",1)</f>
        <v>film &amp; video</v>
      </c>
      <c r="T14" t="str">
        <v>drama</v>
      </c>
    </row>
    <row r="15" spans="1:20" ht="31.2" hidden="1" x14ac:dyDescent="0.3">
      <c r="A15">
        <v>13</v>
      </c>
      <c r="B15" t="s">
        <v>58</v>
      </c>
      <c r="C15" s="2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_xlfn.TEXTSPLIT(R15,"/",1)</f>
        <v>music</v>
      </c>
      <c r="T15" t="str">
        <v>indie rock</v>
      </c>
    </row>
    <row r="16" spans="1:20" hidden="1" x14ac:dyDescent="0.3">
      <c r="A16">
        <v>14</v>
      </c>
      <c r="B16" t="s">
        <v>61</v>
      </c>
      <c r="C16" s="2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_xlfn.TEXTSPLIT(R16,"/",1)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2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_xlfn.TEXTSPLIT(R17,"/",1)</f>
        <v>technology</v>
      </c>
      <c r="T17" t="str">
        <v>wearables</v>
      </c>
    </row>
    <row r="18" spans="1:20" hidden="1" x14ac:dyDescent="0.3">
      <c r="A18">
        <v>16</v>
      </c>
      <c r="B18" t="s">
        <v>66</v>
      </c>
      <c r="C18" s="2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_xlfn.TEXTSPLIT(R18,"/",1)</f>
        <v>publishing</v>
      </c>
      <c r="T18" t="str">
        <v>nonfiction</v>
      </c>
    </row>
    <row r="19" spans="1:20" hidden="1" x14ac:dyDescent="0.3">
      <c r="A19">
        <v>17</v>
      </c>
      <c r="B19" t="s">
        <v>69</v>
      </c>
      <c r="C19" s="2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_xlfn.TEXTSPLIT(R19,"/",1)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2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_xlfn.TEXTSPLIT(R20,"/",1)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2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_xlfn.TEXTSPLIT(R21,"/",1)</f>
        <v>theater</v>
      </c>
      <c r="T21" t="str">
        <v>plays</v>
      </c>
    </row>
    <row r="22" spans="1:20" hidden="1" x14ac:dyDescent="0.3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_xlfn.TEXTSPLIT(R22,"/",1)</f>
        <v>film &amp; video</v>
      </c>
      <c r="T22" t="str">
        <v>drama</v>
      </c>
    </row>
    <row r="23" spans="1:20" hidden="1" x14ac:dyDescent="0.3">
      <c r="A23">
        <v>21</v>
      </c>
      <c r="B23" t="s">
        <v>79</v>
      </c>
      <c r="C23" s="2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_xlfn.TEXTSPLIT(R23,"/",1)</f>
        <v>theater</v>
      </c>
      <c r="T23" t="str">
        <v>plays</v>
      </c>
    </row>
    <row r="24" spans="1:20" hidden="1" x14ac:dyDescent="0.3">
      <c r="A24">
        <v>22</v>
      </c>
      <c r="B24" t="s">
        <v>81</v>
      </c>
      <c r="C24" s="2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_xlfn.TEXTSPLIT(R24,"/",1)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2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_xlfn.TEXTSPLIT(R25,"/",1)</f>
        <v>film &amp; video</v>
      </c>
      <c r="T25" t="str">
        <v>documentary</v>
      </c>
    </row>
    <row r="26" spans="1:20" hidden="1" x14ac:dyDescent="0.3">
      <c r="A26">
        <v>24</v>
      </c>
      <c r="B26" t="s">
        <v>85</v>
      </c>
      <c r="C26" s="2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_xlfn.TEXTSPLIT(R26,"/",1)</f>
        <v>technology</v>
      </c>
      <c r="T26" t="str">
        <v>wearables</v>
      </c>
    </row>
    <row r="27" spans="1:20" hidden="1" x14ac:dyDescent="0.3">
      <c r="A27">
        <v>25</v>
      </c>
      <c r="B27" t="s">
        <v>87</v>
      </c>
      <c r="C27" s="2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_xlfn.TEXTSPLIT(R27,"/",1)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2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_xlfn.TEXTSPLIT(R28,"/",1)</f>
        <v>theater</v>
      </c>
      <c r="T28" t="str">
        <v>plays</v>
      </c>
    </row>
    <row r="29" spans="1:20" hidden="1" x14ac:dyDescent="0.3">
      <c r="A29">
        <v>27</v>
      </c>
      <c r="B29" t="s">
        <v>92</v>
      </c>
      <c r="C29" s="2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_xlfn.TEXTSPLIT(R29,"/",1)</f>
        <v>music</v>
      </c>
      <c r="T29" t="str">
        <v>rock</v>
      </c>
    </row>
    <row r="30" spans="1:20" hidden="1" x14ac:dyDescent="0.3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_xlfn.TEXTSPLIT(R30,"/",1)</f>
        <v>theater</v>
      </c>
      <c r="T30" t="str">
        <v>plays</v>
      </c>
    </row>
    <row r="31" spans="1:20" hidden="1" x14ac:dyDescent="0.3">
      <c r="A31">
        <v>29</v>
      </c>
      <c r="B31" t="s">
        <v>96</v>
      </c>
      <c r="C31" s="2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_xlfn.TEXTSPLIT(R31,"/",1)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2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_xlfn.TEXTSPLIT(R32,"/",1)</f>
        <v>film &amp; video</v>
      </c>
      <c r="T32" t="str">
        <v>animation</v>
      </c>
    </row>
    <row r="33" spans="1:20" hidden="1" x14ac:dyDescent="0.3">
      <c r="A33">
        <v>31</v>
      </c>
      <c r="B33" t="s">
        <v>103</v>
      </c>
      <c r="C33" s="2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_xlfn.TEXTSPLIT(R33,"/",1)</f>
        <v>games</v>
      </c>
      <c r="T33" t="str">
        <v>video games</v>
      </c>
    </row>
    <row r="34" spans="1:20" hidden="1" x14ac:dyDescent="0.3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_xlfn.TEXTSPLIT(R34,"/",1)</f>
        <v>film &amp; video</v>
      </c>
      <c r="T34" t="str">
        <v>documentary</v>
      </c>
    </row>
    <row r="35" spans="1:20" hidden="1" x14ac:dyDescent="0.3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_xlfn.TEXTSPLIT(R35,"/",1)</f>
        <v>theater</v>
      </c>
      <c r="T35" t="str">
        <v>plays</v>
      </c>
    </row>
    <row r="36" spans="1:20" ht="31.2" hidden="1" x14ac:dyDescent="0.3">
      <c r="A36">
        <v>34</v>
      </c>
      <c r="B36" t="s">
        <v>111</v>
      </c>
      <c r="C36" s="2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_xlfn.TEXTSPLIT(R36,"/",1)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_xlfn.TEXTSPLIT(R37,"/",1)</f>
        <v>film &amp; video</v>
      </c>
      <c r="T37" t="str">
        <v>drama</v>
      </c>
    </row>
    <row r="38" spans="1:20" hidden="1" x14ac:dyDescent="0.3">
      <c r="A38">
        <v>36</v>
      </c>
      <c r="B38" t="s">
        <v>115</v>
      </c>
      <c r="C38" s="2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_xlfn.TEXTSPLIT(R38,"/",1)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2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_xlfn.TEXTSPLIT(R39,"/",1)</f>
        <v>publishing</v>
      </c>
      <c r="T39" t="str">
        <v>fiction</v>
      </c>
    </row>
    <row r="40" spans="1:20" hidden="1" x14ac:dyDescent="0.3">
      <c r="A40">
        <v>38</v>
      </c>
      <c r="B40" t="s">
        <v>120</v>
      </c>
      <c r="C40" s="2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_xlfn.TEXTSPLIT(R40,"/",1)</f>
        <v>photography</v>
      </c>
      <c r="T40" t="str">
        <v>photography books</v>
      </c>
    </row>
    <row r="41" spans="1:20" hidden="1" x14ac:dyDescent="0.3">
      <c r="A41">
        <v>39</v>
      </c>
      <c r="B41" t="s">
        <v>123</v>
      </c>
      <c r="C41" s="2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_xlfn.TEXTSPLIT(R41,"/",1)</f>
        <v>theater</v>
      </c>
      <c r="T41" t="str">
        <v>plays</v>
      </c>
    </row>
    <row r="42" spans="1:20" hidden="1" x14ac:dyDescent="0.3">
      <c r="A42">
        <v>40</v>
      </c>
      <c r="B42" t="s">
        <v>125</v>
      </c>
      <c r="C42" s="2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_xlfn.TEXTSPLIT(R42,"/",1)</f>
        <v>technology</v>
      </c>
      <c r="T42" t="str">
        <v>wearables</v>
      </c>
    </row>
    <row r="43" spans="1:20" hidden="1" x14ac:dyDescent="0.3">
      <c r="A43">
        <v>41</v>
      </c>
      <c r="B43" t="s">
        <v>127</v>
      </c>
      <c r="C43" s="2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_xlfn.TEXTSPLIT(R43,"/",1)</f>
        <v>music</v>
      </c>
      <c r="T43" t="str">
        <v>rock</v>
      </c>
    </row>
    <row r="44" spans="1:20" hidden="1" x14ac:dyDescent="0.3">
      <c r="A44">
        <v>42</v>
      </c>
      <c r="B44" t="s">
        <v>129</v>
      </c>
      <c r="C44" s="2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_xlfn.TEXTSPLIT(R44,"/",1)</f>
        <v>food</v>
      </c>
      <c r="T44" t="str">
        <v>food trucks</v>
      </c>
    </row>
    <row r="45" spans="1:20" hidden="1" x14ac:dyDescent="0.3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_xlfn.TEXTSPLIT(R45,"/",1)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2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_xlfn.TEXTSPLIT(R46,"/",1)</f>
        <v>publishing</v>
      </c>
      <c r="T46" t="str">
        <v>fiction</v>
      </c>
    </row>
    <row r="47" spans="1:20" ht="31.2" hidden="1" x14ac:dyDescent="0.3">
      <c r="A47">
        <v>45</v>
      </c>
      <c r="B47" t="s">
        <v>136</v>
      </c>
      <c r="C47" s="2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_xlfn.TEXTSPLIT(R47,"/",1)</f>
        <v>theater</v>
      </c>
      <c r="T47" t="str">
        <v>plays</v>
      </c>
    </row>
    <row r="48" spans="1:20" hidden="1" x14ac:dyDescent="0.3">
      <c r="A48">
        <v>46</v>
      </c>
      <c r="B48" t="s">
        <v>138</v>
      </c>
      <c r="C48" s="2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_xlfn.TEXTSPLIT(R48,"/",1)</f>
        <v>music</v>
      </c>
      <c r="T48" t="str">
        <v>rock</v>
      </c>
    </row>
    <row r="49" spans="1:20" hidden="1" x14ac:dyDescent="0.3">
      <c r="A49">
        <v>47</v>
      </c>
      <c r="B49" t="s">
        <v>140</v>
      </c>
      <c r="C49" s="2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_xlfn.TEXTSPLIT(R49,"/",1)</f>
        <v>theater</v>
      </c>
      <c r="T49" t="str">
        <v>plays</v>
      </c>
    </row>
    <row r="50" spans="1:20" hidden="1" x14ac:dyDescent="0.3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_xlfn.TEXTSPLIT(R50,"/",1)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2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_xlfn.TEXTSPLIT(R51,"/",1)</f>
        <v>music</v>
      </c>
      <c r="T51" t="str">
        <v>rock</v>
      </c>
    </row>
    <row r="52" spans="1:20" ht="31.2" hidden="1" x14ac:dyDescent="0.3">
      <c r="A52">
        <v>50</v>
      </c>
      <c r="B52" t="s">
        <v>146</v>
      </c>
      <c r="C52" s="2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_xlfn.TEXTSPLIT(R52,"/",1)</f>
        <v>music</v>
      </c>
      <c r="T52" t="str">
        <v>metal</v>
      </c>
    </row>
    <row r="53" spans="1:20" hidden="1" x14ac:dyDescent="0.3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_xlfn.TEXTSPLIT(R53,"/",1)</f>
        <v>technology</v>
      </c>
      <c r="T53" t="str">
        <v>wearables</v>
      </c>
    </row>
    <row r="54" spans="1:20" hidden="1" x14ac:dyDescent="0.3">
      <c r="A54">
        <v>52</v>
      </c>
      <c r="B54" t="s">
        <v>151</v>
      </c>
      <c r="C54" s="2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_xlfn.TEXTSPLIT(R54,"/",1)</f>
        <v>theater</v>
      </c>
      <c r="T54" t="str">
        <v>plays</v>
      </c>
    </row>
    <row r="55" spans="1:20" hidden="1" x14ac:dyDescent="0.3">
      <c r="A55">
        <v>53</v>
      </c>
      <c r="B55" t="s">
        <v>153</v>
      </c>
      <c r="C55" s="2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_xlfn.TEXTSPLIT(R55,"/",1)</f>
        <v>film &amp; video</v>
      </c>
      <c r="T55" t="str">
        <v>drama</v>
      </c>
    </row>
    <row r="56" spans="1:20" ht="31.2" hidden="1" x14ac:dyDescent="0.3">
      <c r="A56">
        <v>54</v>
      </c>
      <c r="B56" t="s">
        <v>155</v>
      </c>
      <c r="C56" s="2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_xlfn.TEXTSPLIT(R56,"/",1)</f>
        <v>technology</v>
      </c>
      <c r="T56" t="str">
        <v>wearables</v>
      </c>
    </row>
    <row r="57" spans="1:20" ht="31.2" hidden="1" x14ac:dyDescent="0.3">
      <c r="A57">
        <v>55</v>
      </c>
      <c r="B57" t="s">
        <v>157</v>
      </c>
      <c r="C57" s="2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_xlfn.TEXTSPLIT(R57,"/",1)</f>
        <v>music</v>
      </c>
      <c r="T57" t="str">
        <v>jazz</v>
      </c>
    </row>
    <row r="58" spans="1:20" ht="31.2" hidden="1" x14ac:dyDescent="0.3">
      <c r="A58">
        <v>56</v>
      </c>
      <c r="B58" t="s">
        <v>160</v>
      </c>
      <c r="C58" s="2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_xlfn.TEXTSPLIT(R58,"/",1)</f>
        <v>technology</v>
      </c>
      <c r="T58" t="str">
        <v>wearables</v>
      </c>
    </row>
    <row r="59" spans="1:20" hidden="1" x14ac:dyDescent="0.3">
      <c r="A59">
        <v>57</v>
      </c>
      <c r="B59" t="s">
        <v>162</v>
      </c>
      <c r="C59" s="2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_xlfn.TEXTSPLIT(R59,"/",1)</f>
        <v>games</v>
      </c>
      <c r="T59" t="str">
        <v>video games</v>
      </c>
    </row>
    <row r="60" spans="1:20" hidden="1" x14ac:dyDescent="0.3">
      <c r="A60">
        <v>58</v>
      </c>
      <c r="B60" t="s">
        <v>164</v>
      </c>
      <c r="C60" s="2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_xlfn.TEXTSPLIT(R60,"/",1)</f>
        <v>theater</v>
      </c>
      <c r="T60" t="str">
        <v>plays</v>
      </c>
    </row>
    <row r="61" spans="1:20" hidden="1" x14ac:dyDescent="0.3">
      <c r="A61">
        <v>59</v>
      </c>
      <c r="B61" t="s">
        <v>166</v>
      </c>
      <c r="C61" s="2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_xlfn.TEXTSPLIT(R61,"/",1)</f>
        <v>theater</v>
      </c>
      <c r="T61" t="str">
        <v>plays</v>
      </c>
    </row>
    <row r="62" spans="1:20" hidden="1" x14ac:dyDescent="0.3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_xlfn.TEXTSPLIT(R62,"/",1)</f>
        <v>theater</v>
      </c>
      <c r="T62" t="str">
        <v>plays</v>
      </c>
    </row>
    <row r="63" spans="1:20" ht="31.2" hidden="1" x14ac:dyDescent="0.3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_xlfn.TEXTSPLIT(R63,"/",1)</f>
        <v>theater</v>
      </c>
      <c r="T63" t="str">
        <v>plays</v>
      </c>
    </row>
    <row r="64" spans="1:20" ht="31.2" hidden="1" x14ac:dyDescent="0.3">
      <c r="A64">
        <v>62</v>
      </c>
      <c r="B64" t="s">
        <v>172</v>
      </c>
      <c r="C64" s="2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_xlfn.TEXTSPLIT(R64,"/",1)</f>
        <v>technology</v>
      </c>
      <c r="T64" t="str">
        <v>web</v>
      </c>
    </row>
    <row r="65" spans="1:20" hidden="1" x14ac:dyDescent="0.3">
      <c r="A65">
        <v>63</v>
      </c>
      <c r="B65" t="s">
        <v>174</v>
      </c>
      <c r="C65" s="2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_xlfn.TEXTSPLIT(R65,"/",1)</f>
        <v>theater</v>
      </c>
      <c r="T65" t="str">
        <v>plays</v>
      </c>
    </row>
    <row r="66" spans="1:20" hidden="1" x14ac:dyDescent="0.3">
      <c r="A66">
        <v>64</v>
      </c>
      <c r="B66" t="s">
        <v>176</v>
      </c>
      <c r="C66" s="2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_xlfn.TEXTSPLIT(R66,"/",1)</f>
        <v>technology</v>
      </c>
      <c r="T66" t="str">
        <v>web</v>
      </c>
    </row>
    <row r="67" spans="1:20" hidden="1" x14ac:dyDescent="0.3">
      <c r="A67">
        <v>65</v>
      </c>
      <c r="B67" t="s">
        <v>178</v>
      </c>
      <c r="C67" s="2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ref="I67:I130" si="5">ROUND(E67/H67,2)</f>
        <v>61.04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_xlfn.TEXTSPLIT(R67,"/",1)</f>
        <v>theater</v>
      </c>
      <c r="T67" t="str">
        <v>plays</v>
      </c>
    </row>
    <row r="68" spans="1:20" hidden="1" x14ac:dyDescent="0.3">
      <c r="A68">
        <v>66</v>
      </c>
      <c r="B68" t="s">
        <v>180</v>
      </c>
      <c r="C68" s="2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_xlfn.TEXTSPLIT(R68,"/",1)</f>
        <v>theater</v>
      </c>
      <c r="T68" t="str">
        <v>plays</v>
      </c>
    </row>
    <row r="69" spans="1:20" ht="31.2" hidden="1" x14ac:dyDescent="0.3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_xlfn.TEXTSPLIT(R69,"/",1)</f>
        <v>technology</v>
      </c>
      <c r="T69" t="str">
        <v>wearables</v>
      </c>
    </row>
    <row r="70" spans="1:20" hidden="1" x14ac:dyDescent="0.3">
      <c r="A70">
        <v>68</v>
      </c>
      <c r="B70" t="s">
        <v>184</v>
      </c>
      <c r="C70" s="2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_xlfn.TEXTSPLIT(R70,"/",1)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2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_xlfn.TEXTSPLIT(R71,"/",1)</f>
        <v>theater</v>
      </c>
      <c r="T71" t="str">
        <v>plays</v>
      </c>
    </row>
    <row r="72" spans="1:20" hidden="1" x14ac:dyDescent="0.3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_xlfn.TEXTSPLIT(R72,"/",1)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2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_xlfn.TEXTSPLIT(R73,"/",1)</f>
        <v>theater</v>
      </c>
      <c r="T73" t="str">
        <v>plays</v>
      </c>
    </row>
    <row r="74" spans="1:20" hidden="1" x14ac:dyDescent="0.3">
      <c r="A74">
        <v>72</v>
      </c>
      <c r="B74" t="s">
        <v>192</v>
      </c>
      <c r="C74" s="2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_xlfn.TEXTSPLIT(R74,"/",1)</f>
        <v>film &amp; video</v>
      </c>
      <c r="T74" t="str">
        <v>animation</v>
      </c>
    </row>
    <row r="75" spans="1:20" hidden="1" x14ac:dyDescent="0.3">
      <c r="A75">
        <v>73</v>
      </c>
      <c r="B75" t="s">
        <v>194</v>
      </c>
      <c r="C75" s="2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_xlfn.TEXTSPLIT(R75,"/",1)</f>
        <v>music</v>
      </c>
      <c r="T75" t="str">
        <v>jazz</v>
      </c>
    </row>
    <row r="76" spans="1:20" hidden="1" x14ac:dyDescent="0.3">
      <c r="A76">
        <v>74</v>
      </c>
      <c r="B76" t="s">
        <v>196</v>
      </c>
      <c r="C76" s="2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_xlfn.TEXTSPLIT(R76,"/",1)</f>
        <v>music</v>
      </c>
      <c r="T76" t="str">
        <v>metal</v>
      </c>
    </row>
    <row r="77" spans="1:20" hidden="1" x14ac:dyDescent="0.3">
      <c r="A77">
        <v>75</v>
      </c>
      <c r="B77" t="s">
        <v>198</v>
      </c>
      <c r="C77" s="2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_xlfn.TEXTSPLIT(R77,"/",1)</f>
        <v>photography</v>
      </c>
      <c r="T77" t="str">
        <v>photography books</v>
      </c>
    </row>
    <row r="78" spans="1:20" hidden="1" x14ac:dyDescent="0.3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_xlfn.TEXTSPLIT(R78,"/",1)</f>
        <v>theater</v>
      </c>
      <c r="T78" t="str">
        <v>plays</v>
      </c>
    </row>
    <row r="79" spans="1:20" hidden="1" x14ac:dyDescent="0.3">
      <c r="A79">
        <v>77</v>
      </c>
      <c r="B79" t="s">
        <v>202</v>
      </c>
      <c r="C79" s="2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_xlfn.TEXTSPLIT(R79,"/",1)</f>
        <v>film &amp; video</v>
      </c>
      <c r="T79" t="str">
        <v>animation</v>
      </c>
    </row>
    <row r="80" spans="1:20" ht="31.2" hidden="1" x14ac:dyDescent="0.3">
      <c r="A80">
        <v>78</v>
      </c>
      <c r="B80" t="s">
        <v>204</v>
      </c>
      <c r="C80" s="2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_xlfn.TEXTSPLIT(R80,"/",1)</f>
        <v>publishing</v>
      </c>
      <c r="T80" t="str">
        <v>translations</v>
      </c>
    </row>
    <row r="81" spans="1:20" hidden="1" x14ac:dyDescent="0.3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_xlfn.TEXTSPLIT(R81,"/",1)</f>
        <v>theater</v>
      </c>
      <c r="T81" t="str">
        <v>plays</v>
      </c>
    </row>
    <row r="82" spans="1:20" hidden="1" x14ac:dyDescent="0.3">
      <c r="A82">
        <v>80</v>
      </c>
      <c r="B82" t="s">
        <v>209</v>
      </c>
      <c r="C82" s="2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_xlfn.TEXTSPLIT(R82,"/",1)</f>
        <v>games</v>
      </c>
      <c r="T82" t="str">
        <v>video games</v>
      </c>
    </row>
    <row r="83" spans="1:20" hidden="1" x14ac:dyDescent="0.3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_xlfn.TEXTSPLIT(R83,"/",1)</f>
        <v>music</v>
      </c>
      <c r="T83" t="str">
        <v>rock</v>
      </c>
    </row>
    <row r="84" spans="1:20" x14ac:dyDescent="0.3">
      <c r="A84">
        <v>82</v>
      </c>
      <c r="B84" t="s">
        <v>213</v>
      </c>
      <c r="C84" s="2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_xlfn.TEXTSPLIT(R84,"/",1)</f>
        <v>games</v>
      </c>
      <c r="T84" t="str">
        <v>video games</v>
      </c>
    </row>
    <row r="85" spans="1:20" hidden="1" x14ac:dyDescent="0.3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_xlfn.TEXTSPLIT(R85,"/",1)</f>
        <v>music</v>
      </c>
      <c r="T85" t="str">
        <v>electric music</v>
      </c>
    </row>
    <row r="86" spans="1:20" ht="31.2" hidden="1" x14ac:dyDescent="0.3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_xlfn.TEXTSPLIT(R86,"/",1)</f>
        <v>technology</v>
      </c>
      <c r="T86" t="str">
        <v>wearables</v>
      </c>
    </row>
    <row r="87" spans="1:20" hidden="1" x14ac:dyDescent="0.3">
      <c r="A87">
        <v>85</v>
      </c>
      <c r="B87" t="s">
        <v>219</v>
      </c>
      <c r="C87" s="2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_xlfn.TEXTSPLIT(R87,"/",1)</f>
        <v>music</v>
      </c>
      <c r="T87" t="str">
        <v>indie rock</v>
      </c>
    </row>
    <row r="88" spans="1:20" hidden="1" x14ac:dyDescent="0.3">
      <c r="A88">
        <v>86</v>
      </c>
      <c r="B88" t="s">
        <v>221</v>
      </c>
      <c r="C88" s="2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_xlfn.TEXTSPLIT(R88,"/",1)</f>
        <v>theater</v>
      </c>
      <c r="T88" t="str">
        <v>plays</v>
      </c>
    </row>
    <row r="89" spans="1:20" ht="31.2" hidden="1" x14ac:dyDescent="0.3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_xlfn.TEXTSPLIT(R89,"/",1)</f>
        <v>music</v>
      </c>
      <c r="T89" t="str">
        <v>rock</v>
      </c>
    </row>
    <row r="90" spans="1:20" hidden="1" x14ac:dyDescent="0.3">
      <c r="A90">
        <v>88</v>
      </c>
      <c r="B90" t="s">
        <v>225</v>
      </c>
      <c r="C90" s="2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_xlfn.TEXTSPLIT(R90,"/",1)</f>
        <v>publishing</v>
      </c>
      <c r="T90" t="str">
        <v>translations</v>
      </c>
    </row>
    <row r="91" spans="1:20" hidden="1" x14ac:dyDescent="0.3">
      <c r="A91">
        <v>89</v>
      </c>
      <c r="B91" t="s">
        <v>227</v>
      </c>
      <c r="C91" s="2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_xlfn.TEXTSPLIT(R91,"/",1)</f>
        <v>theater</v>
      </c>
      <c r="T91" t="str">
        <v>plays</v>
      </c>
    </row>
    <row r="92" spans="1:20" hidden="1" x14ac:dyDescent="0.3">
      <c r="A92">
        <v>90</v>
      </c>
      <c r="B92" t="s">
        <v>229</v>
      </c>
      <c r="C92" s="2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_xlfn.TEXTSPLIT(R92,"/",1)</f>
        <v>theater</v>
      </c>
      <c r="T92" t="str">
        <v>plays</v>
      </c>
    </row>
    <row r="93" spans="1:20" hidden="1" x14ac:dyDescent="0.3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_xlfn.TEXTSPLIT(R93,"/",1)</f>
        <v>publishing</v>
      </c>
      <c r="T93" t="str">
        <v>translations</v>
      </c>
    </row>
    <row r="94" spans="1:20" ht="31.2" hidden="1" x14ac:dyDescent="0.3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_xlfn.TEXTSPLIT(R94,"/",1)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_xlfn.TEXTSPLIT(R95,"/",1)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2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_xlfn.TEXTSPLIT(R96,"/",1)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2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_xlfn.TEXTSPLIT(R97,"/",1)</f>
        <v>film &amp; video</v>
      </c>
      <c r="T97" t="str">
        <v>documentary</v>
      </c>
    </row>
    <row r="98" spans="1:20" hidden="1" x14ac:dyDescent="0.3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_xlfn.TEXTSPLIT(R98,"/",1)</f>
        <v>theater</v>
      </c>
      <c r="T98" t="str">
        <v>plays</v>
      </c>
    </row>
    <row r="99" spans="1:20" hidden="1" x14ac:dyDescent="0.3">
      <c r="A99">
        <v>97</v>
      </c>
      <c r="B99" t="s">
        <v>243</v>
      </c>
      <c r="C99" s="2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_xlfn.TEXTSPLIT(R99,"/",1)</f>
        <v>food</v>
      </c>
      <c r="T99" t="str">
        <v>food trucks</v>
      </c>
    </row>
    <row r="100" spans="1:20" hidden="1" x14ac:dyDescent="0.3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_xlfn.TEXTSPLIT(R100,"/",1)</f>
        <v>games</v>
      </c>
      <c r="T100" t="str">
        <v>video games</v>
      </c>
    </row>
    <row r="101" spans="1:20" ht="31.2" hidden="1" x14ac:dyDescent="0.3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_xlfn.TEXTSPLIT(R101,"/",1)</f>
        <v>theater</v>
      </c>
      <c r="T101" t="str">
        <v>plays</v>
      </c>
    </row>
    <row r="102" spans="1:20" hidden="1" x14ac:dyDescent="0.3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_xlfn.TEXTSPLIT(R102,"/",1)</f>
        <v>theater</v>
      </c>
      <c r="T102" t="str">
        <v>plays</v>
      </c>
    </row>
    <row r="103" spans="1:20" hidden="1" x14ac:dyDescent="0.3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_xlfn.TEXTSPLIT(R103,"/",1)</f>
        <v>music</v>
      </c>
      <c r="T103" t="str">
        <v>electric music</v>
      </c>
    </row>
    <row r="104" spans="1:20" hidden="1" x14ac:dyDescent="0.3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_xlfn.TEXTSPLIT(R104,"/",1)</f>
        <v>technology</v>
      </c>
      <c r="T104" t="str">
        <v>wearables</v>
      </c>
    </row>
    <row r="105" spans="1:20" hidden="1" x14ac:dyDescent="0.3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_xlfn.TEXTSPLIT(R105,"/",1)</f>
        <v>music</v>
      </c>
      <c r="T105" t="str">
        <v>electric music</v>
      </c>
    </row>
    <row r="106" spans="1:20" hidden="1" x14ac:dyDescent="0.3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_xlfn.TEXTSPLIT(R106,"/",1)</f>
        <v>music</v>
      </c>
      <c r="T106" t="str">
        <v>indie rock</v>
      </c>
    </row>
    <row r="107" spans="1:20" hidden="1" x14ac:dyDescent="0.3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_xlfn.TEXTSPLIT(R107,"/",1)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_xlfn.TEXTSPLIT(R108,"/",1)</f>
        <v>theater</v>
      </c>
      <c r="T108" t="str">
        <v>plays</v>
      </c>
    </row>
    <row r="109" spans="1:20" ht="31.2" hidden="1" x14ac:dyDescent="0.3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_xlfn.TEXTSPLIT(R109,"/",1)</f>
        <v>theater</v>
      </c>
      <c r="T109" t="str">
        <v>plays</v>
      </c>
    </row>
    <row r="110" spans="1:20" ht="31.2" hidden="1" x14ac:dyDescent="0.3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_xlfn.TEXTSPLIT(R110,"/",1)</f>
        <v>film &amp; video</v>
      </c>
      <c r="T110" t="str">
        <v>documentary</v>
      </c>
    </row>
    <row r="111" spans="1:20" hidden="1" x14ac:dyDescent="0.3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_xlfn.TEXTSPLIT(R111,"/",1)</f>
        <v>film &amp; video</v>
      </c>
      <c r="T111" t="str">
        <v>television</v>
      </c>
    </row>
    <row r="112" spans="1:20" ht="31.2" hidden="1" x14ac:dyDescent="0.3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_xlfn.TEXTSPLIT(R112,"/",1)</f>
        <v>food</v>
      </c>
      <c r="T112" t="str">
        <v>food trucks</v>
      </c>
    </row>
    <row r="113" spans="1:20" hidden="1" x14ac:dyDescent="0.3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_xlfn.TEXTSPLIT(R113,"/",1)</f>
        <v>publishing</v>
      </c>
      <c r="T113" t="str">
        <v>radio &amp; podcasts</v>
      </c>
    </row>
    <row r="114" spans="1:20" hidden="1" x14ac:dyDescent="0.3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_xlfn.TEXTSPLIT(R114,"/",1)</f>
        <v>technology</v>
      </c>
      <c r="T114" t="str">
        <v>web</v>
      </c>
    </row>
    <row r="115" spans="1:20" hidden="1" x14ac:dyDescent="0.3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_xlfn.TEXTSPLIT(R115,"/",1)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_xlfn.TEXTSPLIT(R116,"/",1)</f>
        <v>technology</v>
      </c>
      <c r="T116" t="str">
        <v>wearables</v>
      </c>
    </row>
    <row r="117" spans="1:20" hidden="1" x14ac:dyDescent="0.3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_xlfn.TEXTSPLIT(R117,"/",1)</f>
        <v>publishing</v>
      </c>
      <c r="T117" t="str">
        <v>fiction</v>
      </c>
    </row>
    <row r="118" spans="1:20" ht="31.2" hidden="1" x14ac:dyDescent="0.3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_xlfn.TEXTSPLIT(R118,"/",1)</f>
        <v>theater</v>
      </c>
      <c r="T118" t="str">
        <v>plays</v>
      </c>
    </row>
    <row r="119" spans="1:20" hidden="1" x14ac:dyDescent="0.3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_xlfn.TEXTSPLIT(R119,"/",1)</f>
        <v>film &amp; video</v>
      </c>
      <c r="T119" t="str">
        <v>television</v>
      </c>
    </row>
    <row r="120" spans="1:20" hidden="1" x14ac:dyDescent="0.3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_xlfn.TEXTSPLIT(R120,"/",1)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_xlfn.TEXTSPLIT(R121,"/",1)</f>
        <v>film &amp; video</v>
      </c>
      <c r="T121" t="str">
        <v>documentary</v>
      </c>
    </row>
    <row r="122" spans="1:20" hidden="1" x14ac:dyDescent="0.3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_xlfn.TEXTSPLIT(R122,"/",1)</f>
        <v>games</v>
      </c>
      <c r="T122" t="str">
        <v>mobile games</v>
      </c>
    </row>
    <row r="123" spans="1:20" hidden="1" x14ac:dyDescent="0.3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_xlfn.TEXTSPLIT(R123,"/",1)</f>
        <v>games</v>
      </c>
      <c r="T123" t="str">
        <v>video games</v>
      </c>
    </row>
    <row r="124" spans="1:20" hidden="1" x14ac:dyDescent="0.3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_xlfn.TEXTSPLIT(R124,"/",1)</f>
        <v>publishing</v>
      </c>
      <c r="T124" t="str">
        <v>fiction</v>
      </c>
    </row>
    <row r="125" spans="1:20" hidden="1" x14ac:dyDescent="0.3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_xlfn.TEXTSPLIT(R125,"/",1)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_xlfn.TEXTSPLIT(R126,"/",1)</f>
        <v>photography</v>
      </c>
      <c r="T126" t="str">
        <v>photography books</v>
      </c>
    </row>
    <row r="127" spans="1:20" hidden="1" x14ac:dyDescent="0.3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_xlfn.TEXTSPLIT(R127,"/",1)</f>
        <v>theater</v>
      </c>
      <c r="T127" t="str">
        <v>plays</v>
      </c>
    </row>
    <row r="128" spans="1:20" hidden="1" x14ac:dyDescent="0.3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_xlfn.TEXTSPLIT(R128,"/",1)</f>
        <v>theater</v>
      </c>
      <c r="T128" t="str">
        <v>plays</v>
      </c>
    </row>
    <row r="129" spans="1:20" hidden="1" x14ac:dyDescent="0.3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_xlfn.TEXTSPLIT(R129,"/",1)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_xlfn.TEXTSPLIT(R130,"/",1)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ref="I131:I194" si="9">ROUND(E131/H131,2)</f>
        <v>86.47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_xlfn.TEXTSPLIT(R131,"/",1)</f>
        <v>food</v>
      </c>
      <c r="T131" t="str">
        <v>food trucks</v>
      </c>
    </row>
    <row r="132" spans="1:20" hidden="1" x14ac:dyDescent="0.3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_xlfn.TEXTSPLIT(R132,"/",1)</f>
        <v>film &amp; video</v>
      </c>
      <c r="T132" t="str">
        <v>drama</v>
      </c>
    </row>
    <row r="133" spans="1:20" ht="31.2" hidden="1" x14ac:dyDescent="0.3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_xlfn.TEXTSPLIT(R133,"/",1)</f>
        <v>technology</v>
      </c>
      <c r="T133" t="str">
        <v>web</v>
      </c>
    </row>
    <row r="134" spans="1:20" hidden="1" x14ac:dyDescent="0.3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_xlfn.TEXTSPLIT(R134,"/",1)</f>
        <v>theater</v>
      </c>
      <c r="T134" t="str">
        <v>plays</v>
      </c>
    </row>
    <row r="135" spans="1:20" hidden="1" x14ac:dyDescent="0.3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_xlfn.TEXTSPLIT(R135,"/",1)</f>
        <v>music</v>
      </c>
      <c r="T135" t="str">
        <v>world music</v>
      </c>
    </row>
    <row r="136" spans="1:20" hidden="1" x14ac:dyDescent="0.3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_xlfn.TEXTSPLIT(R136,"/",1)</f>
        <v>film &amp; video</v>
      </c>
      <c r="T136" t="str">
        <v>documentary</v>
      </c>
    </row>
    <row r="137" spans="1:20" hidden="1" x14ac:dyDescent="0.3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_xlfn.TEXTSPLIT(R137,"/",1)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_xlfn.TEXTSPLIT(R138,"/",1)</f>
        <v>film &amp; video</v>
      </c>
      <c r="T138" t="str">
        <v>drama</v>
      </c>
    </row>
    <row r="139" spans="1:20" hidden="1" x14ac:dyDescent="0.3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_xlfn.TEXTSPLIT(R139,"/",1)</f>
        <v>publishing</v>
      </c>
      <c r="T139" t="str">
        <v>nonfiction</v>
      </c>
    </row>
    <row r="140" spans="1:20" ht="31.2" hidden="1" x14ac:dyDescent="0.3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_xlfn.TEXTSPLIT(R140,"/",1)</f>
        <v>games</v>
      </c>
      <c r="T140" t="str">
        <v>mobile games</v>
      </c>
    </row>
    <row r="141" spans="1:20" hidden="1" x14ac:dyDescent="0.3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_xlfn.TEXTSPLIT(R141,"/",1)</f>
        <v>technology</v>
      </c>
      <c r="T141" t="str">
        <v>wearables</v>
      </c>
    </row>
    <row r="142" spans="1:20" ht="31.2" hidden="1" x14ac:dyDescent="0.3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_xlfn.TEXTSPLIT(R142,"/",1)</f>
        <v>film &amp; video</v>
      </c>
      <c r="T142" t="str">
        <v>documentary</v>
      </c>
    </row>
    <row r="143" spans="1:20" hidden="1" x14ac:dyDescent="0.3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_xlfn.TEXTSPLIT(R143,"/",1)</f>
        <v>technology</v>
      </c>
      <c r="T143" t="str">
        <v>web</v>
      </c>
    </row>
    <row r="144" spans="1:20" ht="31.2" hidden="1" x14ac:dyDescent="0.3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_xlfn.TEXTSPLIT(R144,"/",1)</f>
        <v>technology</v>
      </c>
      <c r="T144" t="str">
        <v>web</v>
      </c>
    </row>
    <row r="145" spans="1:20" hidden="1" x14ac:dyDescent="0.3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_xlfn.TEXTSPLIT(R145,"/",1)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_xlfn.TEXTSPLIT(R146,"/",1)</f>
        <v>theater</v>
      </c>
      <c r="T146" t="str">
        <v>plays</v>
      </c>
    </row>
    <row r="147" spans="1:20" hidden="1" x14ac:dyDescent="0.3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_xlfn.TEXTSPLIT(R147,"/",1)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_xlfn.TEXTSPLIT(R148,"/",1)</f>
        <v>theater</v>
      </c>
      <c r="T148" t="str">
        <v>plays</v>
      </c>
    </row>
    <row r="149" spans="1:20" ht="31.2" hidden="1" x14ac:dyDescent="0.3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_xlfn.TEXTSPLIT(R149,"/",1)</f>
        <v>theater</v>
      </c>
      <c r="T149" t="str">
        <v>plays</v>
      </c>
    </row>
    <row r="150" spans="1:20" hidden="1" x14ac:dyDescent="0.3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_xlfn.TEXTSPLIT(R150,"/",1)</f>
        <v>technology</v>
      </c>
      <c r="T150" t="str">
        <v>wearables</v>
      </c>
    </row>
    <row r="151" spans="1:20" hidden="1" x14ac:dyDescent="0.3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_xlfn.TEXTSPLIT(R151,"/",1)</f>
        <v>music</v>
      </c>
      <c r="T151" t="str">
        <v>indie rock</v>
      </c>
    </row>
    <row r="152" spans="1:20" hidden="1" x14ac:dyDescent="0.3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_xlfn.TEXTSPLIT(R152,"/",1)</f>
        <v>music</v>
      </c>
      <c r="T152" t="str">
        <v>rock</v>
      </c>
    </row>
    <row r="153" spans="1:20" hidden="1" x14ac:dyDescent="0.3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_xlfn.TEXTSPLIT(R153,"/",1)</f>
        <v>music</v>
      </c>
      <c r="T153" t="str">
        <v>electric music</v>
      </c>
    </row>
    <row r="154" spans="1:20" hidden="1" x14ac:dyDescent="0.3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_xlfn.TEXTSPLIT(R154,"/",1)</f>
        <v>music</v>
      </c>
      <c r="T154" t="str">
        <v>indie rock</v>
      </c>
    </row>
    <row r="155" spans="1:20" hidden="1" x14ac:dyDescent="0.3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_xlfn.TEXTSPLIT(R155,"/",1)</f>
        <v>theater</v>
      </c>
      <c r="T155" t="str">
        <v>plays</v>
      </c>
    </row>
    <row r="156" spans="1:20" hidden="1" x14ac:dyDescent="0.3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_xlfn.TEXTSPLIT(R156,"/",1)</f>
        <v>music</v>
      </c>
      <c r="T156" t="str">
        <v>indie rock</v>
      </c>
    </row>
    <row r="157" spans="1:20" hidden="1" x14ac:dyDescent="0.3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_xlfn.TEXTSPLIT(R157,"/",1)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_xlfn.TEXTSPLIT(R158,"/",1)</f>
        <v>music</v>
      </c>
      <c r="T158" t="str">
        <v>rock</v>
      </c>
    </row>
    <row r="159" spans="1:20" hidden="1" x14ac:dyDescent="0.3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_xlfn.TEXTSPLIT(R159,"/",1)</f>
        <v>photography</v>
      </c>
      <c r="T159" t="str">
        <v>photography books</v>
      </c>
    </row>
    <row r="160" spans="1:20" hidden="1" x14ac:dyDescent="0.3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_xlfn.TEXTSPLIT(R160,"/",1)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_xlfn.TEXTSPLIT(R161,"/",1)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_xlfn.TEXTSPLIT(R162,"/",1)</f>
        <v>technology</v>
      </c>
      <c r="T162" t="str">
        <v>wearables</v>
      </c>
    </row>
    <row r="163" spans="1:20" ht="31.2" hidden="1" x14ac:dyDescent="0.3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_xlfn.TEXTSPLIT(R163,"/",1)</f>
        <v>technology</v>
      </c>
      <c r="T163" t="str">
        <v>web</v>
      </c>
    </row>
    <row r="164" spans="1:20" ht="31.2" hidden="1" x14ac:dyDescent="0.3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_xlfn.TEXTSPLIT(R164,"/",1)</f>
        <v>music</v>
      </c>
      <c r="T164" t="str">
        <v>rock</v>
      </c>
    </row>
    <row r="165" spans="1:20" hidden="1" x14ac:dyDescent="0.3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_xlfn.TEXTSPLIT(R165,"/",1)</f>
        <v>photography</v>
      </c>
      <c r="T165" t="str">
        <v>photography books</v>
      </c>
    </row>
    <row r="166" spans="1:20" hidden="1" x14ac:dyDescent="0.3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_xlfn.TEXTSPLIT(R166,"/",1)</f>
        <v>theater</v>
      </c>
      <c r="T166" t="str">
        <v>plays</v>
      </c>
    </row>
    <row r="167" spans="1:20" hidden="1" x14ac:dyDescent="0.3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_xlfn.TEXTSPLIT(R167,"/",1)</f>
        <v>technology</v>
      </c>
      <c r="T167" t="str">
        <v>web</v>
      </c>
    </row>
    <row r="168" spans="1:20" hidden="1" x14ac:dyDescent="0.3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_xlfn.TEXTSPLIT(R168,"/",1)</f>
        <v>photography</v>
      </c>
      <c r="T168" t="str">
        <v>photography books</v>
      </c>
    </row>
    <row r="169" spans="1:20" hidden="1" x14ac:dyDescent="0.3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_xlfn.TEXTSPLIT(R169,"/",1)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_xlfn.TEXTSPLIT(R170,"/",1)</f>
        <v>music</v>
      </c>
      <c r="T170" t="str">
        <v>indie rock</v>
      </c>
    </row>
    <row r="171" spans="1:20" hidden="1" x14ac:dyDescent="0.3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_xlfn.TEXTSPLIT(R171,"/",1)</f>
        <v>film &amp; video</v>
      </c>
      <c r="T171" t="str">
        <v>shorts</v>
      </c>
    </row>
    <row r="172" spans="1:20" hidden="1" x14ac:dyDescent="0.3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_xlfn.TEXTSPLIT(R172,"/",1)</f>
        <v>music</v>
      </c>
      <c r="T172" t="str">
        <v>indie rock</v>
      </c>
    </row>
    <row r="173" spans="1:20" ht="31.2" hidden="1" x14ac:dyDescent="0.3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_xlfn.TEXTSPLIT(R173,"/",1)</f>
        <v>publishing</v>
      </c>
      <c r="T173" t="str">
        <v>translations</v>
      </c>
    </row>
    <row r="174" spans="1:20" hidden="1" x14ac:dyDescent="0.3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_xlfn.TEXTSPLIT(R174,"/",1)</f>
        <v>film &amp; video</v>
      </c>
      <c r="T174" t="str">
        <v>documentary</v>
      </c>
    </row>
    <row r="175" spans="1:20" ht="31.2" hidden="1" x14ac:dyDescent="0.3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_xlfn.TEXTSPLIT(R175,"/",1)</f>
        <v>theater</v>
      </c>
      <c r="T175" t="str">
        <v>plays</v>
      </c>
    </row>
    <row r="176" spans="1:20" hidden="1" x14ac:dyDescent="0.3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_xlfn.TEXTSPLIT(R176,"/",1)</f>
        <v>technology</v>
      </c>
      <c r="T176" t="str">
        <v>wearables</v>
      </c>
    </row>
    <row r="177" spans="1:20" hidden="1" x14ac:dyDescent="0.3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_xlfn.TEXTSPLIT(R177,"/",1)</f>
        <v>theater</v>
      </c>
      <c r="T177" t="str">
        <v>plays</v>
      </c>
    </row>
    <row r="178" spans="1:20" ht="31.2" hidden="1" x14ac:dyDescent="0.3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_xlfn.TEXTSPLIT(R178,"/",1)</f>
        <v>theater</v>
      </c>
      <c r="T178" t="str">
        <v>plays</v>
      </c>
    </row>
    <row r="179" spans="1:20" hidden="1" x14ac:dyDescent="0.3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_xlfn.TEXTSPLIT(R179,"/",1)</f>
        <v>theater</v>
      </c>
      <c r="T179" t="str">
        <v>plays</v>
      </c>
    </row>
    <row r="180" spans="1:20" hidden="1" x14ac:dyDescent="0.3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_xlfn.TEXTSPLIT(R180,"/",1)</f>
        <v>food</v>
      </c>
      <c r="T180" t="str">
        <v>food trucks</v>
      </c>
    </row>
    <row r="181" spans="1:20" ht="31.2" hidden="1" x14ac:dyDescent="0.3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_xlfn.TEXTSPLIT(R181,"/",1)</f>
        <v>theater</v>
      </c>
      <c r="T181" t="str">
        <v>plays</v>
      </c>
    </row>
    <row r="182" spans="1:20" hidden="1" x14ac:dyDescent="0.3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_xlfn.TEXTSPLIT(R182,"/",1)</f>
        <v>technology</v>
      </c>
      <c r="T182" t="str">
        <v>wearables</v>
      </c>
    </row>
    <row r="183" spans="1:20" hidden="1" x14ac:dyDescent="0.3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_xlfn.TEXTSPLIT(R183,"/",1)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_xlfn.TEXTSPLIT(R184,"/",1)</f>
        <v>theater</v>
      </c>
      <c r="T184" t="str">
        <v>plays</v>
      </c>
    </row>
    <row r="185" spans="1:20" ht="31.2" hidden="1" x14ac:dyDescent="0.3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_xlfn.TEXTSPLIT(R185,"/",1)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_xlfn.TEXTSPLIT(R186,"/",1)</f>
        <v>theater</v>
      </c>
      <c r="T186" t="str">
        <v>plays</v>
      </c>
    </row>
    <row r="187" spans="1:20" hidden="1" x14ac:dyDescent="0.3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_xlfn.TEXTSPLIT(R187,"/",1)</f>
        <v>film &amp; video</v>
      </c>
      <c r="T187" t="str">
        <v>television</v>
      </c>
    </row>
    <row r="188" spans="1:20" hidden="1" x14ac:dyDescent="0.3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_xlfn.TEXTSPLIT(R188,"/",1)</f>
        <v>theater</v>
      </c>
      <c r="T188" t="str">
        <v>plays</v>
      </c>
    </row>
    <row r="189" spans="1:20" hidden="1" x14ac:dyDescent="0.3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_xlfn.TEXTSPLIT(R189,"/",1)</f>
        <v>film &amp; video</v>
      </c>
      <c r="T189" t="str">
        <v>shorts</v>
      </c>
    </row>
    <row r="190" spans="1:20" hidden="1" x14ac:dyDescent="0.3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_xlfn.TEXTSPLIT(R190,"/",1)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_xlfn.TEXTSPLIT(R191,"/",1)</f>
        <v>theater</v>
      </c>
      <c r="T191" t="str">
        <v>plays</v>
      </c>
    </row>
    <row r="192" spans="1:20" hidden="1" x14ac:dyDescent="0.3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_xlfn.TEXTSPLIT(R192,"/",1)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_xlfn.TEXTSPLIT(R193,"/",1)</f>
        <v>theater</v>
      </c>
      <c r="T193" t="str">
        <v>plays</v>
      </c>
    </row>
    <row r="194" spans="1:20" ht="31.2" hidden="1" x14ac:dyDescent="0.3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_xlfn.TEXTSPLIT(R194,"/",1)</f>
        <v>music</v>
      </c>
      <c r="T194" t="str">
        <v>rock</v>
      </c>
    </row>
    <row r="195" spans="1:20" hidden="1" x14ac:dyDescent="0.3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ref="I195:I258" si="13">ROUND(E195/H195,2)</f>
        <v>46.34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_xlfn.TEXTSPLIT(R195,"/",1)</f>
        <v>music</v>
      </c>
      <c r="T195" t="str">
        <v>indie rock</v>
      </c>
    </row>
    <row r="196" spans="1:20" hidden="1" x14ac:dyDescent="0.3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_xlfn.TEXTSPLIT(R196,"/",1)</f>
        <v>music</v>
      </c>
      <c r="T196" t="str">
        <v>metal</v>
      </c>
    </row>
    <row r="197" spans="1:20" hidden="1" x14ac:dyDescent="0.3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_xlfn.TEXTSPLIT(R197,"/",1)</f>
        <v>music</v>
      </c>
      <c r="T197" t="str">
        <v>electric music</v>
      </c>
    </row>
    <row r="198" spans="1:20" hidden="1" x14ac:dyDescent="0.3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_xlfn.TEXTSPLIT(R198,"/",1)</f>
        <v>technology</v>
      </c>
      <c r="T198" t="str">
        <v>wearables</v>
      </c>
    </row>
    <row r="199" spans="1:20" hidden="1" x14ac:dyDescent="0.3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_xlfn.TEXTSPLIT(R199,"/",1)</f>
        <v>film &amp; video</v>
      </c>
      <c r="T199" t="str">
        <v>drama</v>
      </c>
    </row>
    <row r="200" spans="1:20" hidden="1" x14ac:dyDescent="0.3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_xlfn.TEXTSPLIT(R200,"/",1)</f>
        <v>music</v>
      </c>
      <c r="T200" t="str">
        <v>electric music</v>
      </c>
    </row>
    <row r="201" spans="1:20" hidden="1" x14ac:dyDescent="0.3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_xlfn.TEXTSPLIT(R201,"/",1)</f>
        <v>music</v>
      </c>
      <c r="T201" t="str">
        <v>rock</v>
      </c>
    </row>
    <row r="202" spans="1:20" hidden="1" x14ac:dyDescent="0.3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_xlfn.TEXTSPLIT(R202,"/",1)</f>
        <v>theater</v>
      </c>
      <c r="T202" t="str">
        <v>plays</v>
      </c>
    </row>
    <row r="203" spans="1:20" ht="31.2" hidden="1" x14ac:dyDescent="0.3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_xlfn.TEXTSPLIT(R203,"/",1)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_xlfn.TEXTSPLIT(R204,"/",1)</f>
        <v>food</v>
      </c>
      <c r="T204" t="str">
        <v>food trucks</v>
      </c>
    </row>
    <row r="205" spans="1:20" ht="31.2" hidden="1" x14ac:dyDescent="0.3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_xlfn.TEXTSPLIT(R205,"/",1)</f>
        <v>theater</v>
      </c>
      <c r="T205" t="str">
        <v>plays</v>
      </c>
    </row>
    <row r="206" spans="1:20" hidden="1" x14ac:dyDescent="0.3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_xlfn.TEXTSPLIT(R206,"/",1)</f>
        <v>music</v>
      </c>
      <c r="T206" t="str">
        <v>jazz</v>
      </c>
    </row>
    <row r="207" spans="1:20" hidden="1" x14ac:dyDescent="0.3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_xlfn.TEXTSPLIT(R207,"/",1)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_xlfn.TEXTSPLIT(R208,"/",1)</f>
        <v>publishing</v>
      </c>
      <c r="T208" t="str">
        <v>fiction</v>
      </c>
    </row>
    <row r="209" spans="1:20" ht="31.2" hidden="1" x14ac:dyDescent="0.3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_xlfn.TEXTSPLIT(R209,"/",1)</f>
        <v>music</v>
      </c>
      <c r="T209" t="str">
        <v>rock</v>
      </c>
    </row>
    <row r="210" spans="1:20" hidden="1" x14ac:dyDescent="0.3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_xlfn.TEXTSPLIT(R210,"/",1)</f>
        <v>film &amp; video</v>
      </c>
      <c r="T210" t="str">
        <v>documentary</v>
      </c>
    </row>
    <row r="211" spans="1:20" hidden="1" x14ac:dyDescent="0.3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_xlfn.TEXTSPLIT(R211,"/",1)</f>
        <v>film &amp; video</v>
      </c>
      <c r="T211" t="str">
        <v>documentary</v>
      </c>
    </row>
    <row r="212" spans="1:20" hidden="1" x14ac:dyDescent="0.3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_xlfn.TEXTSPLIT(R212,"/",1)</f>
        <v>film &amp; video</v>
      </c>
      <c r="T212" t="str">
        <v>science fiction</v>
      </c>
    </row>
    <row r="213" spans="1:20" ht="31.2" hidden="1" x14ac:dyDescent="0.3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_xlfn.TEXTSPLIT(R213,"/",1)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_xlfn.TEXTSPLIT(R214,"/",1)</f>
        <v>theater</v>
      </c>
      <c r="T214" t="str">
        <v>plays</v>
      </c>
    </row>
    <row r="215" spans="1:20" ht="31.2" hidden="1" x14ac:dyDescent="0.3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_xlfn.TEXTSPLIT(R215,"/",1)</f>
        <v>music</v>
      </c>
      <c r="T215" t="str">
        <v>indie rock</v>
      </c>
    </row>
    <row r="216" spans="1:20" hidden="1" x14ac:dyDescent="0.3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_xlfn.TEXTSPLIT(R216,"/",1)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_xlfn.TEXTSPLIT(R217,"/",1)</f>
        <v>theater</v>
      </c>
      <c r="T217" t="str">
        <v>plays</v>
      </c>
    </row>
    <row r="218" spans="1:20" hidden="1" x14ac:dyDescent="0.3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_xlfn.TEXTSPLIT(R218,"/",1)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_xlfn.TEXTSPLIT(R219,"/",1)</f>
        <v>film &amp; video</v>
      </c>
      <c r="T219" t="str">
        <v>science fiction</v>
      </c>
    </row>
    <row r="220" spans="1:20" hidden="1" x14ac:dyDescent="0.3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_xlfn.TEXTSPLIT(R220,"/",1)</f>
        <v>film &amp; video</v>
      </c>
      <c r="T220" t="str">
        <v>shorts</v>
      </c>
    </row>
    <row r="221" spans="1:20" hidden="1" x14ac:dyDescent="0.3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_xlfn.TEXTSPLIT(R221,"/",1)</f>
        <v>film &amp; video</v>
      </c>
      <c r="T221" t="str">
        <v>animation</v>
      </c>
    </row>
    <row r="222" spans="1:20" hidden="1" x14ac:dyDescent="0.3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_xlfn.TEXTSPLIT(R222,"/",1)</f>
        <v>theater</v>
      </c>
      <c r="T222" t="str">
        <v>plays</v>
      </c>
    </row>
    <row r="223" spans="1:20" ht="31.2" hidden="1" x14ac:dyDescent="0.3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_xlfn.TEXTSPLIT(R223,"/",1)</f>
        <v>food</v>
      </c>
      <c r="T223" t="str">
        <v>food trucks</v>
      </c>
    </row>
    <row r="224" spans="1:20" hidden="1" x14ac:dyDescent="0.3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_xlfn.TEXTSPLIT(R224,"/",1)</f>
        <v>photography</v>
      </c>
      <c r="T224" t="str">
        <v>photography books</v>
      </c>
    </row>
    <row r="225" spans="1:20" hidden="1" x14ac:dyDescent="0.3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_xlfn.TEXTSPLIT(R225,"/",1)</f>
        <v>theater</v>
      </c>
      <c r="T225" t="str">
        <v>plays</v>
      </c>
    </row>
    <row r="226" spans="1:20" hidden="1" x14ac:dyDescent="0.3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_xlfn.TEXTSPLIT(R226,"/",1)</f>
        <v>film &amp; video</v>
      </c>
      <c r="T226" t="str">
        <v>science fiction</v>
      </c>
    </row>
    <row r="227" spans="1:20" hidden="1" x14ac:dyDescent="0.3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_xlfn.TEXTSPLIT(R227,"/",1)</f>
        <v>music</v>
      </c>
      <c r="T227" t="str">
        <v>rock</v>
      </c>
    </row>
    <row r="228" spans="1:20" hidden="1" x14ac:dyDescent="0.3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_xlfn.TEXTSPLIT(R228,"/",1)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_xlfn.TEXTSPLIT(R229,"/",1)</f>
        <v>games</v>
      </c>
      <c r="T229" t="str">
        <v>mobile games</v>
      </c>
    </row>
    <row r="230" spans="1:20" hidden="1" x14ac:dyDescent="0.3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_xlfn.TEXTSPLIT(R230,"/",1)</f>
        <v>film &amp; video</v>
      </c>
      <c r="T230" t="str">
        <v>animation</v>
      </c>
    </row>
    <row r="231" spans="1:20" hidden="1" x14ac:dyDescent="0.3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_xlfn.TEXTSPLIT(R231,"/",1)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_xlfn.TEXTSPLIT(R232,"/",1)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_xlfn.TEXTSPLIT(R233,"/",1)</f>
        <v>theater</v>
      </c>
      <c r="T233" t="str">
        <v>plays</v>
      </c>
    </row>
    <row r="234" spans="1:20" hidden="1" x14ac:dyDescent="0.3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_xlfn.TEXTSPLIT(R234,"/",1)</f>
        <v>theater</v>
      </c>
      <c r="T234" t="str">
        <v>plays</v>
      </c>
    </row>
    <row r="235" spans="1:20" hidden="1" x14ac:dyDescent="0.3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_xlfn.TEXTSPLIT(R235,"/",1)</f>
        <v>film &amp; video</v>
      </c>
      <c r="T235" t="str">
        <v>animation</v>
      </c>
    </row>
    <row r="236" spans="1:20" hidden="1" x14ac:dyDescent="0.3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_xlfn.TEXTSPLIT(R236,"/",1)</f>
        <v>games</v>
      </c>
      <c r="T236" t="str">
        <v>video games</v>
      </c>
    </row>
    <row r="237" spans="1:20" ht="31.2" hidden="1" x14ac:dyDescent="0.3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_xlfn.TEXTSPLIT(R237,"/",1)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_xlfn.TEXTSPLIT(R238,"/",1)</f>
        <v>music</v>
      </c>
      <c r="T238" t="str">
        <v>rock</v>
      </c>
    </row>
    <row r="239" spans="1:20" ht="31.2" hidden="1" x14ac:dyDescent="0.3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_xlfn.TEXTSPLIT(R239,"/",1)</f>
        <v>film &amp; video</v>
      </c>
      <c r="T239" t="str">
        <v>animation</v>
      </c>
    </row>
    <row r="240" spans="1:20" hidden="1" x14ac:dyDescent="0.3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_xlfn.TEXTSPLIT(R240,"/",1)</f>
        <v>theater</v>
      </c>
      <c r="T240" t="str">
        <v>plays</v>
      </c>
    </row>
    <row r="241" spans="1:20" ht="31.2" hidden="1" x14ac:dyDescent="0.3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_xlfn.TEXTSPLIT(R241,"/",1)</f>
        <v>technology</v>
      </c>
      <c r="T241" t="str">
        <v>wearables</v>
      </c>
    </row>
    <row r="242" spans="1:20" hidden="1" x14ac:dyDescent="0.3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_xlfn.TEXTSPLIT(R242,"/",1)</f>
        <v>theater</v>
      </c>
      <c r="T242" t="str">
        <v>plays</v>
      </c>
    </row>
    <row r="243" spans="1:20" ht="31.2" hidden="1" x14ac:dyDescent="0.3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_xlfn.TEXTSPLIT(R243,"/",1)</f>
        <v>publishing</v>
      </c>
      <c r="T243" t="str">
        <v>nonfiction</v>
      </c>
    </row>
    <row r="244" spans="1:20" hidden="1" x14ac:dyDescent="0.3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_xlfn.TEXTSPLIT(R244,"/",1)</f>
        <v>music</v>
      </c>
      <c r="T244" t="str">
        <v>rock</v>
      </c>
    </row>
    <row r="245" spans="1:20" ht="31.2" hidden="1" x14ac:dyDescent="0.3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_xlfn.TEXTSPLIT(R245,"/",1)</f>
        <v>theater</v>
      </c>
      <c r="T245" t="str">
        <v>plays</v>
      </c>
    </row>
    <row r="246" spans="1:20" ht="31.2" hidden="1" x14ac:dyDescent="0.3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_xlfn.TEXTSPLIT(R246,"/",1)</f>
        <v>theater</v>
      </c>
      <c r="T246" t="str">
        <v>plays</v>
      </c>
    </row>
    <row r="247" spans="1:20" hidden="1" x14ac:dyDescent="0.3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_xlfn.TEXTSPLIT(R247,"/",1)</f>
        <v>theater</v>
      </c>
      <c r="T247" t="str">
        <v>plays</v>
      </c>
    </row>
    <row r="248" spans="1:20" ht="31.2" hidden="1" x14ac:dyDescent="0.3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_xlfn.TEXTSPLIT(R248,"/",1)</f>
        <v>technology</v>
      </c>
      <c r="T248" t="str">
        <v>web</v>
      </c>
    </row>
    <row r="249" spans="1:20" hidden="1" x14ac:dyDescent="0.3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_xlfn.TEXTSPLIT(R249,"/",1)</f>
        <v>publishing</v>
      </c>
      <c r="T249" t="str">
        <v>fiction</v>
      </c>
    </row>
    <row r="250" spans="1:20" hidden="1" x14ac:dyDescent="0.3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_xlfn.TEXTSPLIT(R250,"/",1)</f>
        <v>games</v>
      </c>
      <c r="T250" t="str">
        <v>mobile games</v>
      </c>
    </row>
    <row r="251" spans="1:20" hidden="1" x14ac:dyDescent="0.3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_xlfn.TEXTSPLIT(R251,"/",1)</f>
        <v>publishing</v>
      </c>
      <c r="T251" t="str">
        <v>translations</v>
      </c>
    </row>
    <row r="252" spans="1:20" hidden="1" x14ac:dyDescent="0.3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_xlfn.TEXTSPLIT(R252,"/",1)</f>
        <v>music</v>
      </c>
      <c r="T252" t="str">
        <v>rock</v>
      </c>
    </row>
    <row r="253" spans="1:20" hidden="1" x14ac:dyDescent="0.3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_xlfn.TEXTSPLIT(R253,"/",1)</f>
        <v>theater</v>
      </c>
      <c r="T253" t="str">
        <v>plays</v>
      </c>
    </row>
    <row r="254" spans="1:20" ht="31.2" hidden="1" x14ac:dyDescent="0.3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_xlfn.TEXTSPLIT(R254,"/",1)</f>
        <v>theater</v>
      </c>
      <c r="T254" t="str">
        <v>plays</v>
      </c>
    </row>
    <row r="255" spans="1:20" hidden="1" x14ac:dyDescent="0.3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_xlfn.TEXTSPLIT(R255,"/",1)</f>
        <v>film &amp; video</v>
      </c>
      <c r="T255" t="str">
        <v>drama</v>
      </c>
    </row>
    <row r="256" spans="1:20" ht="31.2" hidden="1" x14ac:dyDescent="0.3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_xlfn.TEXTSPLIT(R256,"/",1)</f>
        <v>publishing</v>
      </c>
      <c r="T256" t="str">
        <v>nonfiction</v>
      </c>
    </row>
    <row r="257" spans="1:20" ht="31.2" hidden="1" x14ac:dyDescent="0.3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_xlfn.TEXTSPLIT(R257,"/",1)</f>
        <v>music</v>
      </c>
      <c r="T257" t="str">
        <v>rock</v>
      </c>
    </row>
    <row r="258" spans="1:20" hidden="1" x14ac:dyDescent="0.3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_xlfn.TEXTSPLIT(R258,"/",1)</f>
        <v>music</v>
      </c>
      <c r="T258" t="str">
        <v>rock</v>
      </c>
    </row>
    <row r="259" spans="1:20" hidden="1" x14ac:dyDescent="0.3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ref="I259:I322" si="17">ROUND(E259/H259,2)</f>
        <v>90.46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_xlfn.TEXTSPLIT(R259,"/",1)</f>
        <v>theater</v>
      </c>
      <c r="T259" t="str">
        <v>plays</v>
      </c>
    </row>
    <row r="260" spans="1:20" hidden="1" x14ac:dyDescent="0.3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_xlfn.TEXTSPLIT(R260,"/",1)</f>
        <v>theater</v>
      </c>
      <c r="T260" t="str">
        <v>plays</v>
      </c>
    </row>
    <row r="261" spans="1:20" ht="31.2" hidden="1" x14ac:dyDescent="0.3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_xlfn.TEXTSPLIT(R261,"/",1)</f>
        <v>photography</v>
      </c>
      <c r="T261" t="str">
        <v>photography books</v>
      </c>
    </row>
    <row r="262" spans="1:20" hidden="1" x14ac:dyDescent="0.3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_xlfn.TEXTSPLIT(R262,"/",1)</f>
        <v>music</v>
      </c>
      <c r="T262" t="str">
        <v>rock</v>
      </c>
    </row>
    <row r="263" spans="1:20" ht="31.2" hidden="1" x14ac:dyDescent="0.3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_xlfn.TEXTSPLIT(R263,"/",1)</f>
        <v>music</v>
      </c>
      <c r="T263" t="str">
        <v>rock</v>
      </c>
    </row>
    <row r="264" spans="1:20" hidden="1" x14ac:dyDescent="0.3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_xlfn.TEXTSPLIT(R264,"/",1)</f>
        <v>music</v>
      </c>
      <c r="T264" t="str">
        <v>indie rock</v>
      </c>
    </row>
    <row r="265" spans="1:20" hidden="1" x14ac:dyDescent="0.3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_xlfn.TEXTSPLIT(R265,"/",1)</f>
        <v>photography</v>
      </c>
      <c r="T265" t="str">
        <v>photography books</v>
      </c>
    </row>
    <row r="266" spans="1:20" hidden="1" x14ac:dyDescent="0.3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_xlfn.TEXTSPLIT(R266,"/",1)</f>
        <v>theater</v>
      </c>
      <c r="T266" t="str">
        <v>plays</v>
      </c>
    </row>
    <row r="267" spans="1:20" hidden="1" x14ac:dyDescent="0.3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_xlfn.TEXTSPLIT(R267,"/",1)</f>
        <v>theater</v>
      </c>
      <c r="T267" t="str">
        <v>plays</v>
      </c>
    </row>
    <row r="268" spans="1:20" hidden="1" x14ac:dyDescent="0.3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_xlfn.TEXTSPLIT(R268,"/",1)</f>
        <v>music</v>
      </c>
      <c r="T268" t="str">
        <v>jazz</v>
      </c>
    </row>
    <row r="269" spans="1:20" hidden="1" x14ac:dyDescent="0.3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_xlfn.TEXTSPLIT(R269,"/",1)</f>
        <v>theater</v>
      </c>
      <c r="T269" t="str">
        <v>plays</v>
      </c>
    </row>
    <row r="270" spans="1:20" hidden="1" x14ac:dyDescent="0.3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_xlfn.TEXTSPLIT(R270,"/",1)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_xlfn.TEXTSPLIT(R271,"/",1)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_xlfn.TEXTSPLIT(R272,"/",1)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_xlfn.TEXTSPLIT(R273,"/",1)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_xlfn.TEXTSPLIT(R274,"/",1)</f>
        <v>theater</v>
      </c>
      <c r="T274" t="str">
        <v>plays</v>
      </c>
    </row>
    <row r="275" spans="1:20" hidden="1" x14ac:dyDescent="0.3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_xlfn.TEXTSPLIT(R275,"/",1)</f>
        <v>theater</v>
      </c>
      <c r="T275" t="str">
        <v>plays</v>
      </c>
    </row>
    <row r="276" spans="1:20" ht="31.2" hidden="1" x14ac:dyDescent="0.3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_xlfn.TEXTSPLIT(R276,"/",1)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_xlfn.TEXTSPLIT(R277,"/",1)</f>
        <v>publishing</v>
      </c>
      <c r="T277" t="str">
        <v>translations</v>
      </c>
    </row>
    <row r="278" spans="1:20" hidden="1" x14ac:dyDescent="0.3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_xlfn.TEXTSPLIT(R278,"/",1)</f>
        <v>games</v>
      </c>
      <c r="T278" t="str">
        <v>video games</v>
      </c>
    </row>
    <row r="279" spans="1:20" ht="31.2" hidden="1" x14ac:dyDescent="0.3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_xlfn.TEXTSPLIT(R279,"/",1)</f>
        <v>theater</v>
      </c>
      <c r="T279" t="str">
        <v>plays</v>
      </c>
    </row>
    <row r="280" spans="1:20" hidden="1" x14ac:dyDescent="0.3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_xlfn.TEXTSPLIT(R280,"/",1)</f>
        <v>technology</v>
      </c>
      <c r="T280" t="str">
        <v>web</v>
      </c>
    </row>
    <row r="281" spans="1:20" ht="31.2" hidden="1" x14ac:dyDescent="0.3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_xlfn.TEXTSPLIT(R281,"/",1)</f>
        <v>theater</v>
      </c>
      <c r="T281" t="str">
        <v>plays</v>
      </c>
    </row>
    <row r="282" spans="1:20" ht="31.2" hidden="1" x14ac:dyDescent="0.3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_xlfn.TEXTSPLIT(R282,"/",1)</f>
        <v>film &amp; video</v>
      </c>
      <c r="T282" t="str">
        <v>animation</v>
      </c>
    </row>
    <row r="283" spans="1:20" hidden="1" x14ac:dyDescent="0.3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_xlfn.TEXTSPLIT(R283,"/",1)</f>
        <v>theater</v>
      </c>
      <c r="T283" t="str">
        <v>plays</v>
      </c>
    </row>
    <row r="284" spans="1:20" hidden="1" x14ac:dyDescent="0.3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_xlfn.TEXTSPLIT(R284,"/",1)</f>
        <v>film &amp; video</v>
      </c>
      <c r="T284" t="str">
        <v>television</v>
      </c>
    </row>
    <row r="285" spans="1:20" ht="31.2" hidden="1" x14ac:dyDescent="0.3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_xlfn.TEXTSPLIT(R285,"/",1)</f>
        <v>music</v>
      </c>
      <c r="T285" t="str">
        <v>rock</v>
      </c>
    </row>
    <row r="286" spans="1:20" hidden="1" x14ac:dyDescent="0.3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_xlfn.TEXTSPLIT(R286,"/",1)</f>
        <v>technology</v>
      </c>
      <c r="T286" t="str">
        <v>web</v>
      </c>
    </row>
    <row r="287" spans="1:20" hidden="1" x14ac:dyDescent="0.3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_xlfn.TEXTSPLIT(R287,"/",1)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_xlfn.TEXTSPLIT(R288,"/",1)</f>
        <v>theater</v>
      </c>
      <c r="T288" t="str">
        <v>plays</v>
      </c>
    </row>
    <row r="289" spans="1:20" hidden="1" x14ac:dyDescent="0.3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_xlfn.TEXTSPLIT(R289,"/",1)</f>
        <v>music</v>
      </c>
      <c r="T289" t="str">
        <v>electric music</v>
      </c>
    </row>
    <row r="290" spans="1:20" hidden="1" x14ac:dyDescent="0.3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_xlfn.TEXTSPLIT(R290,"/",1)</f>
        <v>music</v>
      </c>
      <c r="T290" t="str">
        <v>metal</v>
      </c>
    </row>
    <row r="291" spans="1:20" hidden="1" x14ac:dyDescent="0.3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_xlfn.TEXTSPLIT(R291,"/",1)</f>
        <v>theater</v>
      </c>
      <c r="T291" t="str">
        <v>plays</v>
      </c>
    </row>
    <row r="292" spans="1:20" hidden="1" x14ac:dyDescent="0.3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_xlfn.TEXTSPLIT(R292,"/",1)</f>
        <v>film &amp; video</v>
      </c>
      <c r="T292" t="str">
        <v>documentary</v>
      </c>
    </row>
    <row r="293" spans="1:20" hidden="1" x14ac:dyDescent="0.3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_xlfn.TEXTSPLIT(R293,"/",1)</f>
        <v>technology</v>
      </c>
      <c r="T293" t="str">
        <v>web</v>
      </c>
    </row>
    <row r="294" spans="1:20" hidden="1" x14ac:dyDescent="0.3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_xlfn.TEXTSPLIT(R294,"/",1)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_xlfn.TEXTSPLIT(R295,"/",1)</f>
        <v>theater</v>
      </c>
      <c r="T295" t="str">
        <v>plays</v>
      </c>
    </row>
    <row r="296" spans="1:20" hidden="1" x14ac:dyDescent="0.3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_xlfn.TEXTSPLIT(R296,"/",1)</f>
        <v>theater</v>
      </c>
      <c r="T296" t="str">
        <v>plays</v>
      </c>
    </row>
    <row r="297" spans="1:20" ht="31.2" hidden="1" x14ac:dyDescent="0.3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_xlfn.TEXTSPLIT(R297,"/",1)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_xlfn.TEXTSPLIT(R298,"/",1)</f>
        <v>theater</v>
      </c>
      <c r="T298" t="str">
        <v>plays</v>
      </c>
    </row>
    <row r="299" spans="1:20" hidden="1" x14ac:dyDescent="0.3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_xlfn.TEXTSPLIT(R299,"/",1)</f>
        <v>theater</v>
      </c>
      <c r="T299" t="str">
        <v>plays</v>
      </c>
    </row>
    <row r="300" spans="1:20" hidden="1" x14ac:dyDescent="0.3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_xlfn.TEXTSPLIT(R300,"/",1)</f>
        <v>music</v>
      </c>
      <c r="T300" t="str">
        <v>rock</v>
      </c>
    </row>
    <row r="301" spans="1:20" ht="31.2" hidden="1" x14ac:dyDescent="0.3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_xlfn.TEXTSPLIT(R301,"/",1)</f>
        <v>food</v>
      </c>
      <c r="T301" t="str">
        <v>food trucks</v>
      </c>
    </row>
    <row r="302" spans="1:20" hidden="1" x14ac:dyDescent="0.3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_xlfn.TEXTSPLIT(R302,"/",1)</f>
        <v>publishing</v>
      </c>
      <c r="T302" t="str">
        <v>nonfiction</v>
      </c>
    </row>
    <row r="303" spans="1:20" ht="31.2" hidden="1" x14ac:dyDescent="0.3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_xlfn.TEXTSPLIT(R303,"/",1)</f>
        <v>film &amp; video</v>
      </c>
      <c r="T303" t="str">
        <v>documentary</v>
      </c>
    </row>
    <row r="304" spans="1:20" hidden="1" x14ac:dyDescent="0.3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_xlfn.TEXTSPLIT(R304,"/",1)</f>
        <v>theater</v>
      </c>
      <c r="T304" t="str">
        <v>plays</v>
      </c>
    </row>
    <row r="305" spans="1:20" hidden="1" x14ac:dyDescent="0.3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_xlfn.TEXTSPLIT(R305,"/",1)</f>
        <v>music</v>
      </c>
      <c r="T305" t="str">
        <v>indie rock</v>
      </c>
    </row>
    <row r="306" spans="1:20" hidden="1" x14ac:dyDescent="0.3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_xlfn.TEXTSPLIT(R306,"/",1)</f>
        <v>film &amp; video</v>
      </c>
      <c r="T306" t="str">
        <v>documentary</v>
      </c>
    </row>
    <row r="307" spans="1:20" hidden="1" x14ac:dyDescent="0.3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_xlfn.TEXTSPLIT(R307,"/",1)</f>
        <v>theater</v>
      </c>
      <c r="T307" t="str">
        <v>plays</v>
      </c>
    </row>
    <row r="308" spans="1:20" ht="31.2" hidden="1" x14ac:dyDescent="0.3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_xlfn.TEXTSPLIT(R308,"/",1)</f>
        <v>theater</v>
      </c>
      <c r="T308" t="str">
        <v>plays</v>
      </c>
    </row>
    <row r="309" spans="1:20" hidden="1" x14ac:dyDescent="0.3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_xlfn.TEXTSPLIT(R309,"/",1)</f>
        <v>publishing</v>
      </c>
      <c r="T309" t="str">
        <v>fiction</v>
      </c>
    </row>
    <row r="310" spans="1:20" hidden="1" x14ac:dyDescent="0.3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_xlfn.TEXTSPLIT(R310,"/",1)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_xlfn.TEXTSPLIT(R311,"/",1)</f>
        <v>music</v>
      </c>
      <c r="T311" t="str">
        <v>indie rock</v>
      </c>
    </row>
    <row r="312" spans="1:20" hidden="1" x14ac:dyDescent="0.3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_xlfn.TEXTSPLIT(R312,"/",1)</f>
        <v>games</v>
      </c>
      <c r="T312" t="str">
        <v>video games</v>
      </c>
    </row>
    <row r="313" spans="1:20" hidden="1" x14ac:dyDescent="0.3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_xlfn.TEXTSPLIT(R313,"/",1)</f>
        <v>theater</v>
      </c>
      <c r="T313" t="str">
        <v>plays</v>
      </c>
    </row>
    <row r="314" spans="1:20" hidden="1" x14ac:dyDescent="0.3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_xlfn.TEXTSPLIT(R314,"/",1)</f>
        <v>theater</v>
      </c>
      <c r="T314" t="str">
        <v>plays</v>
      </c>
    </row>
    <row r="315" spans="1:20" hidden="1" x14ac:dyDescent="0.3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_xlfn.TEXTSPLIT(R315,"/",1)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_xlfn.TEXTSPLIT(R316,"/",1)</f>
        <v>film &amp; video</v>
      </c>
      <c r="T316" t="str">
        <v>documentary</v>
      </c>
    </row>
    <row r="317" spans="1:20" ht="31.2" hidden="1" x14ac:dyDescent="0.3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_xlfn.TEXTSPLIT(R317,"/",1)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_xlfn.TEXTSPLIT(R318,"/",1)</f>
        <v>food</v>
      </c>
      <c r="T318" t="str">
        <v>food trucks</v>
      </c>
    </row>
    <row r="319" spans="1:20" hidden="1" x14ac:dyDescent="0.3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_xlfn.TEXTSPLIT(R319,"/",1)</f>
        <v>theater</v>
      </c>
      <c r="T319" t="str">
        <v>plays</v>
      </c>
    </row>
    <row r="320" spans="1:20" ht="31.2" hidden="1" x14ac:dyDescent="0.3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_xlfn.TEXTSPLIT(R320,"/",1)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_xlfn.TEXTSPLIT(R321,"/",1)</f>
        <v>technology</v>
      </c>
      <c r="T321" t="str">
        <v>web</v>
      </c>
    </row>
    <row r="322" spans="1:20" hidden="1" x14ac:dyDescent="0.3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_xlfn.TEXTSPLIT(R322,"/",1)</f>
        <v>publishing</v>
      </c>
      <c r="T322" t="str">
        <v>fiction</v>
      </c>
    </row>
    <row r="323" spans="1:20" ht="31.2" hidden="1" x14ac:dyDescent="0.3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ref="I323:I386" si="21">ROUND(E323/H323,2)</f>
        <v>65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_xlfn.TEXTSPLIT(R323,"/",1)</f>
        <v>film &amp; video</v>
      </c>
      <c r="T323" t="str">
        <v>shorts</v>
      </c>
    </row>
    <row r="324" spans="1:20" ht="31.2" hidden="1" x14ac:dyDescent="0.3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_xlfn.TEXTSPLIT(R324,"/",1)</f>
        <v>theater</v>
      </c>
      <c r="T324" t="str">
        <v>plays</v>
      </c>
    </row>
    <row r="325" spans="1:20" hidden="1" x14ac:dyDescent="0.3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_xlfn.TEXTSPLIT(R325,"/",1)</f>
        <v>film &amp; video</v>
      </c>
      <c r="T325" t="str">
        <v>documentary</v>
      </c>
    </row>
    <row r="326" spans="1:20" hidden="1" x14ac:dyDescent="0.3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_xlfn.TEXTSPLIT(R326,"/",1)</f>
        <v>theater</v>
      </c>
      <c r="T326" t="str">
        <v>plays</v>
      </c>
    </row>
    <row r="327" spans="1:20" ht="31.2" hidden="1" x14ac:dyDescent="0.3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_xlfn.TEXTSPLIT(R327,"/",1)</f>
        <v>theater</v>
      </c>
      <c r="T327" t="str">
        <v>plays</v>
      </c>
    </row>
    <row r="328" spans="1:20" ht="31.2" hidden="1" x14ac:dyDescent="0.3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_xlfn.TEXTSPLIT(R328,"/",1)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_xlfn.TEXTSPLIT(R329,"/",1)</f>
        <v>theater</v>
      </c>
      <c r="T329" t="str">
        <v>plays</v>
      </c>
    </row>
    <row r="330" spans="1:20" ht="31.2" hidden="1" x14ac:dyDescent="0.3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_xlfn.TEXTSPLIT(R330,"/",1)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_xlfn.TEXTSPLIT(R331,"/",1)</f>
        <v>games</v>
      </c>
      <c r="T331" t="str">
        <v>video games</v>
      </c>
    </row>
    <row r="332" spans="1:20" ht="31.2" hidden="1" x14ac:dyDescent="0.3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_xlfn.TEXTSPLIT(R332,"/",1)</f>
        <v>film &amp; video</v>
      </c>
      <c r="T332" t="str">
        <v>documentary</v>
      </c>
    </row>
    <row r="333" spans="1:20" hidden="1" x14ac:dyDescent="0.3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_xlfn.TEXTSPLIT(R333,"/",1)</f>
        <v>food</v>
      </c>
      <c r="T333" t="str">
        <v>food trucks</v>
      </c>
    </row>
    <row r="334" spans="1:20" ht="31.2" hidden="1" x14ac:dyDescent="0.3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_xlfn.TEXTSPLIT(R334,"/",1)</f>
        <v>technology</v>
      </c>
      <c r="T334" t="str">
        <v>wearables</v>
      </c>
    </row>
    <row r="335" spans="1:20" hidden="1" x14ac:dyDescent="0.3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_xlfn.TEXTSPLIT(R335,"/",1)</f>
        <v>theater</v>
      </c>
      <c r="T335" t="str">
        <v>plays</v>
      </c>
    </row>
    <row r="336" spans="1:20" hidden="1" x14ac:dyDescent="0.3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_xlfn.TEXTSPLIT(R336,"/",1)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_xlfn.TEXTSPLIT(R337,"/",1)</f>
        <v>music</v>
      </c>
      <c r="T337" t="str">
        <v>rock</v>
      </c>
    </row>
    <row r="338" spans="1:20" hidden="1" x14ac:dyDescent="0.3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_xlfn.TEXTSPLIT(R338,"/",1)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_xlfn.TEXTSPLIT(R339,"/",1)</f>
        <v>theater</v>
      </c>
      <c r="T339" t="str">
        <v>plays</v>
      </c>
    </row>
    <row r="340" spans="1:20" hidden="1" x14ac:dyDescent="0.3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_xlfn.TEXTSPLIT(R340,"/",1)</f>
        <v>theater</v>
      </c>
      <c r="T340" t="str">
        <v>plays</v>
      </c>
    </row>
    <row r="341" spans="1:20" hidden="1" x14ac:dyDescent="0.3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_xlfn.TEXTSPLIT(R341,"/",1)</f>
        <v>theater</v>
      </c>
      <c r="T341" t="str">
        <v>plays</v>
      </c>
    </row>
    <row r="342" spans="1:20" hidden="1" x14ac:dyDescent="0.3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_xlfn.TEXTSPLIT(R342,"/",1)</f>
        <v>photography</v>
      </c>
      <c r="T342" t="str">
        <v>photography books</v>
      </c>
    </row>
    <row r="343" spans="1:20" ht="31.2" hidden="1" x14ac:dyDescent="0.3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_xlfn.TEXTSPLIT(R343,"/",1)</f>
        <v>music</v>
      </c>
      <c r="T343" t="str">
        <v>indie rock</v>
      </c>
    </row>
    <row r="344" spans="1:20" hidden="1" x14ac:dyDescent="0.3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_xlfn.TEXTSPLIT(R344,"/",1)</f>
        <v>theater</v>
      </c>
      <c r="T344" t="str">
        <v>plays</v>
      </c>
    </row>
    <row r="345" spans="1:20" hidden="1" x14ac:dyDescent="0.3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_xlfn.TEXTSPLIT(R345,"/",1)</f>
        <v>theater</v>
      </c>
      <c r="T345" t="str">
        <v>plays</v>
      </c>
    </row>
    <row r="346" spans="1:20" hidden="1" x14ac:dyDescent="0.3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_xlfn.TEXTSPLIT(R346,"/",1)</f>
        <v>games</v>
      </c>
      <c r="T346" t="str">
        <v>video games</v>
      </c>
    </row>
    <row r="347" spans="1:20" hidden="1" x14ac:dyDescent="0.3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_xlfn.TEXTSPLIT(R347,"/",1)</f>
        <v>film &amp; video</v>
      </c>
      <c r="T347" t="str">
        <v>drama</v>
      </c>
    </row>
    <row r="348" spans="1:20" hidden="1" x14ac:dyDescent="0.3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_xlfn.TEXTSPLIT(R348,"/",1)</f>
        <v>music</v>
      </c>
      <c r="T348" t="str">
        <v>indie rock</v>
      </c>
    </row>
    <row r="349" spans="1:20" hidden="1" x14ac:dyDescent="0.3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_xlfn.TEXTSPLIT(R349,"/",1)</f>
        <v>technology</v>
      </c>
      <c r="T349" t="str">
        <v>web</v>
      </c>
    </row>
    <row r="350" spans="1:20" hidden="1" x14ac:dyDescent="0.3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_xlfn.TEXTSPLIT(R350,"/",1)</f>
        <v>food</v>
      </c>
      <c r="T350" t="str">
        <v>food trucks</v>
      </c>
    </row>
    <row r="351" spans="1:20" hidden="1" x14ac:dyDescent="0.3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_xlfn.TEXTSPLIT(R351,"/",1)</f>
        <v>theater</v>
      </c>
      <c r="T351" t="str">
        <v>plays</v>
      </c>
    </row>
    <row r="352" spans="1:20" hidden="1" x14ac:dyDescent="0.3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_xlfn.TEXTSPLIT(R352,"/",1)</f>
        <v>music</v>
      </c>
      <c r="T352" t="str">
        <v>jazz</v>
      </c>
    </row>
    <row r="353" spans="1:20" hidden="1" x14ac:dyDescent="0.3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_xlfn.TEXTSPLIT(R353,"/",1)</f>
        <v>music</v>
      </c>
      <c r="T353" t="str">
        <v>rock</v>
      </c>
    </row>
    <row r="354" spans="1:20" hidden="1" x14ac:dyDescent="0.3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_xlfn.TEXTSPLIT(R354,"/",1)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_xlfn.TEXTSPLIT(R355,"/",1)</f>
        <v>theater</v>
      </c>
      <c r="T355" t="str">
        <v>plays</v>
      </c>
    </row>
    <row r="356" spans="1:20" hidden="1" x14ac:dyDescent="0.3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_xlfn.TEXTSPLIT(R356,"/",1)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_xlfn.TEXTSPLIT(R357,"/",1)</f>
        <v>technology</v>
      </c>
      <c r="T357" t="str">
        <v>wearables</v>
      </c>
    </row>
    <row r="358" spans="1:20" hidden="1" x14ac:dyDescent="0.3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_xlfn.TEXTSPLIT(R358,"/",1)</f>
        <v>theater</v>
      </c>
      <c r="T358" t="str">
        <v>plays</v>
      </c>
    </row>
    <row r="359" spans="1:20" hidden="1" x14ac:dyDescent="0.3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_xlfn.TEXTSPLIT(R359,"/",1)</f>
        <v>games</v>
      </c>
      <c r="T359" t="str">
        <v>video games</v>
      </c>
    </row>
    <row r="360" spans="1:20" hidden="1" x14ac:dyDescent="0.3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_xlfn.TEXTSPLIT(R360,"/",1)</f>
        <v>photography</v>
      </c>
      <c r="T360" t="str">
        <v>photography books</v>
      </c>
    </row>
    <row r="361" spans="1:20" hidden="1" x14ac:dyDescent="0.3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_xlfn.TEXTSPLIT(R361,"/",1)</f>
        <v>film &amp; video</v>
      </c>
      <c r="T361" t="str">
        <v>animation</v>
      </c>
    </row>
    <row r="362" spans="1:20" hidden="1" x14ac:dyDescent="0.3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_xlfn.TEXTSPLIT(R362,"/",1)</f>
        <v>theater</v>
      </c>
      <c r="T362" t="str">
        <v>plays</v>
      </c>
    </row>
    <row r="363" spans="1:20" hidden="1" x14ac:dyDescent="0.3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_xlfn.TEXTSPLIT(R363,"/",1)</f>
        <v>theater</v>
      </c>
      <c r="T363" t="str">
        <v>plays</v>
      </c>
    </row>
    <row r="364" spans="1:20" hidden="1" x14ac:dyDescent="0.3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_xlfn.TEXTSPLIT(R364,"/",1)</f>
        <v>music</v>
      </c>
      <c r="T364" t="str">
        <v>rock</v>
      </c>
    </row>
    <row r="365" spans="1:20" hidden="1" x14ac:dyDescent="0.3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_xlfn.TEXTSPLIT(R365,"/",1)</f>
        <v>music</v>
      </c>
      <c r="T365" t="str">
        <v>rock</v>
      </c>
    </row>
    <row r="366" spans="1:20" hidden="1" x14ac:dyDescent="0.3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_xlfn.TEXTSPLIT(R366,"/",1)</f>
        <v>music</v>
      </c>
      <c r="T366" t="str">
        <v>indie rock</v>
      </c>
    </row>
    <row r="367" spans="1:20" hidden="1" x14ac:dyDescent="0.3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_xlfn.TEXTSPLIT(R367,"/",1)</f>
        <v>theater</v>
      </c>
      <c r="T367" t="str">
        <v>plays</v>
      </c>
    </row>
    <row r="368" spans="1:20" hidden="1" x14ac:dyDescent="0.3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_xlfn.TEXTSPLIT(R368,"/",1)</f>
        <v>theater</v>
      </c>
      <c r="T368" t="str">
        <v>plays</v>
      </c>
    </row>
    <row r="369" spans="1:20" hidden="1" x14ac:dyDescent="0.3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_xlfn.TEXTSPLIT(R369,"/",1)</f>
        <v>theater</v>
      </c>
      <c r="T369" t="str">
        <v>plays</v>
      </c>
    </row>
    <row r="370" spans="1:20" hidden="1" x14ac:dyDescent="0.3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_xlfn.TEXTSPLIT(R370,"/",1)</f>
        <v>film &amp; video</v>
      </c>
      <c r="T370" t="str">
        <v>documentary</v>
      </c>
    </row>
    <row r="371" spans="1:20" hidden="1" x14ac:dyDescent="0.3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_xlfn.TEXTSPLIT(R371,"/",1)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_xlfn.TEXTSPLIT(R372,"/",1)</f>
        <v>theater</v>
      </c>
      <c r="T372" t="str">
        <v>plays</v>
      </c>
    </row>
    <row r="373" spans="1:20" hidden="1" x14ac:dyDescent="0.3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_xlfn.TEXTSPLIT(R373,"/",1)</f>
        <v>theater</v>
      </c>
      <c r="T373" t="str">
        <v>plays</v>
      </c>
    </row>
    <row r="374" spans="1:20" ht="31.2" hidden="1" x14ac:dyDescent="0.3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_xlfn.TEXTSPLIT(R374,"/",1)</f>
        <v>film &amp; video</v>
      </c>
      <c r="T374" t="str">
        <v>documentary</v>
      </c>
    </row>
    <row r="375" spans="1:20" hidden="1" x14ac:dyDescent="0.3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_xlfn.TEXTSPLIT(R375,"/",1)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_xlfn.TEXTSPLIT(R376,"/",1)</f>
        <v>film &amp; video</v>
      </c>
      <c r="T376" t="str">
        <v>documentary</v>
      </c>
    </row>
    <row r="377" spans="1:20" ht="31.2" hidden="1" x14ac:dyDescent="0.3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_xlfn.TEXTSPLIT(R377,"/",1)</f>
        <v>music</v>
      </c>
      <c r="T377" t="str">
        <v>indie rock</v>
      </c>
    </row>
    <row r="378" spans="1:20" hidden="1" x14ac:dyDescent="0.3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_xlfn.TEXTSPLIT(R378,"/",1)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_xlfn.TEXTSPLIT(R379,"/",1)</f>
        <v>theater</v>
      </c>
      <c r="T379" t="str">
        <v>plays</v>
      </c>
    </row>
    <row r="380" spans="1:20" hidden="1" x14ac:dyDescent="0.3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_xlfn.TEXTSPLIT(R380,"/",1)</f>
        <v>film &amp; video</v>
      </c>
      <c r="T380" t="str">
        <v>documentary</v>
      </c>
    </row>
    <row r="381" spans="1:20" hidden="1" x14ac:dyDescent="0.3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_xlfn.TEXTSPLIT(R381,"/",1)</f>
        <v>theater</v>
      </c>
      <c r="T381" t="str">
        <v>plays</v>
      </c>
    </row>
    <row r="382" spans="1:20" ht="31.2" hidden="1" x14ac:dyDescent="0.3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_xlfn.TEXTSPLIT(R382,"/",1)</f>
        <v>theater</v>
      </c>
      <c r="T382" t="str">
        <v>plays</v>
      </c>
    </row>
    <row r="383" spans="1:20" hidden="1" x14ac:dyDescent="0.3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_xlfn.TEXTSPLIT(R383,"/",1)</f>
        <v>theater</v>
      </c>
      <c r="T383" t="str">
        <v>plays</v>
      </c>
    </row>
    <row r="384" spans="1:20" ht="31.2" hidden="1" x14ac:dyDescent="0.3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_xlfn.TEXTSPLIT(R384,"/",1)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_xlfn.TEXTSPLIT(R385,"/",1)</f>
        <v>food</v>
      </c>
      <c r="T385" t="str">
        <v>food trucks</v>
      </c>
    </row>
    <row r="386" spans="1:20" hidden="1" x14ac:dyDescent="0.3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_xlfn.TEXTSPLIT(R386,"/",1)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ref="I387:I450" si="25">ROUND(E387/H387,2)</f>
        <v>50.01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_xlfn.TEXTSPLIT(R387,"/",1)</f>
        <v>publishing</v>
      </c>
      <c r="T387" t="str">
        <v>nonfiction</v>
      </c>
    </row>
    <row r="388" spans="1:20" ht="31.2" hidden="1" x14ac:dyDescent="0.3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_xlfn.TEXTSPLIT(R388,"/",1)</f>
        <v>theater</v>
      </c>
      <c r="T388" t="str">
        <v>plays</v>
      </c>
    </row>
    <row r="389" spans="1:20" hidden="1" x14ac:dyDescent="0.3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_xlfn.TEXTSPLIT(R389,"/",1)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_xlfn.TEXTSPLIT(R390,"/",1)</f>
        <v>music</v>
      </c>
      <c r="T390" t="str">
        <v>indie rock</v>
      </c>
    </row>
    <row r="391" spans="1:20" hidden="1" x14ac:dyDescent="0.3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_xlfn.TEXTSPLIT(R391,"/",1)</f>
        <v>theater</v>
      </c>
      <c r="T391" t="str">
        <v>plays</v>
      </c>
    </row>
    <row r="392" spans="1:20" hidden="1" x14ac:dyDescent="0.3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_xlfn.TEXTSPLIT(R392,"/",1)</f>
        <v>photography</v>
      </c>
      <c r="T392" t="str">
        <v>photography books</v>
      </c>
    </row>
    <row r="393" spans="1:20" hidden="1" x14ac:dyDescent="0.3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_xlfn.TEXTSPLIT(R393,"/",1)</f>
        <v>publishing</v>
      </c>
      <c r="T393" t="str">
        <v>nonfiction</v>
      </c>
    </row>
    <row r="394" spans="1:20" ht="31.2" hidden="1" x14ac:dyDescent="0.3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_xlfn.TEXTSPLIT(R394,"/",1)</f>
        <v>technology</v>
      </c>
      <c r="T394" t="str">
        <v>wearables</v>
      </c>
    </row>
    <row r="395" spans="1:20" hidden="1" x14ac:dyDescent="0.3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_xlfn.TEXTSPLIT(R395,"/",1)</f>
        <v>music</v>
      </c>
      <c r="T395" t="str">
        <v>jazz</v>
      </c>
    </row>
    <row r="396" spans="1:20" hidden="1" x14ac:dyDescent="0.3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_xlfn.TEXTSPLIT(R396,"/",1)</f>
        <v>film &amp; video</v>
      </c>
      <c r="T396" t="str">
        <v>documentary</v>
      </c>
    </row>
    <row r="397" spans="1:20" ht="31.2" hidden="1" x14ac:dyDescent="0.3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_xlfn.TEXTSPLIT(R397,"/",1)</f>
        <v>theater</v>
      </c>
      <c r="T397" t="str">
        <v>plays</v>
      </c>
    </row>
    <row r="398" spans="1:20" hidden="1" x14ac:dyDescent="0.3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_xlfn.TEXTSPLIT(R398,"/",1)</f>
        <v>film &amp; video</v>
      </c>
      <c r="T398" t="str">
        <v>drama</v>
      </c>
    </row>
    <row r="399" spans="1:20" hidden="1" x14ac:dyDescent="0.3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_xlfn.TEXTSPLIT(R399,"/",1)</f>
        <v>music</v>
      </c>
      <c r="T399" t="str">
        <v>rock</v>
      </c>
    </row>
    <row r="400" spans="1:20" ht="31.2" hidden="1" x14ac:dyDescent="0.3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_xlfn.TEXTSPLIT(R400,"/",1)</f>
        <v>film &amp; video</v>
      </c>
      <c r="T400" t="str">
        <v>animation</v>
      </c>
    </row>
    <row r="401" spans="1:20" hidden="1" x14ac:dyDescent="0.3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_xlfn.TEXTSPLIT(R401,"/",1)</f>
        <v>music</v>
      </c>
      <c r="T401" t="str">
        <v>indie rock</v>
      </c>
    </row>
    <row r="402" spans="1:20" ht="31.2" hidden="1" x14ac:dyDescent="0.3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_xlfn.TEXTSPLIT(R402,"/",1)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_xlfn.TEXTSPLIT(R403,"/",1)</f>
        <v>theater</v>
      </c>
      <c r="T403" t="str">
        <v>plays</v>
      </c>
    </row>
    <row r="404" spans="1:20" hidden="1" x14ac:dyDescent="0.3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_xlfn.TEXTSPLIT(R404,"/",1)</f>
        <v>film &amp; video</v>
      </c>
      <c r="T404" t="str">
        <v>shorts</v>
      </c>
    </row>
    <row r="405" spans="1:20" hidden="1" x14ac:dyDescent="0.3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_xlfn.TEXTSPLIT(R405,"/",1)</f>
        <v>theater</v>
      </c>
      <c r="T405" t="str">
        <v>plays</v>
      </c>
    </row>
    <row r="406" spans="1:20" hidden="1" x14ac:dyDescent="0.3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_xlfn.TEXTSPLIT(R406,"/",1)</f>
        <v>theater</v>
      </c>
      <c r="T406" t="str">
        <v>plays</v>
      </c>
    </row>
    <row r="407" spans="1:20" hidden="1" x14ac:dyDescent="0.3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_xlfn.TEXTSPLIT(R407,"/",1)</f>
        <v>theater</v>
      </c>
      <c r="T407" t="str">
        <v>plays</v>
      </c>
    </row>
    <row r="408" spans="1:20" ht="31.2" hidden="1" x14ac:dyDescent="0.3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_xlfn.TEXTSPLIT(R408,"/",1)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_xlfn.TEXTSPLIT(R409,"/",1)</f>
        <v>theater</v>
      </c>
      <c r="T409" t="str">
        <v>plays</v>
      </c>
    </row>
    <row r="410" spans="1:20" hidden="1" x14ac:dyDescent="0.3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_xlfn.TEXTSPLIT(R410,"/",1)</f>
        <v>film &amp; video</v>
      </c>
      <c r="T410" t="str">
        <v>documentary</v>
      </c>
    </row>
    <row r="411" spans="1:20" hidden="1" x14ac:dyDescent="0.3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_xlfn.TEXTSPLIT(R411,"/",1)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_xlfn.TEXTSPLIT(R412,"/",1)</f>
        <v>games</v>
      </c>
      <c r="T412" t="str">
        <v>mobile games</v>
      </c>
    </row>
    <row r="413" spans="1:20" hidden="1" x14ac:dyDescent="0.3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_xlfn.TEXTSPLIT(R413,"/",1)</f>
        <v>theater</v>
      </c>
      <c r="T413" t="str">
        <v>plays</v>
      </c>
    </row>
    <row r="414" spans="1:20" hidden="1" x14ac:dyDescent="0.3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_xlfn.TEXTSPLIT(R414,"/",1)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_xlfn.TEXTSPLIT(R415,"/",1)</f>
        <v>film &amp; video</v>
      </c>
      <c r="T415" t="str">
        <v>animation</v>
      </c>
    </row>
    <row r="416" spans="1:20" hidden="1" x14ac:dyDescent="0.3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_xlfn.TEXTSPLIT(R416,"/",1)</f>
        <v>food</v>
      </c>
      <c r="T416" t="str">
        <v>food trucks</v>
      </c>
    </row>
    <row r="417" spans="1:20" hidden="1" x14ac:dyDescent="0.3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_xlfn.TEXTSPLIT(R417,"/",1)</f>
        <v>theater</v>
      </c>
      <c r="T417" t="str">
        <v>plays</v>
      </c>
    </row>
    <row r="418" spans="1:20" ht="31.2" hidden="1" x14ac:dyDescent="0.3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_xlfn.TEXTSPLIT(R418,"/",1)</f>
        <v>film &amp; video</v>
      </c>
      <c r="T418" t="str">
        <v>documentary</v>
      </c>
    </row>
    <row r="419" spans="1:20" hidden="1" x14ac:dyDescent="0.3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_xlfn.TEXTSPLIT(R419,"/",1)</f>
        <v>theater</v>
      </c>
      <c r="T419" t="str">
        <v>plays</v>
      </c>
    </row>
    <row r="420" spans="1:20" hidden="1" x14ac:dyDescent="0.3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_xlfn.TEXTSPLIT(R420,"/",1)</f>
        <v>film &amp; video</v>
      </c>
      <c r="T420" t="str">
        <v>documentary</v>
      </c>
    </row>
    <row r="421" spans="1:20" hidden="1" x14ac:dyDescent="0.3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_xlfn.TEXTSPLIT(R421,"/",1)</f>
        <v>technology</v>
      </c>
      <c r="T421" t="str">
        <v>web</v>
      </c>
    </row>
    <row r="422" spans="1:20" hidden="1" x14ac:dyDescent="0.3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_xlfn.TEXTSPLIT(R422,"/",1)</f>
        <v>theater</v>
      </c>
      <c r="T422" t="str">
        <v>plays</v>
      </c>
    </row>
    <row r="423" spans="1:20" hidden="1" x14ac:dyDescent="0.3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_xlfn.TEXTSPLIT(R423,"/",1)</f>
        <v>technology</v>
      </c>
      <c r="T423" t="str">
        <v>wearables</v>
      </c>
    </row>
    <row r="424" spans="1:20" ht="31.2" hidden="1" x14ac:dyDescent="0.3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_xlfn.TEXTSPLIT(R424,"/",1)</f>
        <v>theater</v>
      </c>
      <c r="T424" t="str">
        <v>plays</v>
      </c>
    </row>
    <row r="425" spans="1:20" hidden="1" x14ac:dyDescent="0.3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_xlfn.TEXTSPLIT(R425,"/",1)</f>
        <v>food</v>
      </c>
      <c r="T425" t="str">
        <v>food trucks</v>
      </c>
    </row>
    <row r="426" spans="1:20" hidden="1" x14ac:dyDescent="0.3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_xlfn.TEXTSPLIT(R426,"/",1)</f>
        <v>music</v>
      </c>
      <c r="T426" t="str">
        <v>indie rock</v>
      </c>
    </row>
    <row r="427" spans="1:20" hidden="1" x14ac:dyDescent="0.3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_xlfn.TEXTSPLIT(R427,"/",1)</f>
        <v>photography</v>
      </c>
      <c r="T427" t="str">
        <v>photography books</v>
      </c>
    </row>
    <row r="428" spans="1:20" hidden="1" x14ac:dyDescent="0.3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_xlfn.TEXTSPLIT(R428,"/",1)</f>
        <v>theater</v>
      </c>
      <c r="T428" t="str">
        <v>plays</v>
      </c>
    </row>
    <row r="429" spans="1:20" hidden="1" x14ac:dyDescent="0.3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_xlfn.TEXTSPLIT(R429,"/",1)</f>
        <v>theater</v>
      </c>
      <c r="T429" t="str">
        <v>plays</v>
      </c>
    </row>
    <row r="430" spans="1:20" hidden="1" x14ac:dyDescent="0.3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_xlfn.TEXTSPLIT(R430,"/",1)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_xlfn.TEXTSPLIT(R431,"/",1)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_xlfn.TEXTSPLIT(R432,"/",1)</f>
        <v>theater</v>
      </c>
      <c r="T432" t="str">
        <v>plays</v>
      </c>
    </row>
    <row r="433" spans="1:20" hidden="1" x14ac:dyDescent="0.3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_xlfn.TEXTSPLIT(R433,"/",1)</f>
        <v>theater</v>
      </c>
      <c r="T433" t="str">
        <v>plays</v>
      </c>
    </row>
    <row r="434" spans="1:20" ht="31.2" hidden="1" x14ac:dyDescent="0.3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_xlfn.TEXTSPLIT(R434,"/",1)</f>
        <v>theater</v>
      </c>
      <c r="T434" t="str">
        <v>plays</v>
      </c>
    </row>
    <row r="435" spans="1:20" hidden="1" x14ac:dyDescent="0.3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_xlfn.TEXTSPLIT(R435,"/",1)</f>
        <v>film &amp; video</v>
      </c>
      <c r="T435" t="str">
        <v>documentary</v>
      </c>
    </row>
    <row r="436" spans="1:20" hidden="1" x14ac:dyDescent="0.3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_xlfn.TEXTSPLIT(R436,"/",1)</f>
        <v>theater</v>
      </c>
      <c r="T436" t="str">
        <v>plays</v>
      </c>
    </row>
    <row r="437" spans="1:20" hidden="1" x14ac:dyDescent="0.3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_xlfn.TEXTSPLIT(R437,"/",1)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_xlfn.TEXTSPLIT(R438,"/",1)</f>
        <v>music</v>
      </c>
      <c r="T438" t="str">
        <v>jazz</v>
      </c>
    </row>
    <row r="439" spans="1:20" hidden="1" x14ac:dyDescent="0.3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_xlfn.TEXTSPLIT(R439,"/",1)</f>
        <v>film &amp; video</v>
      </c>
      <c r="T439" t="str">
        <v>animation</v>
      </c>
    </row>
    <row r="440" spans="1:20" ht="31.2" hidden="1" x14ac:dyDescent="0.3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_xlfn.TEXTSPLIT(R440,"/",1)</f>
        <v>theater</v>
      </c>
      <c r="T440" t="str">
        <v>plays</v>
      </c>
    </row>
    <row r="441" spans="1:20" hidden="1" x14ac:dyDescent="0.3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_xlfn.TEXTSPLIT(R441,"/",1)</f>
        <v>film &amp; video</v>
      </c>
      <c r="T441" t="str">
        <v>science fiction</v>
      </c>
    </row>
    <row r="442" spans="1:20" hidden="1" x14ac:dyDescent="0.3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_xlfn.TEXTSPLIT(R442,"/",1)</f>
        <v>film &amp; video</v>
      </c>
      <c r="T442" t="str">
        <v>television</v>
      </c>
    </row>
    <row r="443" spans="1:20" hidden="1" x14ac:dyDescent="0.3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_xlfn.TEXTSPLIT(R443,"/",1)</f>
        <v>technology</v>
      </c>
      <c r="T443" t="str">
        <v>wearables</v>
      </c>
    </row>
    <row r="444" spans="1:20" hidden="1" x14ac:dyDescent="0.3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_xlfn.TEXTSPLIT(R444,"/",1)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_xlfn.TEXTSPLIT(R445,"/",1)</f>
        <v>theater</v>
      </c>
      <c r="T445" t="str">
        <v>plays</v>
      </c>
    </row>
    <row r="446" spans="1:20" hidden="1" x14ac:dyDescent="0.3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_xlfn.TEXTSPLIT(R446,"/",1)</f>
        <v>music</v>
      </c>
      <c r="T446" t="str">
        <v>indie rock</v>
      </c>
    </row>
    <row r="447" spans="1:20" ht="31.2" hidden="1" x14ac:dyDescent="0.3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_xlfn.TEXTSPLIT(R447,"/",1)</f>
        <v>theater</v>
      </c>
      <c r="T447" t="str">
        <v>plays</v>
      </c>
    </row>
    <row r="448" spans="1:20" hidden="1" x14ac:dyDescent="0.3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_xlfn.TEXTSPLIT(R448,"/",1)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_xlfn.TEXTSPLIT(R449,"/",1)</f>
        <v>film &amp; video</v>
      </c>
      <c r="T449" t="str">
        <v>television</v>
      </c>
    </row>
    <row r="450" spans="1:20" hidden="1" x14ac:dyDescent="0.3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_xlfn.TEXTSPLIT(R450,"/",1)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ref="I451:I514" si="29">ROUND(E451/H451,2)</f>
        <v>101.2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_xlfn.TEXTSPLIT(R451,"/",1)</f>
        <v>games</v>
      </c>
      <c r="T451" t="str">
        <v>video games</v>
      </c>
    </row>
    <row r="452" spans="1:20" hidden="1" x14ac:dyDescent="0.3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_xlfn.TEXTSPLIT(R452,"/",1)</f>
        <v>film &amp; video</v>
      </c>
      <c r="T452" t="str">
        <v>animation</v>
      </c>
    </row>
    <row r="453" spans="1:20" hidden="1" x14ac:dyDescent="0.3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_xlfn.TEXTSPLIT(R453,"/",1)</f>
        <v>music</v>
      </c>
      <c r="T453" t="str">
        <v>rock</v>
      </c>
    </row>
    <row r="454" spans="1:20" ht="31.2" hidden="1" x14ac:dyDescent="0.3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_xlfn.TEXTSPLIT(R454,"/",1)</f>
        <v>film &amp; video</v>
      </c>
      <c r="T454" t="str">
        <v>drama</v>
      </c>
    </row>
    <row r="455" spans="1:20" ht="31.2" hidden="1" x14ac:dyDescent="0.3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_xlfn.TEXTSPLIT(R455,"/",1)</f>
        <v>film &amp; video</v>
      </c>
      <c r="T455" t="str">
        <v>science fiction</v>
      </c>
    </row>
    <row r="456" spans="1:20" hidden="1" x14ac:dyDescent="0.3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_xlfn.TEXTSPLIT(R456,"/",1)</f>
        <v>film &amp; video</v>
      </c>
      <c r="T456" t="str">
        <v>drama</v>
      </c>
    </row>
    <row r="457" spans="1:20" hidden="1" x14ac:dyDescent="0.3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_xlfn.TEXTSPLIT(R457,"/",1)</f>
        <v>theater</v>
      </c>
      <c r="T457" t="str">
        <v>plays</v>
      </c>
    </row>
    <row r="458" spans="1:20" ht="31.2" hidden="1" x14ac:dyDescent="0.3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_xlfn.TEXTSPLIT(R458,"/",1)</f>
        <v>music</v>
      </c>
      <c r="T458" t="str">
        <v>indie rock</v>
      </c>
    </row>
    <row r="459" spans="1:20" hidden="1" x14ac:dyDescent="0.3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_xlfn.TEXTSPLIT(R459,"/",1)</f>
        <v>theater</v>
      </c>
      <c r="T459" t="str">
        <v>plays</v>
      </c>
    </row>
    <row r="460" spans="1:20" hidden="1" x14ac:dyDescent="0.3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_xlfn.TEXTSPLIT(R460,"/",1)</f>
        <v>theater</v>
      </c>
      <c r="T460" t="str">
        <v>plays</v>
      </c>
    </row>
    <row r="461" spans="1:20" hidden="1" x14ac:dyDescent="0.3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_xlfn.TEXTSPLIT(R461,"/",1)</f>
        <v>film &amp; video</v>
      </c>
      <c r="T461" t="str">
        <v>documentary</v>
      </c>
    </row>
    <row r="462" spans="1:20" hidden="1" x14ac:dyDescent="0.3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_xlfn.TEXTSPLIT(R462,"/",1)</f>
        <v>theater</v>
      </c>
      <c r="T462" t="str">
        <v>plays</v>
      </c>
    </row>
    <row r="463" spans="1:20" hidden="1" x14ac:dyDescent="0.3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_xlfn.TEXTSPLIT(R463,"/",1)</f>
        <v>film &amp; video</v>
      </c>
      <c r="T463" t="str">
        <v>drama</v>
      </c>
    </row>
    <row r="464" spans="1:20" hidden="1" x14ac:dyDescent="0.3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_xlfn.TEXTSPLIT(R464,"/",1)</f>
        <v>games</v>
      </c>
      <c r="T464" t="str">
        <v>mobile games</v>
      </c>
    </row>
    <row r="465" spans="1:20" ht="31.2" hidden="1" x14ac:dyDescent="0.3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_xlfn.TEXTSPLIT(R465,"/",1)</f>
        <v>film &amp; video</v>
      </c>
      <c r="T465" t="str">
        <v>animation</v>
      </c>
    </row>
    <row r="466" spans="1:20" hidden="1" x14ac:dyDescent="0.3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_xlfn.TEXTSPLIT(R466,"/",1)</f>
        <v>theater</v>
      </c>
      <c r="T466" t="str">
        <v>plays</v>
      </c>
    </row>
    <row r="467" spans="1:20" hidden="1" x14ac:dyDescent="0.3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_xlfn.TEXTSPLIT(R467,"/",1)</f>
        <v>publishing</v>
      </c>
      <c r="T467" t="str">
        <v>translations</v>
      </c>
    </row>
    <row r="468" spans="1:20" hidden="1" x14ac:dyDescent="0.3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_xlfn.TEXTSPLIT(R468,"/",1)</f>
        <v>technology</v>
      </c>
      <c r="T468" t="str">
        <v>wearables</v>
      </c>
    </row>
    <row r="469" spans="1:20" ht="31.2" hidden="1" x14ac:dyDescent="0.3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_xlfn.TEXTSPLIT(R469,"/",1)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_xlfn.TEXTSPLIT(R470,"/",1)</f>
        <v>theater</v>
      </c>
      <c r="T470" t="str">
        <v>plays</v>
      </c>
    </row>
    <row r="471" spans="1:20" hidden="1" x14ac:dyDescent="0.3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_xlfn.TEXTSPLIT(R471,"/",1)</f>
        <v>film &amp; video</v>
      </c>
      <c r="T471" t="str">
        <v>drama</v>
      </c>
    </row>
    <row r="472" spans="1:20" hidden="1" x14ac:dyDescent="0.3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_xlfn.TEXTSPLIT(R472,"/",1)</f>
        <v>technology</v>
      </c>
      <c r="T472" t="str">
        <v>wearables</v>
      </c>
    </row>
    <row r="473" spans="1:20" hidden="1" x14ac:dyDescent="0.3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_xlfn.TEXTSPLIT(R473,"/",1)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_xlfn.TEXTSPLIT(R474,"/",1)</f>
        <v>music</v>
      </c>
      <c r="T474" t="str">
        <v>rock</v>
      </c>
    </row>
    <row r="475" spans="1:20" hidden="1" x14ac:dyDescent="0.3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_xlfn.TEXTSPLIT(R475,"/",1)</f>
        <v>music</v>
      </c>
      <c r="T475" t="str">
        <v>electric music</v>
      </c>
    </row>
    <row r="476" spans="1:20" hidden="1" x14ac:dyDescent="0.3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_xlfn.TEXTSPLIT(R476,"/",1)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_xlfn.TEXTSPLIT(R477,"/",1)</f>
        <v>publishing</v>
      </c>
      <c r="T477" t="str">
        <v>translations</v>
      </c>
    </row>
    <row r="478" spans="1:20" ht="31.2" hidden="1" x14ac:dyDescent="0.3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_xlfn.TEXTSPLIT(R478,"/",1)</f>
        <v>publishing</v>
      </c>
      <c r="T478" t="str">
        <v>fiction</v>
      </c>
    </row>
    <row r="479" spans="1:20" hidden="1" x14ac:dyDescent="0.3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_xlfn.TEXTSPLIT(R479,"/",1)</f>
        <v>film &amp; video</v>
      </c>
      <c r="T479" t="str">
        <v>science fiction</v>
      </c>
    </row>
    <row r="480" spans="1:20" hidden="1" x14ac:dyDescent="0.3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_xlfn.TEXTSPLIT(R480,"/",1)</f>
        <v>technology</v>
      </c>
      <c r="T480" t="str">
        <v>wearables</v>
      </c>
    </row>
    <row r="481" spans="1:20" hidden="1" x14ac:dyDescent="0.3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_xlfn.TEXTSPLIT(R481,"/",1)</f>
        <v>food</v>
      </c>
      <c r="T481" t="str">
        <v>food trucks</v>
      </c>
    </row>
    <row r="482" spans="1:20" hidden="1" x14ac:dyDescent="0.3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_xlfn.TEXTSPLIT(R482,"/",1)</f>
        <v>photography</v>
      </c>
      <c r="T482" t="str">
        <v>photography books</v>
      </c>
    </row>
    <row r="483" spans="1:20" ht="31.2" hidden="1" x14ac:dyDescent="0.3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_xlfn.TEXTSPLIT(R483,"/",1)</f>
        <v>theater</v>
      </c>
      <c r="T483" t="str">
        <v>plays</v>
      </c>
    </row>
    <row r="484" spans="1:20" ht="31.2" hidden="1" x14ac:dyDescent="0.3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_xlfn.TEXTSPLIT(R484,"/",1)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_xlfn.TEXTSPLIT(R485,"/",1)</f>
        <v>theater</v>
      </c>
      <c r="T485" t="str">
        <v>plays</v>
      </c>
    </row>
    <row r="486" spans="1:20" hidden="1" x14ac:dyDescent="0.3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_xlfn.TEXTSPLIT(R486,"/",1)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_xlfn.TEXTSPLIT(R487,"/",1)</f>
        <v>theater</v>
      </c>
      <c r="T487" t="str">
        <v>plays</v>
      </c>
    </row>
    <row r="488" spans="1:20" ht="31.2" hidden="1" x14ac:dyDescent="0.3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_xlfn.TEXTSPLIT(R488,"/",1)</f>
        <v>publishing</v>
      </c>
      <c r="T488" t="str">
        <v>translations</v>
      </c>
    </row>
    <row r="489" spans="1:20" hidden="1" x14ac:dyDescent="0.3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_xlfn.TEXTSPLIT(R489,"/",1)</f>
        <v>theater</v>
      </c>
      <c r="T489" t="str">
        <v>plays</v>
      </c>
    </row>
    <row r="490" spans="1:20" hidden="1" x14ac:dyDescent="0.3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_xlfn.TEXTSPLIT(R490,"/",1)</f>
        <v>theater</v>
      </c>
      <c r="T490" t="str">
        <v>plays</v>
      </c>
    </row>
    <row r="491" spans="1:20" hidden="1" x14ac:dyDescent="0.3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_xlfn.TEXTSPLIT(R491,"/",1)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_xlfn.TEXTSPLIT(R492,"/",1)</f>
        <v>journalism</v>
      </c>
      <c r="T492" t="str">
        <v>audio</v>
      </c>
    </row>
    <row r="493" spans="1:20" ht="31.2" hidden="1" x14ac:dyDescent="0.3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_xlfn.TEXTSPLIT(R493,"/",1)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_xlfn.TEXTSPLIT(R494,"/",1)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_xlfn.TEXTSPLIT(R495,"/",1)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_xlfn.TEXTSPLIT(R496,"/",1)</f>
        <v>technology</v>
      </c>
      <c r="T496" t="str">
        <v>wearables</v>
      </c>
    </row>
    <row r="497" spans="1:20" hidden="1" x14ac:dyDescent="0.3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_xlfn.TEXTSPLIT(R497,"/",1)</f>
        <v>theater</v>
      </c>
      <c r="T497" t="str">
        <v>plays</v>
      </c>
    </row>
    <row r="498" spans="1:20" hidden="1" x14ac:dyDescent="0.3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_xlfn.TEXTSPLIT(R498,"/",1)</f>
        <v>film &amp; video</v>
      </c>
      <c r="T498" t="str">
        <v>animation</v>
      </c>
    </row>
    <row r="499" spans="1:20" hidden="1" x14ac:dyDescent="0.3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_xlfn.TEXTSPLIT(R499,"/",1)</f>
        <v>technology</v>
      </c>
      <c r="T499" t="str">
        <v>wearables</v>
      </c>
    </row>
    <row r="500" spans="1:20" hidden="1" x14ac:dyDescent="0.3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_xlfn.TEXTSPLIT(R500,"/",1)</f>
        <v>technology</v>
      </c>
      <c r="T500" t="str">
        <v>web</v>
      </c>
    </row>
    <row r="501" spans="1:20" ht="31.2" hidden="1" x14ac:dyDescent="0.3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_xlfn.TEXTSPLIT(R501,"/",1)</f>
        <v>film &amp; video</v>
      </c>
      <c r="T501" t="str">
        <v>documentary</v>
      </c>
    </row>
    <row r="502" spans="1:20" hidden="1" x14ac:dyDescent="0.3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_xlfn.TEXTSPLIT(R502,"/",1)</f>
        <v>theater</v>
      </c>
      <c r="T502" t="str">
        <v>plays</v>
      </c>
    </row>
    <row r="503" spans="1:20" hidden="1" x14ac:dyDescent="0.3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_xlfn.TEXTSPLIT(R503,"/",1)</f>
        <v>film &amp; video</v>
      </c>
      <c r="T503" t="str">
        <v>documentary</v>
      </c>
    </row>
    <row r="504" spans="1:20" hidden="1" x14ac:dyDescent="0.3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_xlfn.TEXTSPLIT(R504,"/",1)</f>
        <v>games</v>
      </c>
      <c r="T504" t="str">
        <v>video games</v>
      </c>
    </row>
    <row r="505" spans="1:20" ht="31.2" hidden="1" x14ac:dyDescent="0.3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_xlfn.TEXTSPLIT(R505,"/",1)</f>
        <v>film &amp; video</v>
      </c>
      <c r="T505" t="str">
        <v>drama</v>
      </c>
    </row>
    <row r="506" spans="1:20" hidden="1" x14ac:dyDescent="0.3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_xlfn.TEXTSPLIT(R506,"/",1)</f>
        <v>music</v>
      </c>
      <c r="T506" t="str">
        <v>rock</v>
      </c>
    </row>
    <row r="507" spans="1:20" hidden="1" x14ac:dyDescent="0.3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_xlfn.TEXTSPLIT(R507,"/",1)</f>
        <v>publishing</v>
      </c>
      <c r="T507" t="str">
        <v>radio &amp; podcasts</v>
      </c>
    </row>
    <row r="508" spans="1:20" hidden="1" x14ac:dyDescent="0.3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_xlfn.TEXTSPLIT(R508,"/",1)</f>
        <v>theater</v>
      </c>
      <c r="T508" t="str">
        <v>plays</v>
      </c>
    </row>
    <row r="509" spans="1:20" ht="31.2" hidden="1" x14ac:dyDescent="0.3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_xlfn.TEXTSPLIT(R509,"/",1)</f>
        <v>technology</v>
      </c>
      <c r="T509" t="str">
        <v>web</v>
      </c>
    </row>
    <row r="510" spans="1:20" hidden="1" x14ac:dyDescent="0.3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_xlfn.TEXTSPLIT(R510,"/",1)</f>
        <v>theater</v>
      </c>
      <c r="T510" t="str">
        <v>plays</v>
      </c>
    </row>
    <row r="511" spans="1:20" hidden="1" x14ac:dyDescent="0.3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_xlfn.TEXTSPLIT(R511,"/",1)</f>
        <v>theater</v>
      </c>
      <c r="T511" t="str">
        <v>plays</v>
      </c>
    </row>
    <row r="512" spans="1:20" hidden="1" x14ac:dyDescent="0.3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_xlfn.TEXTSPLIT(R512,"/",1)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_xlfn.TEXTSPLIT(R513,"/",1)</f>
        <v>theater</v>
      </c>
      <c r="T513" t="str">
        <v>plays</v>
      </c>
    </row>
    <row r="514" spans="1:20" hidden="1" x14ac:dyDescent="0.3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_xlfn.TEXTSPLIT(R514,"/",1)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ref="I515:I578" si="33">ROUND(E515/H515,2)</f>
        <v>93.14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_xlfn.TEXTSPLIT(R515,"/",1)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_xlfn.TEXTSPLIT(R516,"/",1)</f>
        <v>music</v>
      </c>
      <c r="T516" t="str">
        <v>rock</v>
      </c>
    </row>
    <row r="517" spans="1:20" hidden="1" x14ac:dyDescent="0.3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_xlfn.TEXTSPLIT(R517,"/",1)</f>
        <v>theater</v>
      </c>
      <c r="T517" t="str">
        <v>plays</v>
      </c>
    </row>
    <row r="518" spans="1:20" hidden="1" x14ac:dyDescent="0.3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_xlfn.TEXTSPLIT(R518,"/",1)</f>
        <v>publishing</v>
      </c>
      <c r="T518" t="str">
        <v>nonfiction</v>
      </c>
    </row>
    <row r="519" spans="1:20" hidden="1" x14ac:dyDescent="0.3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_xlfn.TEXTSPLIT(R519,"/",1)</f>
        <v>food</v>
      </c>
      <c r="T519" t="str">
        <v>food trucks</v>
      </c>
    </row>
    <row r="520" spans="1:20" ht="31.2" hidden="1" x14ac:dyDescent="0.3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_xlfn.TEXTSPLIT(R520,"/",1)</f>
        <v>film &amp; video</v>
      </c>
      <c r="T520" t="str">
        <v>animation</v>
      </c>
    </row>
    <row r="521" spans="1:20" hidden="1" x14ac:dyDescent="0.3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_xlfn.TEXTSPLIT(R521,"/",1)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_xlfn.TEXTSPLIT(R522,"/",1)</f>
        <v>theater</v>
      </c>
      <c r="T522" t="str">
        <v>plays</v>
      </c>
    </row>
    <row r="523" spans="1:20" hidden="1" x14ac:dyDescent="0.3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_xlfn.TEXTSPLIT(R523,"/",1)</f>
        <v>film &amp; video</v>
      </c>
      <c r="T523" t="str">
        <v>drama</v>
      </c>
    </row>
    <row r="524" spans="1:20" ht="31.2" hidden="1" x14ac:dyDescent="0.3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_xlfn.TEXTSPLIT(R524,"/",1)</f>
        <v>film &amp; video</v>
      </c>
      <c r="T524" t="str">
        <v>shorts</v>
      </c>
    </row>
    <row r="525" spans="1:20" hidden="1" x14ac:dyDescent="0.3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_xlfn.TEXTSPLIT(R525,"/",1)</f>
        <v>film &amp; video</v>
      </c>
      <c r="T525" t="str">
        <v>shorts</v>
      </c>
    </row>
    <row r="526" spans="1:20" hidden="1" x14ac:dyDescent="0.3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_xlfn.TEXTSPLIT(R526,"/",1)</f>
        <v>theater</v>
      </c>
      <c r="T526" t="str">
        <v>plays</v>
      </c>
    </row>
    <row r="527" spans="1:20" ht="31.2" hidden="1" x14ac:dyDescent="0.3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_xlfn.TEXTSPLIT(R527,"/",1)</f>
        <v>technology</v>
      </c>
      <c r="T527" t="str">
        <v>wearables</v>
      </c>
    </row>
    <row r="528" spans="1:20" ht="31.2" hidden="1" x14ac:dyDescent="0.3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_xlfn.TEXTSPLIT(R528,"/",1)</f>
        <v>theater</v>
      </c>
      <c r="T528" t="str">
        <v>plays</v>
      </c>
    </row>
    <row r="529" spans="1:20" hidden="1" x14ac:dyDescent="0.3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_xlfn.TEXTSPLIT(R529,"/",1)</f>
        <v>film &amp; video</v>
      </c>
      <c r="T529" t="str">
        <v>animation</v>
      </c>
    </row>
    <row r="530" spans="1:20" hidden="1" x14ac:dyDescent="0.3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_xlfn.TEXTSPLIT(R530,"/",1)</f>
        <v>music</v>
      </c>
      <c r="T530" t="str">
        <v>indie rock</v>
      </c>
    </row>
    <row r="531" spans="1:20" hidden="1" x14ac:dyDescent="0.3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_xlfn.TEXTSPLIT(R531,"/",1)</f>
        <v>games</v>
      </c>
      <c r="T531" t="str">
        <v>video games</v>
      </c>
    </row>
    <row r="532" spans="1:20" ht="31.2" hidden="1" x14ac:dyDescent="0.3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_xlfn.TEXTSPLIT(R532,"/",1)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_xlfn.TEXTSPLIT(R533,"/",1)</f>
        <v>games</v>
      </c>
      <c r="T533" t="str">
        <v>video games</v>
      </c>
    </row>
    <row r="534" spans="1:20" hidden="1" x14ac:dyDescent="0.3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_xlfn.TEXTSPLIT(R534,"/",1)</f>
        <v>theater</v>
      </c>
      <c r="T534" t="str">
        <v>plays</v>
      </c>
    </row>
    <row r="535" spans="1:20" hidden="1" x14ac:dyDescent="0.3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_xlfn.TEXTSPLIT(R535,"/",1)</f>
        <v>music</v>
      </c>
      <c r="T535" t="str">
        <v>indie rock</v>
      </c>
    </row>
    <row r="536" spans="1:20" hidden="1" x14ac:dyDescent="0.3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_xlfn.TEXTSPLIT(R536,"/",1)</f>
        <v>film &amp; video</v>
      </c>
      <c r="T536" t="str">
        <v>drama</v>
      </c>
    </row>
    <row r="537" spans="1:20" hidden="1" x14ac:dyDescent="0.3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_xlfn.TEXTSPLIT(R537,"/",1)</f>
        <v>theater</v>
      </c>
      <c r="T537" t="str">
        <v>plays</v>
      </c>
    </row>
    <row r="538" spans="1:20" hidden="1" x14ac:dyDescent="0.3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_xlfn.TEXTSPLIT(R538,"/",1)</f>
        <v>publishing</v>
      </c>
      <c r="T538" t="str">
        <v>fiction</v>
      </c>
    </row>
    <row r="539" spans="1:20" hidden="1" x14ac:dyDescent="0.3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_xlfn.TEXTSPLIT(R539,"/",1)</f>
        <v>film &amp; video</v>
      </c>
      <c r="T539" t="str">
        <v>documentary</v>
      </c>
    </row>
    <row r="540" spans="1:20" hidden="1" x14ac:dyDescent="0.3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_xlfn.TEXTSPLIT(R540,"/",1)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_xlfn.TEXTSPLIT(R541,"/",1)</f>
        <v>food</v>
      </c>
      <c r="T541" t="str">
        <v>food trucks</v>
      </c>
    </row>
    <row r="542" spans="1:20" hidden="1" x14ac:dyDescent="0.3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_xlfn.TEXTSPLIT(R542,"/",1)</f>
        <v>photography</v>
      </c>
      <c r="T542" t="str">
        <v>photography books</v>
      </c>
    </row>
    <row r="543" spans="1:20" hidden="1" x14ac:dyDescent="0.3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_xlfn.TEXTSPLIT(R543,"/",1)</f>
        <v>games</v>
      </c>
      <c r="T543" t="str">
        <v>mobile games</v>
      </c>
    </row>
    <row r="544" spans="1:20" hidden="1" x14ac:dyDescent="0.3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_xlfn.TEXTSPLIT(R544,"/",1)</f>
        <v>music</v>
      </c>
      <c r="T544" t="str">
        <v>indie rock</v>
      </c>
    </row>
    <row r="545" spans="1:20" hidden="1" x14ac:dyDescent="0.3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_xlfn.TEXTSPLIT(R545,"/",1)</f>
        <v>games</v>
      </c>
      <c r="T545" t="str">
        <v>video games</v>
      </c>
    </row>
    <row r="546" spans="1:20" ht="31.2" hidden="1" x14ac:dyDescent="0.3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_xlfn.TEXTSPLIT(R546,"/",1)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_xlfn.TEXTSPLIT(R547,"/",1)</f>
        <v>theater</v>
      </c>
      <c r="T547" t="str">
        <v>plays</v>
      </c>
    </row>
    <row r="548" spans="1:20" ht="31.2" hidden="1" x14ac:dyDescent="0.3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_xlfn.TEXTSPLIT(R548,"/",1)</f>
        <v>theater</v>
      </c>
      <c r="T548" t="str">
        <v>plays</v>
      </c>
    </row>
    <row r="549" spans="1:20" hidden="1" x14ac:dyDescent="0.3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_xlfn.TEXTSPLIT(R549,"/",1)</f>
        <v>film &amp; video</v>
      </c>
      <c r="T549" t="str">
        <v>drama</v>
      </c>
    </row>
    <row r="550" spans="1:20" hidden="1" x14ac:dyDescent="0.3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_xlfn.TEXTSPLIT(R550,"/",1)</f>
        <v>theater</v>
      </c>
      <c r="T550" t="str">
        <v>plays</v>
      </c>
    </row>
    <row r="551" spans="1:20" ht="31.2" hidden="1" x14ac:dyDescent="0.3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_xlfn.TEXTSPLIT(R551,"/",1)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_xlfn.TEXTSPLIT(R552,"/",1)</f>
        <v>music</v>
      </c>
      <c r="T552" t="str">
        <v>indie rock</v>
      </c>
    </row>
    <row r="553" spans="1:20" ht="31.2" hidden="1" x14ac:dyDescent="0.3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_xlfn.TEXTSPLIT(R553,"/",1)</f>
        <v>technology</v>
      </c>
      <c r="T553" t="str">
        <v>web</v>
      </c>
    </row>
    <row r="554" spans="1:20" hidden="1" x14ac:dyDescent="0.3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_xlfn.TEXTSPLIT(R554,"/",1)</f>
        <v>theater</v>
      </c>
      <c r="T554" t="str">
        <v>plays</v>
      </c>
    </row>
    <row r="555" spans="1:20" ht="31.2" hidden="1" x14ac:dyDescent="0.3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_xlfn.TEXTSPLIT(R555,"/",1)</f>
        <v>music</v>
      </c>
      <c r="T555" t="str">
        <v>rock</v>
      </c>
    </row>
    <row r="556" spans="1:20" ht="31.2" hidden="1" x14ac:dyDescent="0.3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_xlfn.TEXTSPLIT(R556,"/",1)</f>
        <v>music</v>
      </c>
      <c r="T556" t="str">
        <v>indie rock</v>
      </c>
    </row>
    <row r="557" spans="1:20" hidden="1" x14ac:dyDescent="0.3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_xlfn.TEXTSPLIT(R557,"/",1)</f>
        <v>music</v>
      </c>
      <c r="T557" t="str">
        <v>rock</v>
      </c>
    </row>
    <row r="558" spans="1:20" hidden="1" x14ac:dyDescent="0.3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_xlfn.TEXTSPLIT(R558,"/",1)</f>
        <v>publishing</v>
      </c>
      <c r="T558" t="str">
        <v>translations</v>
      </c>
    </row>
    <row r="559" spans="1:20" hidden="1" x14ac:dyDescent="0.3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_xlfn.TEXTSPLIT(R559,"/",1)</f>
        <v>film &amp; video</v>
      </c>
      <c r="T559" t="str">
        <v>science fiction</v>
      </c>
    </row>
    <row r="560" spans="1:20" hidden="1" x14ac:dyDescent="0.3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_xlfn.TEXTSPLIT(R560,"/",1)</f>
        <v>theater</v>
      </c>
      <c r="T560" t="str">
        <v>plays</v>
      </c>
    </row>
    <row r="561" spans="1:20" hidden="1" x14ac:dyDescent="0.3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_xlfn.TEXTSPLIT(R561,"/",1)</f>
        <v>theater</v>
      </c>
      <c r="T561" t="str">
        <v>plays</v>
      </c>
    </row>
    <row r="562" spans="1:20" hidden="1" x14ac:dyDescent="0.3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_xlfn.TEXTSPLIT(R562,"/",1)</f>
        <v>film &amp; video</v>
      </c>
      <c r="T562" t="str">
        <v>animation</v>
      </c>
    </row>
    <row r="563" spans="1:20" hidden="1" x14ac:dyDescent="0.3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_xlfn.TEXTSPLIT(R563,"/",1)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_xlfn.TEXTSPLIT(R564,"/",1)</f>
        <v>music</v>
      </c>
      <c r="T564" t="str">
        <v>rock</v>
      </c>
    </row>
    <row r="565" spans="1:20" hidden="1" x14ac:dyDescent="0.3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_xlfn.TEXTSPLIT(R565,"/",1)</f>
        <v>film &amp; video</v>
      </c>
      <c r="T565" t="str">
        <v>documentary</v>
      </c>
    </row>
    <row r="566" spans="1:20" hidden="1" x14ac:dyDescent="0.3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_xlfn.TEXTSPLIT(R566,"/",1)</f>
        <v>theater</v>
      </c>
      <c r="T566" t="str">
        <v>plays</v>
      </c>
    </row>
    <row r="567" spans="1:20" hidden="1" x14ac:dyDescent="0.3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_xlfn.TEXTSPLIT(R567,"/",1)</f>
        <v>theater</v>
      </c>
      <c r="T567" t="str">
        <v>plays</v>
      </c>
    </row>
    <row r="568" spans="1:20" hidden="1" x14ac:dyDescent="0.3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_xlfn.TEXTSPLIT(R568,"/",1)</f>
        <v>music</v>
      </c>
      <c r="T568" t="str">
        <v>electric music</v>
      </c>
    </row>
    <row r="569" spans="1:20" ht="31.2" hidden="1" x14ac:dyDescent="0.3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_xlfn.TEXTSPLIT(R569,"/",1)</f>
        <v>music</v>
      </c>
      <c r="T569" t="str">
        <v>rock</v>
      </c>
    </row>
    <row r="570" spans="1:20" hidden="1" x14ac:dyDescent="0.3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_xlfn.TEXTSPLIT(R570,"/",1)</f>
        <v>theater</v>
      </c>
      <c r="T570" t="str">
        <v>plays</v>
      </c>
    </row>
    <row r="571" spans="1:20" hidden="1" x14ac:dyDescent="0.3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_xlfn.TEXTSPLIT(R571,"/",1)</f>
        <v>film &amp; video</v>
      </c>
      <c r="T571" t="str">
        <v>animation</v>
      </c>
    </row>
    <row r="572" spans="1:20" hidden="1" x14ac:dyDescent="0.3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_xlfn.TEXTSPLIT(R572,"/",1)</f>
        <v>music</v>
      </c>
      <c r="T572" t="str">
        <v>rock</v>
      </c>
    </row>
    <row r="573" spans="1:20" hidden="1" x14ac:dyDescent="0.3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_xlfn.TEXTSPLIT(R573,"/",1)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_xlfn.TEXTSPLIT(R574,"/",1)</f>
        <v>music</v>
      </c>
      <c r="T574" t="str">
        <v>rock</v>
      </c>
    </row>
    <row r="575" spans="1:20" hidden="1" x14ac:dyDescent="0.3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_xlfn.TEXTSPLIT(R575,"/",1)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_xlfn.TEXTSPLIT(R576,"/",1)</f>
        <v>food</v>
      </c>
      <c r="T576" t="str">
        <v>food trucks</v>
      </c>
    </row>
    <row r="577" spans="1:20" hidden="1" x14ac:dyDescent="0.3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_xlfn.TEXTSPLIT(R577,"/",1)</f>
        <v>theater</v>
      </c>
      <c r="T577" t="str">
        <v>plays</v>
      </c>
    </row>
    <row r="578" spans="1:20" ht="31.2" hidden="1" x14ac:dyDescent="0.3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_xlfn.TEXTSPLIT(R578,"/",1)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ref="I579:I642" si="37">ROUND(E579/H579,2)</f>
        <v>41.78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_xlfn.TEXTSPLIT(R579,"/",1)</f>
        <v>music</v>
      </c>
      <c r="T579" t="str">
        <v>jazz</v>
      </c>
    </row>
    <row r="580" spans="1:20" hidden="1" x14ac:dyDescent="0.3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_xlfn.TEXTSPLIT(R580,"/",1)</f>
        <v>film &amp; video</v>
      </c>
      <c r="T580" t="str">
        <v>science fiction</v>
      </c>
    </row>
    <row r="581" spans="1:20" hidden="1" x14ac:dyDescent="0.3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_xlfn.TEXTSPLIT(R581,"/",1)</f>
        <v>music</v>
      </c>
      <c r="T581" t="str">
        <v>jazz</v>
      </c>
    </row>
    <row r="582" spans="1:20" hidden="1" x14ac:dyDescent="0.3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_xlfn.TEXTSPLIT(R582,"/",1)</f>
        <v>theater</v>
      </c>
      <c r="T582" t="str">
        <v>plays</v>
      </c>
    </row>
    <row r="583" spans="1:20" hidden="1" x14ac:dyDescent="0.3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_xlfn.TEXTSPLIT(R583,"/",1)</f>
        <v>technology</v>
      </c>
      <c r="T583" t="str">
        <v>web</v>
      </c>
    </row>
    <row r="584" spans="1:20" hidden="1" x14ac:dyDescent="0.3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_xlfn.TEXTSPLIT(R584,"/",1)</f>
        <v>games</v>
      </c>
      <c r="T584" t="str">
        <v>video games</v>
      </c>
    </row>
    <row r="585" spans="1:20" ht="31.2" hidden="1" x14ac:dyDescent="0.3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_xlfn.TEXTSPLIT(R585,"/",1)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_xlfn.TEXTSPLIT(R586,"/",1)</f>
        <v>technology</v>
      </c>
      <c r="T586" t="str">
        <v>web</v>
      </c>
    </row>
    <row r="587" spans="1:20" hidden="1" x14ac:dyDescent="0.3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_xlfn.TEXTSPLIT(R587,"/",1)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_xlfn.TEXTSPLIT(R588,"/",1)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_xlfn.TEXTSPLIT(R589,"/",1)</f>
        <v>food</v>
      </c>
      <c r="T589" t="str">
        <v>food trucks</v>
      </c>
    </row>
    <row r="590" spans="1:20" hidden="1" x14ac:dyDescent="0.3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_xlfn.TEXTSPLIT(R590,"/",1)</f>
        <v>theater</v>
      </c>
      <c r="T590" t="str">
        <v>plays</v>
      </c>
    </row>
    <row r="591" spans="1:20" hidden="1" x14ac:dyDescent="0.3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_xlfn.TEXTSPLIT(R591,"/",1)</f>
        <v>film &amp; video</v>
      </c>
      <c r="T591" t="str">
        <v>documentary</v>
      </c>
    </row>
    <row r="592" spans="1:20" ht="31.2" hidden="1" x14ac:dyDescent="0.3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_xlfn.TEXTSPLIT(R592,"/",1)</f>
        <v>publishing</v>
      </c>
      <c r="T592" t="str">
        <v>radio &amp; podcasts</v>
      </c>
    </row>
    <row r="593" spans="1:20" hidden="1" x14ac:dyDescent="0.3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_xlfn.TEXTSPLIT(R593,"/",1)</f>
        <v>games</v>
      </c>
      <c r="T593" t="str">
        <v>video games</v>
      </c>
    </row>
    <row r="594" spans="1:20" ht="31.2" hidden="1" x14ac:dyDescent="0.3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_xlfn.TEXTSPLIT(R594,"/",1)</f>
        <v>theater</v>
      </c>
      <c r="T594" t="str">
        <v>plays</v>
      </c>
    </row>
    <row r="595" spans="1:20" ht="31.2" hidden="1" x14ac:dyDescent="0.3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_xlfn.TEXTSPLIT(R595,"/",1)</f>
        <v>film &amp; video</v>
      </c>
      <c r="T595" t="str">
        <v>animation</v>
      </c>
    </row>
    <row r="596" spans="1:20" ht="31.2" hidden="1" x14ac:dyDescent="0.3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_xlfn.TEXTSPLIT(R596,"/",1)</f>
        <v>theater</v>
      </c>
      <c r="T596" t="str">
        <v>plays</v>
      </c>
    </row>
    <row r="597" spans="1:20" ht="31.2" hidden="1" x14ac:dyDescent="0.3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_xlfn.TEXTSPLIT(R597,"/",1)</f>
        <v>theater</v>
      </c>
      <c r="T597" t="str">
        <v>plays</v>
      </c>
    </row>
    <row r="598" spans="1:20" hidden="1" x14ac:dyDescent="0.3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_xlfn.TEXTSPLIT(R598,"/",1)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_xlfn.TEXTSPLIT(R599,"/",1)</f>
        <v>theater</v>
      </c>
      <c r="T599" t="str">
        <v>plays</v>
      </c>
    </row>
    <row r="600" spans="1:20" hidden="1" x14ac:dyDescent="0.3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_xlfn.TEXTSPLIT(R600,"/",1)</f>
        <v>music</v>
      </c>
      <c r="T600" t="str">
        <v>rock</v>
      </c>
    </row>
    <row r="601" spans="1:20" ht="31.2" hidden="1" x14ac:dyDescent="0.3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_xlfn.TEXTSPLIT(R601,"/",1)</f>
        <v>film &amp; video</v>
      </c>
      <c r="T601" t="str">
        <v>documentary</v>
      </c>
    </row>
    <row r="602" spans="1:20" hidden="1" x14ac:dyDescent="0.3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_xlfn.TEXTSPLIT(R602,"/",1)</f>
        <v>food</v>
      </c>
      <c r="T602" t="str">
        <v>food trucks</v>
      </c>
    </row>
    <row r="603" spans="1:20" hidden="1" x14ac:dyDescent="0.3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_xlfn.TEXTSPLIT(R603,"/",1)</f>
        <v>technology</v>
      </c>
      <c r="T603" t="str">
        <v>wearables</v>
      </c>
    </row>
    <row r="604" spans="1:20" ht="31.2" hidden="1" x14ac:dyDescent="0.3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_xlfn.TEXTSPLIT(R604,"/",1)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_xlfn.TEXTSPLIT(R605,"/",1)</f>
        <v>theater</v>
      </c>
      <c r="T605" t="str">
        <v>plays</v>
      </c>
    </row>
    <row r="606" spans="1:20" hidden="1" x14ac:dyDescent="0.3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_xlfn.TEXTSPLIT(R606,"/",1)</f>
        <v>theater</v>
      </c>
      <c r="T606" t="str">
        <v>plays</v>
      </c>
    </row>
    <row r="607" spans="1:20" hidden="1" x14ac:dyDescent="0.3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_xlfn.TEXTSPLIT(R607,"/",1)</f>
        <v>publishing</v>
      </c>
      <c r="T607" t="str">
        <v>nonfiction</v>
      </c>
    </row>
    <row r="608" spans="1:20" hidden="1" x14ac:dyDescent="0.3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_xlfn.TEXTSPLIT(R608,"/",1)</f>
        <v>music</v>
      </c>
      <c r="T608" t="str">
        <v>rock</v>
      </c>
    </row>
    <row r="609" spans="1:20" hidden="1" x14ac:dyDescent="0.3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_xlfn.TEXTSPLIT(R609,"/",1)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_xlfn.TEXTSPLIT(R610,"/",1)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_xlfn.TEXTSPLIT(R611,"/",1)</f>
        <v>film &amp; video</v>
      </c>
      <c r="T611" t="str">
        <v>science fiction</v>
      </c>
    </row>
    <row r="612" spans="1:20" ht="31.2" hidden="1" x14ac:dyDescent="0.3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_xlfn.TEXTSPLIT(R612,"/",1)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_xlfn.TEXTSPLIT(R613,"/",1)</f>
        <v>theater</v>
      </c>
      <c r="T613" t="str">
        <v>plays</v>
      </c>
    </row>
    <row r="614" spans="1:20" hidden="1" x14ac:dyDescent="0.3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_xlfn.TEXTSPLIT(R614,"/",1)</f>
        <v>music</v>
      </c>
      <c r="T614" t="str">
        <v>electric music</v>
      </c>
    </row>
    <row r="615" spans="1:20" ht="31.2" hidden="1" x14ac:dyDescent="0.3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_xlfn.TEXTSPLIT(R615,"/",1)</f>
        <v>theater</v>
      </c>
      <c r="T615" t="str">
        <v>plays</v>
      </c>
    </row>
    <row r="616" spans="1:20" ht="31.2" hidden="1" x14ac:dyDescent="0.3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_xlfn.TEXTSPLIT(R616,"/",1)</f>
        <v>theater</v>
      </c>
      <c r="T616" t="str">
        <v>plays</v>
      </c>
    </row>
    <row r="617" spans="1:20" hidden="1" x14ac:dyDescent="0.3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_xlfn.TEXTSPLIT(R617,"/",1)</f>
        <v>theater</v>
      </c>
      <c r="T617" t="str">
        <v>plays</v>
      </c>
    </row>
    <row r="618" spans="1:20" hidden="1" x14ac:dyDescent="0.3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_xlfn.TEXTSPLIT(R618,"/",1)</f>
        <v>music</v>
      </c>
      <c r="T618" t="str">
        <v>indie rock</v>
      </c>
    </row>
    <row r="619" spans="1:20" hidden="1" x14ac:dyDescent="0.3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_xlfn.TEXTSPLIT(R619,"/",1)</f>
        <v>theater</v>
      </c>
      <c r="T619" t="str">
        <v>plays</v>
      </c>
    </row>
    <row r="620" spans="1:20" hidden="1" x14ac:dyDescent="0.3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_xlfn.TEXTSPLIT(R620,"/",1)</f>
        <v>publishing</v>
      </c>
      <c r="T620" t="str">
        <v>nonfiction</v>
      </c>
    </row>
    <row r="621" spans="1:20" hidden="1" x14ac:dyDescent="0.3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_xlfn.TEXTSPLIT(R621,"/",1)</f>
        <v>theater</v>
      </c>
      <c r="T621" t="str">
        <v>plays</v>
      </c>
    </row>
    <row r="622" spans="1:20" hidden="1" x14ac:dyDescent="0.3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_xlfn.TEXTSPLIT(R622,"/",1)</f>
        <v>photography</v>
      </c>
      <c r="T622" t="str">
        <v>photography books</v>
      </c>
    </row>
    <row r="623" spans="1:20" hidden="1" x14ac:dyDescent="0.3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_xlfn.TEXTSPLIT(R623,"/",1)</f>
        <v>theater</v>
      </c>
      <c r="T623" t="str">
        <v>plays</v>
      </c>
    </row>
    <row r="624" spans="1:20" hidden="1" x14ac:dyDescent="0.3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_xlfn.TEXTSPLIT(R624,"/",1)</f>
        <v>music</v>
      </c>
      <c r="T624" t="str">
        <v>indie rock</v>
      </c>
    </row>
    <row r="625" spans="1:20" hidden="1" x14ac:dyDescent="0.3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_xlfn.TEXTSPLIT(R625,"/",1)</f>
        <v>theater</v>
      </c>
      <c r="T625" t="str">
        <v>plays</v>
      </c>
    </row>
    <row r="626" spans="1:20" hidden="1" x14ac:dyDescent="0.3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_xlfn.TEXTSPLIT(R626,"/",1)</f>
        <v>photography</v>
      </c>
      <c r="T626" t="str">
        <v>photography books</v>
      </c>
    </row>
    <row r="627" spans="1:20" ht="31.2" hidden="1" x14ac:dyDescent="0.3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_xlfn.TEXTSPLIT(R627,"/",1)</f>
        <v>theater</v>
      </c>
      <c r="T627" t="str">
        <v>plays</v>
      </c>
    </row>
    <row r="628" spans="1:20" ht="31.2" hidden="1" x14ac:dyDescent="0.3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_xlfn.TEXTSPLIT(R628,"/",1)</f>
        <v>theater</v>
      </c>
      <c r="T628" t="str">
        <v>plays</v>
      </c>
    </row>
    <row r="629" spans="1:20" hidden="1" x14ac:dyDescent="0.3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_xlfn.TEXTSPLIT(R629,"/",1)</f>
        <v>food</v>
      </c>
      <c r="T629" t="str">
        <v>food trucks</v>
      </c>
    </row>
    <row r="630" spans="1:20" hidden="1" x14ac:dyDescent="0.3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_xlfn.TEXTSPLIT(R630,"/",1)</f>
        <v>music</v>
      </c>
      <c r="T630" t="str">
        <v>indie rock</v>
      </c>
    </row>
    <row r="631" spans="1:20" hidden="1" x14ac:dyDescent="0.3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_xlfn.TEXTSPLIT(R631,"/",1)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_xlfn.TEXTSPLIT(R632,"/",1)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_xlfn.TEXTSPLIT(R633,"/",1)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_xlfn.TEXTSPLIT(R634,"/",1)</f>
        <v>theater</v>
      </c>
      <c r="T634" t="str">
        <v>plays</v>
      </c>
    </row>
    <row r="635" spans="1:20" ht="31.2" hidden="1" x14ac:dyDescent="0.3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_xlfn.TEXTSPLIT(R635,"/",1)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_xlfn.TEXTSPLIT(R636,"/",1)</f>
        <v>film &amp; video</v>
      </c>
      <c r="T636" t="str">
        <v>television</v>
      </c>
    </row>
    <row r="637" spans="1:20" hidden="1" x14ac:dyDescent="0.3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_xlfn.TEXTSPLIT(R637,"/",1)</f>
        <v>film &amp; video</v>
      </c>
      <c r="T637" t="str">
        <v>television</v>
      </c>
    </row>
    <row r="638" spans="1:20" hidden="1" x14ac:dyDescent="0.3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_xlfn.TEXTSPLIT(R638,"/",1)</f>
        <v>film &amp; video</v>
      </c>
      <c r="T638" t="str">
        <v>animation</v>
      </c>
    </row>
    <row r="639" spans="1:20" hidden="1" x14ac:dyDescent="0.3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_xlfn.TEXTSPLIT(R639,"/",1)</f>
        <v>theater</v>
      </c>
      <c r="T639" t="str">
        <v>plays</v>
      </c>
    </row>
    <row r="640" spans="1:20" hidden="1" x14ac:dyDescent="0.3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_xlfn.TEXTSPLIT(R640,"/",1)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_xlfn.TEXTSPLIT(R641,"/",1)</f>
        <v>film &amp; video</v>
      </c>
      <c r="T641" t="str">
        <v>drama</v>
      </c>
    </row>
    <row r="642" spans="1:20" hidden="1" x14ac:dyDescent="0.3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_xlfn.TEXTSPLIT(R642,"/",1)</f>
        <v>theater</v>
      </c>
      <c r="T642" t="str">
        <v>plays</v>
      </c>
    </row>
    <row r="643" spans="1:20" ht="31.2" hidden="1" x14ac:dyDescent="0.3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ref="I643:I706" si="41">ROUND(E643/H643,2)</f>
        <v>58.13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_xlfn.TEXTSPLIT(R643,"/",1)</f>
        <v>theater</v>
      </c>
      <c r="T643" t="str">
        <v>plays</v>
      </c>
    </row>
    <row r="644" spans="1:20" hidden="1" x14ac:dyDescent="0.3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_xlfn.TEXTSPLIT(R644,"/",1)</f>
        <v>technology</v>
      </c>
      <c r="T644" t="str">
        <v>wearables</v>
      </c>
    </row>
    <row r="645" spans="1:20" hidden="1" x14ac:dyDescent="0.3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_xlfn.TEXTSPLIT(R645,"/",1)</f>
        <v>theater</v>
      </c>
      <c r="T645" t="str">
        <v>plays</v>
      </c>
    </row>
    <row r="646" spans="1:20" hidden="1" x14ac:dyDescent="0.3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_xlfn.TEXTSPLIT(R646,"/",1)</f>
        <v>theater</v>
      </c>
      <c r="T646" t="str">
        <v>plays</v>
      </c>
    </row>
    <row r="647" spans="1:20" hidden="1" x14ac:dyDescent="0.3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_xlfn.TEXTSPLIT(R647,"/",1)</f>
        <v>music</v>
      </c>
      <c r="T647" t="str">
        <v>rock</v>
      </c>
    </row>
    <row r="648" spans="1:20" hidden="1" x14ac:dyDescent="0.3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_xlfn.TEXTSPLIT(R648,"/",1)</f>
        <v>games</v>
      </c>
      <c r="T648" t="str">
        <v>video games</v>
      </c>
    </row>
    <row r="649" spans="1:20" hidden="1" x14ac:dyDescent="0.3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_xlfn.TEXTSPLIT(R649,"/",1)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_xlfn.TEXTSPLIT(R650,"/",1)</f>
        <v>food</v>
      </c>
      <c r="T650" t="str">
        <v>food trucks</v>
      </c>
    </row>
    <row r="651" spans="1:20" hidden="1" x14ac:dyDescent="0.3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_xlfn.TEXTSPLIT(R651,"/",1)</f>
        <v>theater</v>
      </c>
      <c r="T651" t="str">
        <v>plays</v>
      </c>
    </row>
    <row r="652" spans="1:20" hidden="1" x14ac:dyDescent="0.3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_xlfn.TEXTSPLIT(R652,"/",1)</f>
        <v>music</v>
      </c>
      <c r="T652" t="str">
        <v>jazz</v>
      </c>
    </row>
    <row r="653" spans="1:20" hidden="1" x14ac:dyDescent="0.3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_xlfn.TEXTSPLIT(R653,"/",1)</f>
        <v>film &amp; video</v>
      </c>
      <c r="T653" t="str">
        <v>shorts</v>
      </c>
    </row>
    <row r="654" spans="1:20" hidden="1" x14ac:dyDescent="0.3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_xlfn.TEXTSPLIT(R654,"/",1)</f>
        <v>technology</v>
      </c>
      <c r="T654" t="str">
        <v>web</v>
      </c>
    </row>
    <row r="655" spans="1:20" hidden="1" x14ac:dyDescent="0.3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_xlfn.TEXTSPLIT(R655,"/",1)</f>
        <v>technology</v>
      </c>
      <c r="T655" t="str">
        <v>web</v>
      </c>
    </row>
    <row r="656" spans="1:20" hidden="1" x14ac:dyDescent="0.3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_xlfn.TEXTSPLIT(R656,"/",1)</f>
        <v>music</v>
      </c>
      <c r="T656" t="str">
        <v>metal</v>
      </c>
    </row>
    <row r="657" spans="1:20" hidden="1" x14ac:dyDescent="0.3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_xlfn.TEXTSPLIT(R657,"/",1)</f>
        <v>photography</v>
      </c>
      <c r="T657" t="str">
        <v>photography books</v>
      </c>
    </row>
    <row r="658" spans="1:20" ht="31.2" hidden="1" x14ac:dyDescent="0.3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_xlfn.TEXTSPLIT(R658,"/",1)</f>
        <v>food</v>
      </c>
      <c r="T658" t="str">
        <v>food trucks</v>
      </c>
    </row>
    <row r="659" spans="1:20" hidden="1" x14ac:dyDescent="0.3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_xlfn.TEXTSPLIT(R659,"/",1)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_xlfn.TEXTSPLIT(R660,"/",1)</f>
        <v>music</v>
      </c>
      <c r="T660" t="str">
        <v>rock</v>
      </c>
    </row>
    <row r="661" spans="1:20" hidden="1" x14ac:dyDescent="0.3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_xlfn.TEXTSPLIT(R661,"/",1)</f>
        <v>film &amp; video</v>
      </c>
      <c r="T661" t="str">
        <v>documentary</v>
      </c>
    </row>
    <row r="662" spans="1:20" hidden="1" x14ac:dyDescent="0.3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_xlfn.TEXTSPLIT(R662,"/",1)</f>
        <v>theater</v>
      </c>
      <c r="T662" t="str">
        <v>plays</v>
      </c>
    </row>
    <row r="663" spans="1:20" hidden="1" x14ac:dyDescent="0.3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_xlfn.TEXTSPLIT(R663,"/",1)</f>
        <v>music</v>
      </c>
      <c r="T663" t="str">
        <v>jazz</v>
      </c>
    </row>
    <row r="664" spans="1:20" hidden="1" x14ac:dyDescent="0.3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_xlfn.TEXTSPLIT(R664,"/",1)</f>
        <v>theater</v>
      </c>
      <c r="T664" t="str">
        <v>plays</v>
      </c>
    </row>
    <row r="665" spans="1:20" hidden="1" x14ac:dyDescent="0.3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_xlfn.TEXTSPLIT(R665,"/",1)</f>
        <v>theater</v>
      </c>
      <c r="T665" t="str">
        <v>plays</v>
      </c>
    </row>
    <row r="666" spans="1:20" hidden="1" x14ac:dyDescent="0.3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_xlfn.TEXTSPLIT(R666,"/",1)</f>
        <v>music</v>
      </c>
      <c r="T666" t="str">
        <v>jazz</v>
      </c>
    </row>
    <row r="667" spans="1:20" hidden="1" x14ac:dyDescent="0.3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_xlfn.TEXTSPLIT(R667,"/",1)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_xlfn.TEXTSPLIT(R668,"/",1)</f>
        <v>theater</v>
      </c>
      <c r="T668" t="str">
        <v>plays</v>
      </c>
    </row>
    <row r="669" spans="1:20" ht="31.2" hidden="1" x14ac:dyDescent="0.3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_xlfn.TEXTSPLIT(R669,"/",1)</f>
        <v>journalism</v>
      </c>
      <c r="T669" t="str">
        <v>audio</v>
      </c>
    </row>
    <row r="670" spans="1:20" ht="31.2" hidden="1" x14ac:dyDescent="0.3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_xlfn.TEXTSPLIT(R670,"/",1)</f>
        <v>theater</v>
      </c>
      <c r="T670" t="str">
        <v>plays</v>
      </c>
    </row>
    <row r="671" spans="1:20" hidden="1" x14ac:dyDescent="0.3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_xlfn.TEXTSPLIT(R671,"/",1)</f>
        <v>theater</v>
      </c>
      <c r="T671" t="str">
        <v>plays</v>
      </c>
    </row>
    <row r="672" spans="1:20" ht="31.2" hidden="1" x14ac:dyDescent="0.3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_xlfn.TEXTSPLIT(R672,"/",1)</f>
        <v>music</v>
      </c>
      <c r="T672" t="str">
        <v>indie rock</v>
      </c>
    </row>
    <row r="673" spans="1:20" ht="31.2" hidden="1" x14ac:dyDescent="0.3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_xlfn.TEXTSPLIT(R673,"/",1)</f>
        <v>theater</v>
      </c>
      <c r="T673" t="str">
        <v>plays</v>
      </c>
    </row>
    <row r="674" spans="1:20" hidden="1" x14ac:dyDescent="0.3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_xlfn.TEXTSPLIT(R674,"/",1)</f>
        <v>theater</v>
      </c>
      <c r="T674" t="str">
        <v>plays</v>
      </c>
    </row>
    <row r="675" spans="1:20" hidden="1" x14ac:dyDescent="0.3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_xlfn.TEXTSPLIT(R675,"/",1)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_xlfn.TEXTSPLIT(R676,"/",1)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_xlfn.TEXTSPLIT(R677,"/",1)</f>
        <v>journalism</v>
      </c>
      <c r="T677" t="str">
        <v>audio</v>
      </c>
    </row>
    <row r="678" spans="1:20" hidden="1" x14ac:dyDescent="0.3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_xlfn.TEXTSPLIT(R678,"/",1)</f>
        <v>photography</v>
      </c>
      <c r="T678" t="str">
        <v>photography books</v>
      </c>
    </row>
    <row r="679" spans="1:20" hidden="1" x14ac:dyDescent="0.3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_xlfn.TEXTSPLIT(R679,"/",1)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_xlfn.TEXTSPLIT(R680,"/",1)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_xlfn.TEXTSPLIT(R681,"/",1)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_xlfn.TEXTSPLIT(R682,"/",1)</f>
        <v>games</v>
      </c>
      <c r="T682" t="str">
        <v>mobile games</v>
      </c>
    </row>
    <row r="683" spans="1:20" ht="31.2" hidden="1" x14ac:dyDescent="0.3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_xlfn.TEXTSPLIT(R683,"/",1)</f>
        <v>theater</v>
      </c>
      <c r="T683" t="str">
        <v>plays</v>
      </c>
    </row>
    <row r="684" spans="1:20" hidden="1" x14ac:dyDescent="0.3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_xlfn.TEXTSPLIT(R684,"/",1)</f>
        <v>theater</v>
      </c>
      <c r="T684" t="str">
        <v>plays</v>
      </c>
    </row>
    <row r="685" spans="1:20" hidden="1" x14ac:dyDescent="0.3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_xlfn.TEXTSPLIT(R685,"/",1)</f>
        <v>theater</v>
      </c>
      <c r="T685" t="str">
        <v>plays</v>
      </c>
    </row>
    <row r="686" spans="1:20" hidden="1" x14ac:dyDescent="0.3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_xlfn.TEXTSPLIT(R686,"/",1)</f>
        <v>publishing</v>
      </c>
      <c r="T686" t="str">
        <v>nonfiction</v>
      </c>
    </row>
    <row r="687" spans="1:20" hidden="1" x14ac:dyDescent="0.3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_xlfn.TEXTSPLIT(R687,"/",1)</f>
        <v>theater</v>
      </c>
      <c r="T687" t="str">
        <v>plays</v>
      </c>
    </row>
    <row r="688" spans="1:20" hidden="1" x14ac:dyDescent="0.3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_xlfn.TEXTSPLIT(R688,"/",1)</f>
        <v>technology</v>
      </c>
      <c r="T688" t="str">
        <v>wearables</v>
      </c>
    </row>
    <row r="689" spans="1:20" hidden="1" x14ac:dyDescent="0.3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_xlfn.TEXTSPLIT(R689,"/",1)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_xlfn.TEXTSPLIT(R690,"/",1)</f>
        <v>film &amp; video</v>
      </c>
      <c r="T690" t="str">
        <v>television</v>
      </c>
    </row>
    <row r="691" spans="1:20" hidden="1" x14ac:dyDescent="0.3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_xlfn.TEXTSPLIT(R691,"/",1)</f>
        <v>technology</v>
      </c>
      <c r="T691" t="str">
        <v>web</v>
      </c>
    </row>
    <row r="692" spans="1:20" hidden="1" x14ac:dyDescent="0.3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_xlfn.TEXTSPLIT(R692,"/",1)</f>
        <v>film &amp; video</v>
      </c>
      <c r="T692" t="str">
        <v>documentary</v>
      </c>
    </row>
    <row r="693" spans="1:20" hidden="1" x14ac:dyDescent="0.3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_xlfn.TEXTSPLIT(R693,"/",1)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_xlfn.TEXTSPLIT(R694,"/",1)</f>
        <v>music</v>
      </c>
      <c r="T694" t="str">
        <v>rock</v>
      </c>
    </row>
    <row r="695" spans="1:20" ht="31.2" hidden="1" x14ac:dyDescent="0.3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_xlfn.TEXTSPLIT(R695,"/",1)</f>
        <v>theater</v>
      </c>
      <c r="T695" t="str">
        <v>plays</v>
      </c>
    </row>
    <row r="696" spans="1:20" hidden="1" x14ac:dyDescent="0.3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_xlfn.TEXTSPLIT(R696,"/",1)</f>
        <v>theater</v>
      </c>
      <c r="T696" t="str">
        <v>plays</v>
      </c>
    </row>
    <row r="697" spans="1:20" hidden="1" x14ac:dyDescent="0.3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_xlfn.TEXTSPLIT(R697,"/",1)</f>
        <v>music</v>
      </c>
      <c r="T697" t="str">
        <v>rock</v>
      </c>
    </row>
    <row r="698" spans="1:20" hidden="1" x14ac:dyDescent="0.3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_xlfn.TEXTSPLIT(R698,"/",1)</f>
        <v>theater</v>
      </c>
      <c r="T698" t="str">
        <v>plays</v>
      </c>
    </row>
    <row r="699" spans="1:20" ht="31.2" hidden="1" x14ac:dyDescent="0.3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_xlfn.TEXTSPLIT(R699,"/",1)</f>
        <v>music</v>
      </c>
      <c r="T699" t="str">
        <v>electric music</v>
      </c>
    </row>
    <row r="700" spans="1:20" hidden="1" x14ac:dyDescent="0.3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_xlfn.TEXTSPLIT(R700,"/",1)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_xlfn.TEXTSPLIT(R701,"/",1)</f>
        <v>film &amp; video</v>
      </c>
      <c r="T701" t="str">
        <v>drama</v>
      </c>
    </row>
    <row r="702" spans="1:20" ht="31.2" hidden="1" x14ac:dyDescent="0.3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_xlfn.TEXTSPLIT(R702,"/",1)</f>
        <v>technology</v>
      </c>
      <c r="T702" t="str">
        <v>wearables</v>
      </c>
    </row>
    <row r="703" spans="1:20" ht="31.2" hidden="1" x14ac:dyDescent="0.3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_xlfn.TEXTSPLIT(R703,"/",1)</f>
        <v>theater</v>
      </c>
      <c r="T703" t="str">
        <v>plays</v>
      </c>
    </row>
    <row r="704" spans="1:20" ht="31.2" hidden="1" x14ac:dyDescent="0.3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_xlfn.TEXTSPLIT(R704,"/",1)</f>
        <v>technology</v>
      </c>
      <c r="T704" t="str">
        <v>wearables</v>
      </c>
    </row>
    <row r="705" spans="1:20" hidden="1" x14ac:dyDescent="0.3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_xlfn.TEXTSPLIT(R705,"/",1)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_xlfn.TEXTSPLIT(R706,"/",1)</f>
        <v>film &amp; video</v>
      </c>
      <c r="T706" t="str">
        <v>animation</v>
      </c>
    </row>
    <row r="707" spans="1:20" hidden="1" x14ac:dyDescent="0.3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ref="I707:I770" si="45">ROUND(E707/H707,2)</f>
        <v>82.99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_xlfn.TEXTSPLIT(R707,"/",1)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_xlfn.TEXTSPLIT(R708,"/",1)</f>
        <v>technology</v>
      </c>
      <c r="T708" t="str">
        <v>web</v>
      </c>
    </row>
    <row r="709" spans="1:20" ht="31.2" hidden="1" x14ac:dyDescent="0.3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_xlfn.TEXTSPLIT(R709,"/",1)</f>
        <v>film &amp; video</v>
      </c>
      <c r="T709" t="str">
        <v>drama</v>
      </c>
    </row>
    <row r="710" spans="1:20" hidden="1" x14ac:dyDescent="0.3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_xlfn.TEXTSPLIT(R710,"/",1)</f>
        <v>theater</v>
      </c>
      <c r="T710" t="str">
        <v>plays</v>
      </c>
    </row>
    <row r="711" spans="1:20" hidden="1" x14ac:dyDescent="0.3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_xlfn.TEXTSPLIT(R711,"/",1)</f>
        <v>theater</v>
      </c>
      <c r="T711" t="str">
        <v>plays</v>
      </c>
    </row>
    <row r="712" spans="1:20" ht="31.2" hidden="1" x14ac:dyDescent="0.3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_xlfn.TEXTSPLIT(R712,"/",1)</f>
        <v>theater</v>
      </c>
      <c r="T712" t="str">
        <v>plays</v>
      </c>
    </row>
    <row r="713" spans="1:20" ht="31.2" hidden="1" x14ac:dyDescent="0.3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_xlfn.TEXTSPLIT(R713,"/",1)</f>
        <v>theater</v>
      </c>
      <c r="T713" t="str">
        <v>plays</v>
      </c>
    </row>
    <row r="714" spans="1:20" ht="31.2" hidden="1" x14ac:dyDescent="0.3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_xlfn.TEXTSPLIT(R714,"/",1)</f>
        <v>theater</v>
      </c>
      <c r="T714" t="str">
        <v>plays</v>
      </c>
    </row>
    <row r="715" spans="1:20" hidden="1" x14ac:dyDescent="0.3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_xlfn.TEXTSPLIT(R715,"/",1)</f>
        <v>publishing</v>
      </c>
      <c r="T715" t="str">
        <v>radio &amp; podcasts</v>
      </c>
    </row>
    <row r="716" spans="1:20" hidden="1" x14ac:dyDescent="0.3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_xlfn.TEXTSPLIT(R716,"/",1)</f>
        <v>music</v>
      </c>
      <c r="T716" t="str">
        <v>rock</v>
      </c>
    </row>
    <row r="717" spans="1:20" hidden="1" x14ac:dyDescent="0.3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_xlfn.TEXTSPLIT(R717,"/",1)</f>
        <v>games</v>
      </c>
      <c r="T717" t="str">
        <v>mobile games</v>
      </c>
    </row>
    <row r="718" spans="1:20" hidden="1" x14ac:dyDescent="0.3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_xlfn.TEXTSPLIT(R718,"/",1)</f>
        <v>theater</v>
      </c>
      <c r="T718" t="str">
        <v>plays</v>
      </c>
    </row>
    <row r="719" spans="1:20" ht="31.2" hidden="1" x14ac:dyDescent="0.3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_xlfn.TEXTSPLIT(R719,"/",1)</f>
        <v>film &amp; video</v>
      </c>
      <c r="T719" t="str">
        <v>documentary</v>
      </c>
    </row>
    <row r="720" spans="1:20" hidden="1" x14ac:dyDescent="0.3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_xlfn.TEXTSPLIT(R720,"/",1)</f>
        <v>technology</v>
      </c>
      <c r="T720" t="str">
        <v>wearables</v>
      </c>
    </row>
    <row r="721" spans="1:20" hidden="1" x14ac:dyDescent="0.3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_xlfn.TEXTSPLIT(R721,"/",1)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_xlfn.TEXTSPLIT(R722,"/",1)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_xlfn.TEXTSPLIT(R723,"/",1)</f>
        <v>music</v>
      </c>
      <c r="T723" t="str">
        <v>rock</v>
      </c>
    </row>
    <row r="724" spans="1:20" hidden="1" x14ac:dyDescent="0.3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_xlfn.TEXTSPLIT(R724,"/",1)</f>
        <v>film &amp; video</v>
      </c>
      <c r="T724" t="str">
        <v>documentary</v>
      </c>
    </row>
    <row r="725" spans="1:20" hidden="1" x14ac:dyDescent="0.3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_xlfn.TEXTSPLIT(R725,"/",1)</f>
        <v>theater</v>
      </c>
      <c r="T725" t="str">
        <v>plays</v>
      </c>
    </row>
    <row r="726" spans="1:20" ht="31.2" hidden="1" x14ac:dyDescent="0.3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_xlfn.TEXTSPLIT(R726,"/",1)</f>
        <v>theater</v>
      </c>
      <c r="T726" t="str">
        <v>plays</v>
      </c>
    </row>
    <row r="727" spans="1:20" hidden="1" x14ac:dyDescent="0.3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_xlfn.TEXTSPLIT(R727,"/",1)</f>
        <v>games</v>
      </c>
      <c r="T727" t="str">
        <v>mobile games</v>
      </c>
    </row>
    <row r="728" spans="1:20" hidden="1" x14ac:dyDescent="0.3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_xlfn.TEXTSPLIT(R728,"/",1)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_xlfn.TEXTSPLIT(R729,"/",1)</f>
        <v>technology</v>
      </c>
      <c r="T729" t="str">
        <v>web</v>
      </c>
    </row>
    <row r="730" spans="1:20" ht="31.2" hidden="1" x14ac:dyDescent="0.3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_xlfn.TEXTSPLIT(R730,"/",1)</f>
        <v>theater</v>
      </c>
      <c r="T730" t="str">
        <v>plays</v>
      </c>
    </row>
    <row r="731" spans="1:20" ht="31.2" hidden="1" x14ac:dyDescent="0.3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_xlfn.TEXTSPLIT(R731,"/",1)</f>
        <v>film &amp; video</v>
      </c>
      <c r="T731" t="str">
        <v>drama</v>
      </c>
    </row>
    <row r="732" spans="1:20" hidden="1" x14ac:dyDescent="0.3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_xlfn.TEXTSPLIT(R732,"/",1)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_xlfn.TEXTSPLIT(R733,"/",1)</f>
        <v>technology</v>
      </c>
      <c r="T733" t="str">
        <v>web</v>
      </c>
    </row>
    <row r="734" spans="1:20" hidden="1" x14ac:dyDescent="0.3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_xlfn.TEXTSPLIT(R734,"/",1)</f>
        <v>music</v>
      </c>
      <c r="T734" t="str">
        <v>rock</v>
      </c>
    </row>
    <row r="735" spans="1:20" hidden="1" x14ac:dyDescent="0.3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_xlfn.TEXTSPLIT(R735,"/",1)</f>
        <v>music</v>
      </c>
      <c r="T735" t="str">
        <v>metal</v>
      </c>
    </row>
    <row r="736" spans="1:20" hidden="1" x14ac:dyDescent="0.3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_xlfn.TEXTSPLIT(R736,"/",1)</f>
        <v>theater</v>
      </c>
      <c r="T736" t="str">
        <v>plays</v>
      </c>
    </row>
    <row r="737" spans="1:20" ht="31.2" hidden="1" x14ac:dyDescent="0.3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_xlfn.TEXTSPLIT(R737,"/",1)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_xlfn.TEXTSPLIT(R738,"/",1)</f>
        <v>publishing</v>
      </c>
      <c r="T738" t="str">
        <v>nonfiction</v>
      </c>
    </row>
    <row r="739" spans="1:20" ht="31.2" hidden="1" x14ac:dyDescent="0.3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_xlfn.TEXTSPLIT(R739,"/",1)</f>
        <v>music</v>
      </c>
      <c r="T739" t="str">
        <v>indie rock</v>
      </c>
    </row>
    <row r="740" spans="1:20" ht="31.2" hidden="1" x14ac:dyDescent="0.3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_xlfn.TEXTSPLIT(R740,"/",1)</f>
        <v>theater</v>
      </c>
      <c r="T740" t="str">
        <v>plays</v>
      </c>
    </row>
    <row r="741" spans="1:20" hidden="1" x14ac:dyDescent="0.3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_xlfn.TEXTSPLIT(R741,"/",1)</f>
        <v>music</v>
      </c>
      <c r="T741" t="str">
        <v>indie rock</v>
      </c>
    </row>
    <row r="742" spans="1:20" ht="31.2" hidden="1" x14ac:dyDescent="0.3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_xlfn.TEXTSPLIT(R742,"/",1)</f>
        <v>theater</v>
      </c>
      <c r="T742" t="str">
        <v>plays</v>
      </c>
    </row>
    <row r="743" spans="1:20" hidden="1" x14ac:dyDescent="0.3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_xlfn.TEXTSPLIT(R743,"/",1)</f>
        <v>theater</v>
      </c>
      <c r="T743" t="str">
        <v>plays</v>
      </c>
    </row>
    <row r="744" spans="1:20" hidden="1" x14ac:dyDescent="0.3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_xlfn.TEXTSPLIT(R744,"/",1)</f>
        <v>music</v>
      </c>
      <c r="T744" t="str">
        <v>electric music</v>
      </c>
    </row>
    <row r="745" spans="1:20" ht="31.2" hidden="1" x14ac:dyDescent="0.3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_xlfn.TEXTSPLIT(R745,"/",1)</f>
        <v>theater</v>
      </c>
      <c r="T745" t="str">
        <v>plays</v>
      </c>
    </row>
    <row r="746" spans="1:20" hidden="1" x14ac:dyDescent="0.3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_xlfn.TEXTSPLIT(R746,"/",1)</f>
        <v>theater</v>
      </c>
      <c r="T746" t="str">
        <v>plays</v>
      </c>
    </row>
    <row r="747" spans="1:20" ht="31.2" hidden="1" x14ac:dyDescent="0.3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_xlfn.TEXTSPLIT(R747,"/",1)</f>
        <v>technology</v>
      </c>
      <c r="T747" t="str">
        <v>wearables</v>
      </c>
    </row>
    <row r="748" spans="1:20" hidden="1" x14ac:dyDescent="0.3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_xlfn.TEXTSPLIT(R748,"/",1)</f>
        <v>technology</v>
      </c>
      <c r="T748" t="str">
        <v>web</v>
      </c>
    </row>
    <row r="749" spans="1:20" hidden="1" x14ac:dyDescent="0.3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_xlfn.TEXTSPLIT(R749,"/",1)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_xlfn.TEXTSPLIT(R750,"/",1)</f>
        <v>film &amp; video</v>
      </c>
      <c r="T750" t="str">
        <v>animation</v>
      </c>
    </row>
    <row r="751" spans="1:20" hidden="1" x14ac:dyDescent="0.3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_xlfn.TEXTSPLIT(R751,"/",1)</f>
        <v>technology</v>
      </c>
      <c r="T751" t="str">
        <v>wearables</v>
      </c>
    </row>
    <row r="752" spans="1:20" hidden="1" x14ac:dyDescent="0.3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_xlfn.TEXTSPLIT(R752,"/",1)</f>
        <v>music</v>
      </c>
      <c r="T752" t="str">
        <v>electric music</v>
      </c>
    </row>
    <row r="753" spans="1:20" hidden="1" x14ac:dyDescent="0.3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_xlfn.TEXTSPLIT(R753,"/",1)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_xlfn.TEXTSPLIT(R754,"/",1)</f>
        <v>theater</v>
      </c>
      <c r="T754" t="str">
        <v>plays</v>
      </c>
    </row>
    <row r="755" spans="1:20" hidden="1" x14ac:dyDescent="0.3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_xlfn.TEXTSPLIT(R755,"/",1)</f>
        <v>photography</v>
      </c>
      <c r="T755" t="str">
        <v>photography books</v>
      </c>
    </row>
    <row r="756" spans="1:20" hidden="1" x14ac:dyDescent="0.3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_xlfn.TEXTSPLIT(R756,"/",1)</f>
        <v>theater</v>
      </c>
      <c r="T756" t="str">
        <v>plays</v>
      </c>
    </row>
    <row r="757" spans="1:20" hidden="1" x14ac:dyDescent="0.3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_xlfn.TEXTSPLIT(R757,"/",1)</f>
        <v>theater</v>
      </c>
      <c r="T757" t="str">
        <v>plays</v>
      </c>
    </row>
    <row r="758" spans="1:20" ht="31.2" hidden="1" x14ac:dyDescent="0.3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_xlfn.TEXTSPLIT(R758,"/",1)</f>
        <v>theater</v>
      </c>
      <c r="T758" t="str">
        <v>plays</v>
      </c>
    </row>
    <row r="759" spans="1:20" hidden="1" x14ac:dyDescent="0.3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_xlfn.TEXTSPLIT(R759,"/",1)</f>
        <v>film &amp; video</v>
      </c>
      <c r="T759" t="str">
        <v>drama</v>
      </c>
    </row>
    <row r="760" spans="1:20" hidden="1" x14ac:dyDescent="0.3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_xlfn.TEXTSPLIT(R760,"/",1)</f>
        <v>music</v>
      </c>
      <c r="T760" t="str">
        <v>rock</v>
      </c>
    </row>
    <row r="761" spans="1:20" ht="31.2" hidden="1" x14ac:dyDescent="0.3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_xlfn.TEXTSPLIT(R761,"/",1)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_xlfn.TEXTSPLIT(R762,"/",1)</f>
        <v>games</v>
      </c>
      <c r="T762" t="str">
        <v>video games</v>
      </c>
    </row>
    <row r="763" spans="1:20" hidden="1" x14ac:dyDescent="0.3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_xlfn.TEXTSPLIT(R763,"/",1)</f>
        <v>music</v>
      </c>
      <c r="T763" t="str">
        <v>rock</v>
      </c>
    </row>
    <row r="764" spans="1:20" hidden="1" x14ac:dyDescent="0.3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_xlfn.TEXTSPLIT(R764,"/",1)</f>
        <v>music</v>
      </c>
      <c r="T764" t="str">
        <v>jazz</v>
      </c>
    </row>
    <row r="765" spans="1:20" hidden="1" x14ac:dyDescent="0.3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_xlfn.TEXTSPLIT(R765,"/",1)</f>
        <v>theater</v>
      </c>
      <c r="T765" t="str">
        <v>plays</v>
      </c>
    </row>
    <row r="766" spans="1:20" ht="31.2" hidden="1" x14ac:dyDescent="0.3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_xlfn.TEXTSPLIT(R766,"/",1)</f>
        <v>music</v>
      </c>
      <c r="T766" t="str">
        <v>rock</v>
      </c>
    </row>
    <row r="767" spans="1:20" hidden="1" x14ac:dyDescent="0.3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_xlfn.TEXTSPLIT(R767,"/",1)</f>
        <v>music</v>
      </c>
      <c r="T767" t="str">
        <v>indie rock</v>
      </c>
    </row>
    <row r="768" spans="1:20" ht="31.2" hidden="1" x14ac:dyDescent="0.3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_xlfn.TEXTSPLIT(R768,"/",1)</f>
        <v>film &amp; video</v>
      </c>
      <c r="T768" t="str">
        <v>science fiction</v>
      </c>
    </row>
    <row r="769" spans="1:20" hidden="1" x14ac:dyDescent="0.3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_xlfn.TEXTSPLIT(R769,"/",1)</f>
        <v>publishing</v>
      </c>
      <c r="T769" t="str">
        <v>translations</v>
      </c>
    </row>
    <row r="770" spans="1:20" hidden="1" x14ac:dyDescent="0.3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_xlfn.TEXTSPLIT(R770,"/",1)</f>
        <v>theater</v>
      </c>
      <c r="T770" t="str">
        <v>plays</v>
      </c>
    </row>
    <row r="771" spans="1:20" hidden="1" x14ac:dyDescent="0.3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ref="I771:I834" si="49">ROUND(E771/H771,2)</f>
        <v>32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_xlfn.TEXTSPLIT(R771,"/",1)</f>
        <v>games</v>
      </c>
      <c r="T771" t="str">
        <v>video games</v>
      </c>
    </row>
    <row r="772" spans="1:20" ht="31.2" hidden="1" x14ac:dyDescent="0.3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_xlfn.TEXTSPLIT(R772,"/",1)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_xlfn.TEXTSPLIT(R773,"/",1)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_xlfn.TEXTSPLIT(R774,"/",1)</f>
        <v>music</v>
      </c>
      <c r="T774" t="str">
        <v>indie rock</v>
      </c>
    </row>
    <row r="775" spans="1:20" hidden="1" x14ac:dyDescent="0.3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_xlfn.TEXTSPLIT(R775,"/",1)</f>
        <v>theater</v>
      </c>
      <c r="T775" t="str">
        <v>plays</v>
      </c>
    </row>
    <row r="776" spans="1:20" hidden="1" x14ac:dyDescent="0.3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_xlfn.TEXTSPLIT(R776,"/",1)</f>
        <v>technology</v>
      </c>
      <c r="T776" t="str">
        <v>web</v>
      </c>
    </row>
    <row r="777" spans="1:20" ht="31.2" hidden="1" x14ac:dyDescent="0.3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_xlfn.TEXTSPLIT(R777,"/",1)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_xlfn.TEXTSPLIT(R778,"/",1)</f>
        <v>theater</v>
      </c>
      <c r="T778" t="str">
        <v>plays</v>
      </c>
    </row>
    <row r="779" spans="1:20" hidden="1" x14ac:dyDescent="0.3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_xlfn.TEXTSPLIT(R779,"/",1)</f>
        <v>theater</v>
      </c>
      <c r="T779" t="str">
        <v>plays</v>
      </c>
    </row>
    <row r="780" spans="1:20" hidden="1" x14ac:dyDescent="0.3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_xlfn.TEXTSPLIT(R780,"/",1)</f>
        <v>film &amp; video</v>
      </c>
      <c r="T780" t="str">
        <v>animation</v>
      </c>
    </row>
    <row r="781" spans="1:20" hidden="1" x14ac:dyDescent="0.3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_xlfn.TEXTSPLIT(R781,"/",1)</f>
        <v>theater</v>
      </c>
      <c r="T781" t="str">
        <v>plays</v>
      </c>
    </row>
    <row r="782" spans="1:20" ht="31.2" hidden="1" x14ac:dyDescent="0.3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_xlfn.TEXTSPLIT(R782,"/",1)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_xlfn.TEXTSPLIT(R783,"/",1)</f>
        <v>theater</v>
      </c>
      <c r="T783" t="str">
        <v>plays</v>
      </c>
    </row>
    <row r="784" spans="1:20" hidden="1" x14ac:dyDescent="0.3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_xlfn.TEXTSPLIT(R784,"/",1)</f>
        <v>film &amp; video</v>
      </c>
      <c r="T784" t="str">
        <v>animation</v>
      </c>
    </row>
    <row r="785" spans="1:20" hidden="1" x14ac:dyDescent="0.3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_xlfn.TEXTSPLIT(R785,"/",1)</f>
        <v>music</v>
      </c>
      <c r="T785" t="str">
        <v>rock</v>
      </c>
    </row>
    <row r="786" spans="1:20" hidden="1" x14ac:dyDescent="0.3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_xlfn.TEXTSPLIT(R786,"/",1)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_xlfn.TEXTSPLIT(R787,"/",1)</f>
        <v>film &amp; video</v>
      </c>
      <c r="T787" t="str">
        <v>animation</v>
      </c>
    </row>
    <row r="788" spans="1:20" hidden="1" x14ac:dyDescent="0.3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_xlfn.TEXTSPLIT(R788,"/",1)</f>
        <v>music</v>
      </c>
      <c r="T788" t="str">
        <v>jazz</v>
      </c>
    </row>
    <row r="789" spans="1:20" hidden="1" x14ac:dyDescent="0.3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_xlfn.TEXTSPLIT(R789,"/",1)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_xlfn.TEXTSPLIT(R790,"/",1)</f>
        <v>film &amp; video</v>
      </c>
      <c r="T790" t="str">
        <v>animation</v>
      </c>
    </row>
    <row r="791" spans="1:20" hidden="1" x14ac:dyDescent="0.3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_xlfn.TEXTSPLIT(R791,"/",1)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_xlfn.TEXTSPLIT(R792,"/",1)</f>
        <v>theater</v>
      </c>
      <c r="T792" t="str">
        <v>plays</v>
      </c>
    </row>
    <row r="793" spans="1:20" hidden="1" x14ac:dyDescent="0.3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_xlfn.TEXTSPLIT(R793,"/",1)</f>
        <v>food</v>
      </c>
      <c r="T793" t="str">
        <v>food trucks</v>
      </c>
    </row>
    <row r="794" spans="1:20" hidden="1" x14ac:dyDescent="0.3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_xlfn.TEXTSPLIT(R794,"/",1)</f>
        <v>theater</v>
      </c>
      <c r="T794" t="str">
        <v>plays</v>
      </c>
    </row>
    <row r="795" spans="1:20" hidden="1" x14ac:dyDescent="0.3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_xlfn.TEXTSPLIT(R795,"/",1)</f>
        <v>publishing</v>
      </c>
      <c r="T795" t="str">
        <v>nonfiction</v>
      </c>
    </row>
    <row r="796" spans="1:20" hidden="1" x14ac:dyDescent="0.3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_xlfn.TEXTSPLIT(R796,"/",1)</f>
        <v>music</v>
      </c>
      <c r="T796" t="str">
        <v>rock</v>
      </c>
    </row>
    <row r="797" spans="1:20" ht="31.2" hidden="1" x14ac:dyDescent="0.3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_xlfn.TEXTSPLIT(R797,"/",1)</f>
        <v>film &amp; video</v>
      </c>
      <c r="T797" t="str">
        <v>drama</v>
      </c>
    </row>
    <row r="798" spans="1:20" hidden="1" x14ac:dyDescent="0.3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_xlfn.TEXTSPLIT(R798,"/",1)</f>
        <v>games</v>
      </c>
      <c r="T798" t="str">
        <v>mobile games</v>
      </c>
    </row>
    <row r="799" spans="1:20" hidden="1" x14ac:dyDescent="0.3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_xlfn.TEXTSPLIT(R799,"/",1)</f>
        <v>technology</v>
      </c>
      <c r="T799" t="str">
        <v>web</v>
      </c>
    </row>
    <row r="800" spans="1:20" hidden="1" x14ac:dyDescent="0.3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_xlfn.TEXTSPLIT(R800,"/",1)</f>
        <v>theater</v>
      </c>
      <c r="T800" t="str">
        <v>plays</v>
      </c>
    </row>
    <row r="801" spans="1:20" hidden="1" x14ac:dyDescent="0.3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_xlfn.TEXTSPLIT(R801,"/",1)</f>
        <v>theater</v>
      </c>
      <c r="T801" t="str">
        <v>plays</v>
      </c>
    </row>
    <row r="802" spans="1:20" hidden="1" x14ac:dyDescent="0.3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_xlfn.TEXTSPLIT(R802,"/",1)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_xlfn.TEXTSPLIT(R803,"/",1)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_xlfn.TEXTSPLIT(R804,"/",1)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_xlfn.TEXTSPLIT(R805,"/",1)</f>
        <v>theater</v>
      </c>
      <c r="T805" t="str">
        <v>plays</v>
      </c>
    </row>
    <row r="806" spans="1:20" hidden="1" x14ac:dyDescent="0.3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_xlfn.TEXTSPLIT(R806,"/",1)</f>
        <v>music</v>
      </c>
      <c r="T806" t="str">
        <v>rock</v>
      </c>
    </row>
    <row r="807" spans="1:20" ht="31.2" hidden="1" x14ac:dyDescent="0.3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_xlfn.TEXTSPLIT(R807,"/",1)</f>
        <v>film &amp; video</v>
      </c>
      <c r="T807" t="str">
        <v>documentary</v>
      </c>
    </row>
    <row r="808" spans="1:20" hidden="1" x14ac:dyDescent="0.3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_xlfn.TEXTSPLIT(R808,"/",1)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_xlfn.TEXTSPLIT(R809,"/",1)</f>
        <v>theater</v>
      </c>
      <c r="T809" t="str">
        <v>plays</v>
      </c>
    </row>
    <row r="810" spans="1:20" hidden="1" x14ac:dyDescent="0.3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_xlfn.TEXTSPLIT(R810,"/",1)</f>
        <v>food</v>
      </c>
      <c r="T810" t="str">
        <v>food trucks</v>
      </c>
    </row>
    <row r="811" spans="1:20" hidden="1" x14ac:dyDescent="0.3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_xlfn.TEXTSPLIT(R811,"/",1)</f>
        <v>film &amp; video</v>
      </c>
      <c r="T811" t="str">
        <v>documentary</v>
      </c>
    </row>
    <row r="812" spans="1:20" ht="31.2" hidden="1" x14ac:dyDescent="0.3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_xlfn.TEXTSPLIT(R812,"/",1)</f>
        <v>theater</v>
      </c>
      <c r="T812" t="str">
        <v>plays</v>
      </c>
    </row>
    <row r="813" spans="1:20" hidden="1" x14ac:dyDescent="0.3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_xlfn.TEXTSPLIT(R813,"/",1)</f>
        <v>games</v>
      </c>
      <c r="T813" t="str">
        <v>video games</v>
      </c>
    </row>
    <row r="814" spans="1:20" hidden="1" x14ac:dyDescent="0.3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_xlfn.TEXTSPLIT(R814,"/",1)</f>
        <v>publishing</v>
      </c>
      <c r="T814" t="str">
        <v>nonfiction</v>
      </c>
    </row>
    <row r="815" spans="1:20" hidden="1" x14ac:dyDescent="0.3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_xlfn.TEXTSPLIT(R815,"/",1)</f>
        <v>games</v>
      </c>
      <c r="T815" t="str">
        <v>video games</v>
      </c>
    </row>
    <row r="816" spans="1:20" hidden="1" x14ac:dyDescent="0.3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_xlfn.TEXTSPLIT(R816,"/",1)</f>
        <v>music</v>
      </c>
      <c r="T816" t="str">
        <v>rock</v>
      </c>
    </row>
    <row r="817" spans="1:20" ht="31.2" hidden="1" x14ac:dyDescent="0.3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_xlfn.TEXTSPLIT(R817,"/",1)</f>
        <v>music</v>
      </c>
      <c r="T817" t="str">
        <v>rock</v>
      </c>
    </row>
    <row r="818" spans="1:20" ht="31.2" hidden="1" x14ac:dyDescent="0.3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_xlfn.TEXTSPLIT(R818,"/",1)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_xlfn.TEXTSPLIT(R819,"/",1)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_xlfn.TEXTSPLIT(R820,"/",1)</f>
        <v>theater</v>
      </c>
      <c r="T820" t="str">
        <v>plays</v>
      </c>
    </row>
    <row r="821" spans="1:20" ht="31.2" hidden="1" x14ac:dyDescent="0.3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_xlfn.TEXTSPLIT(R821,"/",1)</f>
        <v>games</v>
      </c>
      <c r="T821" t="str">
        <v>video games</v>
      </c>
    </row>
    <row r="822" spans="1:20" hidden="1" x14ac:dyDescent="0.3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_xlfn.TEXTSPLIT(R822,"/",1)</f>
        <v>music</v>
      </c>
      <c r="T822" t="str">
        <v>rock</v>
      </c>
    </row>
    <row r="823" spans="1:20" hidden="1" x14ac:dyDescent="0.3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_xlfn.TEXTSPLIT(R823,"/",1)</f>
        <v>film &amp; video</v>
      </c>
      <c r="T823" t="str">
        <v>documentary</v>
      </c>
    </row>
    <row r="824" spans="1:20" hidden="1" x14ac:dyDescent="0.3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_xlfn.TEXTSPLIT(R824,"/",1)</f>
        <v>music</v>
      </c>
      <c r="T824" t="str">
        <v>rock</v>
      </c>
    </row>
    <row r="825" spans="1:20" ht="31.2" hidden="1" x14ac:dyDescent="0.3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_xlfn.TEXTSPLIT(R825,"/",1)</f>
        <v>music</v>
      </c>
      <c r="T825" t="str">
        <v>rock</v>
      </c>
    </row>
    <row r="826" spans="1:20" hidden="1" x14ac:dyDescent="0.3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_xlfn.TEXTSPLIT(R826,"/",1)</f>
        <v>publishing</v>
      </c>
      <c r="T826" t="str">
        <v>nonfiction</v>
      </c>
    </row>
    <row r="827" spans="1:20" hidden="1" x14ac:dyDescent="0.3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_xlfn.TEXTSPLIT(R827,"/",1)</f>
        <v>film &amp; video</v>
      </c>
      <c r="T827" t="str">
        <v>shorts</v>
      </c>
    </row>
    <row r="828" spans="1:20" ht="31.2" hidden="1" x14ac:dyDescent="0.3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_xlfn.TEXTSPLIT(R828,"/",1)</f>
        <v>theater</v>
      </c>
      <c r="T828" t="str">
        <v>plays</v>
      </c>
    </row>
    <row r="829" spans="1:20" ht="31.2" hidden="1" x14ac:dyDescent="0.3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_xlfn.TEXTSPLIT(R829,"/",1)</f>
        <v>film &amp; video</v>
      </c>
      <c r="T829" t="str">
        <v>drama</v>
      </c>
    </row>
    <row r="830" spans="1:20" ht="31.2" hidden="1" x14ac:dyDescent="0.3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_xlfn.TEXTSPLIT(R830,"/",1)</f>
        <v>theater</v>
      </c>
      <c r="T830" t="str">
        <v>plays</v>
      </c>
    </row>
    <row r="831" spans="1:20" hidden="1" x14ac:dyDescent="0.3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_xlfn.TEXTSPLIT(R831,"/",1)</f>
        <v>theater</v>
      </c>
      <c r="T831" t="str">
        <v>plays</v>
      </c>
    </row>
    <row r="832" spans="1:20" ht="31.2" hidden="1" x14ac:dyDescent="0.3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_xlfn.TEXTSPLIT(R832,"/",1)</f>
        <v>theater</v>
      </c>
      <c r="T832" t="str">
        <v>plays</v>
      </c>
    </row>
    <row r="833" spans="1:20" ht="31.2" hidden="1" x14ac:dyDescent="0.3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_xlfn.TEXTSPLIT(R833,"/",1)</f>
        <v>photography</v>
      </c>
      <c r="T833" t="str">
        <v>photography books</v>
      </c>
    </row>
    <row r="834" spans="1:20" hidden="1" x14ac:dyDescent="0.3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_xlfn.TEXTSPLIT(R834,"/",1)</f>
        <v>publishing</v>
      </c>
      <c r="T834" t="str">
        <v>translations</v>
      </c>
    </row>
    <row r="835" spans="1:20" hidden="1" x14ac:dyDescent="0.3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ref="I835:I898" si="53">ROUND(E835/H835,2)</f>
        <v>64.989999999999995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_xlfn.TEXTSPLIT(R835,"/",1)</f>
        <v>publishing</v>
      </c>
      <c r="T835" t="str">
        <v>translations</v>
      </c>
    </row>
    <row r="836" spans="1:20" hidden="1" x14ac:dyDescent="0.3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_xlfn.TEXTSPLIT(R836,"/",1)</f>
        <v>theater</v>
      </c>
      <c r="T836" t="str">
        <v>plays</v>
      </c>
    </row>
    <row r="837" spans="1:20" hidden="1" x14ac:dyDescent="0.3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_xlfn.TEXTSPLIT(R837,"/",1)</f>
        <v>technology</v>
      </c>
      <c r="T837" t="str">
        <v>web</v>
      </c>
    </row>
    <row r="838" spans="1:20" hidden="1" x14ac:dyDescent="0.3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_xlfn.TEXTSPLIT(R838,"/",1)</f>
        <v>music</v>
      </c>
      <c r="T838" t="str">
        <v>indie rock</v>
      </c>
    </row>
    <row r="839" spans="1:20" hidden="1" x14ac:dyDescent="0.3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_xlfn.TEXTSPLIT(R839,"/",1)</f>
        <v>music</v>
      </c>
      <c r="T839" t="str">
        <v>jazz</v>
      </c>
    </row>
    <row r="840" spans="1:20" hidden="1" x14ac:dyDescent="0.3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_xlfn.TEXTSPLIT(R840,"/",1)</f>
        <v>theater</v>
      </c>
      <c r="T840" t="str">
        <v>plays</v>
      </c>
    </row>
    <row r="841" spans="1:20" hidden="1" x14ac:dyDescent="0.3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_xlfn.TEXTSPLIT(R841,"/",1)</f>
        <v>film &amp; video</v>
      </c>
      <c r="T841" t="str">
        <v>documentary</v>
      </c>
    </row>
    <row r="842" spans="1:20" hidden="1" x14ac:dyDescent="0.3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_xlfn.TEXTSPLIT(R842,"/",1)</f>
        <v>theater</v>
      </c>
      <c r="T842" t="str">
        <v>plays</v>
      </c>
    </row>
    <row r="843" spans="1:20" hidden="1" x14ac:dyDescent="0.3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_xlfn.TEXTSPLIT(R843,"/",1)</f>
        <v>technology</v>
      </c>
      <c r="T843" t="str">
        <v>web</v>
      </c>
    </row>
    <row r="844" spans="1:20" ht="31.2" hidden="1" x14ac:dyDescent="0.3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_xlfn.TEXTSPLIT(R844,"/",1)</f>
        <v>technology</v>
      </c>
      <c r="T844" t="str">
        <v>wearables</v>
      </c>
    </row>
    <row r="845" spans="1:20" ht="31.2" hidden="1" x14ac:dyDescent="0.3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_xlfn.TEXTSPLIT(R845,"/",1)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_xlfn.TEXTSPLIT(R846,"/",1)</f>
        <v>film &amp; video</v>
      </c>
      <c r="T846" t="str">
        <v>documentary</v>
      </c>
    </row>
    <row r="847" spans="1:20" hidden="1" x14ac:dyDescent="0.3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_xlfn.TEXTSPLIT(R847,"/",1)</f>
        <v>technology</v>
      </c>
      <c r="T847" t="str">
        <v>web</v>
      </c>
    </row>
    <row r="848" spans="1:20" hidden="1" x14ac:dyDescent="0.3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_xlfn.TEXTSPLIT(R848,"/",1)</f>
        <v>technology</v>
      </c>
      <c r="T848" t="str">
        <v>web</v>
      </c>
    </row>
    <row r="849" spans="1:20" hidden="1" x14ac:dyDescent="0.3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_xlfn.TEXTSPLIT(R849,"/",1)</f>
        <v>food</v>
      </c>
      <c r="T849" t="str">
        <v>food trucks</v>
      </c>
    </row>
    <row r="850" spans="1:20" hidden="1" x14ac:dyDescent="0.3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_xlfn.TEXTSPLIT(R850,"/",1)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_xlfn.TEXTSPLIT(R851,"/",1)</f>
        <v>music</v>
      </c>
      <c r="T851" t="str">
        <v>indie rock</v>
      </c>
    </row>
    <row r="852" spans="1:20" ht="31.2" hidden="1" x14ac:dyDescent="0.3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_xlfn.TEXTSPLIT(R852,"/",1)</f>
        <v>music</v>
      </c>
      <c r="T852" t="str">
        <v>rock</v>
      </c>
    </row>
    <row r="853" spans="1:20" ht="31.2" hidden="1" x14ac:dyDescent="0.3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_xlfn.TEXTSPLIT(R853,"/",1)</f>
        <v>music</v>
      </c>
      <c r="T853" t="str">
        <v>electric music</v>
      </c>
    </row>
    <row r="854" spans="1:20" ht="31.2" hidden="1" x14ac:dyDescent="0.3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_xlfn.TEXTSPLIT(R854,"/",1)</f>
        <v>games</v>
      </c>
      <c r="T854" t="str">
        <v>video games</v>
      </c>
    </row>
    <row r="855" spans="1:20" hidden="1" x14ac:dyDescent="0.3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_xlfn.TEXTSPLIT(R855,"/",1)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_xlfn.TEXTSPLIT(R856,"/",1)</f>
        <v>publishing</v>
      </c>
      <c r="T856" t="str">
        <v>fiction</v>
      </c>
    </row>
    <row r="857" spans="1:20" hidden="1" x14ac:dyDescent="0.3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_xlfn.TEXTSPLIT(R857,"/",1)</f>
        <v>theater</v>
      </c>
      <c r="T857" t="str">
        <v>plays</v>
      </c>
    </row>
    <row r="858" spans="1:20" hidden="1" x14ac:dyDescent="0.3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_xlfn.TEXTSPLIT(R858,"/",1)</f>
        <v>food</v>
      </c>
      <c r="T858" t="str">
        <v>food trucks</v>
      </c>
    </row>
    <row r="859" spans="1:20" ht="31.2" hidden="1" x14ac:dyDescent="0.3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_xlfn.TEXTSPLIT(R859,"/",1)</f>
        <v>film &amp; video</v>
      </c>
      <c r="T859" t="str">
        <v>shorts</v>
      </c>
    </row>
    <row r="860" spans="1:20" ht="31.2" hidden="1" x14ac:dyDescent="0.3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_xlfn.TEXTSPLIT(R860,"/",1)</f>
        <v>food</v>
      </c>
      <c r="T860" t="str">
        <v>food trucks</v>
      </c>
    </row>
    <row r="861" spans="1:20" ht="31.2" hidden="1" x14ac:dyDescent="0.3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_xlfn.TEXTSPLIT(R861,"/",1)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_xlfn.TEXTSPLIT(R862,"/",1)</f>
        <v>technology</v>
      </c>
      <c r="T862" t="str">
        <v>wearables</v>
      </c>
    </row>
    <row r="863" spans="1:20" hidden="1" x14ac:dyDescent="0.3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_xlfn.TEXTSPLIT(R863,"/",1)</f>
        <v>theater</v>
      </c>
      <c r="T863" t="str">
        <v>plays</v>
      </c>
    </row>
    <row r="864" spans="1:20" ht="31.2" hidden="1" x14ac:dyDescent="0.3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_xlfn.TEXTSPLIT(R864,"/",1)</f>
        <v>theater</v>
      </c>
      <c r="T864" t="str">
        <v>plays</v>
      </c>
    </row>
    <row r="865" spans="1:20" hidden="1" x14ac:dyDescent="0.3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_xlfn.TEXTSPLIT(R865,"/",1)</f>
        <v>film &amp; video</v>
      </c>
      <c r="T865" t="str">
        <v>television</v>
      </c>
    </row>
    <row r="866" spans="1:20" hidden="1" x14ac:dyDescent="0.3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_xlfn.TEXTSPLIT(R866,"/",1)</f>
        <v>film &amp; video</v>
      </c>
      <c r="T866" t="str">
        <v>shorts</v>
      </c>
    </row>
    <row r="867" spans="1:20" ht="31.2" hidden="1" x14ac:dyDescent="0.3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_xlfn.TEXTSPLIT(R867,"/",1)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_xlfn.TEXTSPLIT(R868,"/",1)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_xlfn.TEXTSPLIT(R869,"/",1)</f>
        <v>food</v>
      </c>
      <c r="T869" t="str">
        <v>food trucks</v>
      </c>
    </row>
    <row r="870" spans="1:20" hidden="1" x14ac:dyDescent="0.3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_xlfn.TEXTSPLIT(R870,"/",1)</f>
        <v>theater</v>
      </c>
      <c r="T870" t="str">
        <v>plays</v>
      </c>
    </row>
    <row r="871" spans="1:20" hidden="1" x14ac:dyDescent="0.3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_xlfn.TEXTSPLIT(R871,"/",1)</f>
        <v>film &amp; video</v>
      </c>
      <c r="T871" t="str">
        <v>drama</v>
      </c>
    </row>
    <row r="872" spans="1:20" hidden="1" x14ac:dyDescent="0.3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_xlfn.TEXTSPLIT(R872,"/",1)</f>
        <v>theater</v>
      </c>
      <c r="T872" t="str">
        <v>plays</v>
      </c>
    </row>
    <row r="873" spans="1:20" ht="31.2" hidden="1" x14ac:dyDescent="0.3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_xlfn.TEXTSPLIT(R873,"/",1)</f>
        <v>theater</v>
      </c>
      <c r="T873" t="str">
        <v>plays</v>
      </c>
    </row>
    <row r="874" spans="1:20" hidden="1" x14ac:dyDescent="0.3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_xlfn.TEXTSPLIT(R874,"/",1)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_xlfn.TEXTSPLIT(R875,"/",1)</f>
        <v>photography</v>
      </c>
      <c r="T875" t="str">
        <v>photography books</v>
      </c>
    </row>
    <row r="876" spans="1:20" hidden="1" x14ac:dyDescent="0.3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_xlfn.TEXTSPLIT(R876,"/",1)</f>
        <v>photography</v>
      </c>
      <c r="T876" t="str">
        <v>photography books</v>
      </c>
    </row>
    <row r="877" spans="1:20" hidden="1" x14ac:dyDescent="0.3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_xlfn.TEXTSPLIT(R877,"/",1)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_xlfn.TEXTSPLIT(R878,"/",1)</f>
        <v>photography</v>
      </c>
      <c r="T878" t="str">
        <v>photography books</v>
      </c>
    </row>
    <row r="879" spans="1:20" hidden="1" x14ac:dyDescent="0.3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_xlfn.TEXTSPLIT(R879,"/",1)</f>
        <v>food</v>
      </c>
      <c r="T879" t="str">
        <v>food trucks</v>
      </c>
    </row>
    <row r="880" spans="1:20" hidden="1" x14ac:dyDescent="0.3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_xlfn.TEXTSPLIT(R880,"/",1)</f>
        <v>music</v>
      </c>
      <c r="T880" t="str">
        <v>metal</v>
      </c>
    </row>
    <row r="881" spans="1:20" hidden="1" x14ac:dyDescent="0.3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_xlfn.TEXTSPLIT(R881,"/",1)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_xlfn.TEXTSPLIT(R882,"/",1)</f>
        <v>music</v>
      </c>
      <c r="T882" t="str">
        <v>electric music</v>
      </c>
    </row>
    <row r="883" spans="1:20" hidden="1" x14ac:dyDescent="0.3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_xlfn.TEXTSPLIT(R883,"/",1)</f>
        <v>theater</v>
      </c>
      <c r="T883" t="str">
        <v>plays</v>
      </c>
    </row>
    <row r="884" spans="1:20" hidden="1" x14ac:dyDescent="0.3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_xlfn.TEXTSPLIT(R884,"/",1)</f>
        <v>theater</v>
      </c>
      <c r="T884" t="str">
        <v>plays</v>
      </c>
    </row>
    <row r="885" spans="1:20" ht="31.2" hidden="1" x14ac:dyDescent="0.3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_xlfn.TEXTSPLIT(R885,"/",1)</f>
        <v>film &amp; video</v>
      </c>
      <c r="T885" t="str">
        <v>shorts</v>
      </c>
    </row>
    <row r="886" spans="1:20" hidden="1" x14ac:dyDescent="0.3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_xlfn.TEXTSPLIT(R886,"/",1)</f>
        <v>theater</v>
      </c>
      <c r="T886" t="str">
        <v>plays</v>
      </c>
    </row>
    <row r="887" spans="1:20" hidden="1" x14ac:dyDescent="0.3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_xlfn.TEXTSPLIT(R887,"/",1)</f>
        <v>theater</v>
      </c>
      <c r="T887" t="str">
        <v>plays</v>
      </c>
    </row>
    <row r="888" spans="1:20" hidden="1" x14ac:dyDescent="0.3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_xlfn.TEXTSPLIT(R888,"/",1)</f>
        <v>music</v>
      </c>
      <c r="T888" t="str">
        <v>indie rock</v>
      </c>
    </row>
    <row r="889" spans="1:20" ht="31.2" hidden="1" x14ac:dyDescent="0.3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_xlfn.TEXTSPLIT(R889,"/",1)</f>
        <v>theater</v>
      </c>
      <c r="T889" t="str">
        <v>plays</v>
      </c>
    </row>
    <row r="890" spans="1:20" ht="31.2" hidden="1" x14ac:dyDescent="0.3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_xlfn.TEXTSPLIT(R890,"/",1)</f>
        <v>theater</v>
      </c>
      <c r="T890" t="str">
        <v>plays</v>
      </c>
    </row>
    <row r="891" spans="1:20" hidden="1" x14ac:dyDescent="0.3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_xlfn.TEXTSPLIT(R891,"/",1)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_xlfn.TEXTSPLIT(R892,"/",1)</f>
        <v>music</v>
      </c>
      <c r="T892" t="str">
        <v>indie rock</v>
      </c>
    </row>
    <row r="893" spans="1:20" ht="31.2" hidden="1" x14ac:dyDescent="0.3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_xlfn.TEXTSPLIT(R893,"/",1)</f>
        <v>film &amp; video</v>
      </c>
      <c r="T893" t="str">
        <v>documentary</v>
      </c>
    </row>
    <row r="894" spans="1:20" hidden="1" x14ac:dyDescent="0.3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_xlfn.TEXTSPLIT(R894,"/",1)</f>
        <v>publishing</v>
      </c>
      <c r="T894" t="str">
        <v>translations</v>
      </c>
    </row>
    <row r="895" spans="1:20" hidden="1" x14ac:dyDescent="0.3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_xlfn.TEXTSPLIT(R895,"/",1)</f>
        <v>film &amp; video</v>
      </c>
      <c r="T895" t="str">
        <v>documentary</v>
      </c>
    </row>
    <row r="896" spans="1:20" hidden="1" x14ac:dyDescent="0.3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_xlfn.TEXTSPLIT(R896,"/",1)</f>
        <v>film &amp; video</v>
      </c>
      <c r="T896" t="str">
        <v>television</v>
      </c>
    </row>
    <row r="897" spans="1:20" ht="31.2" hidden="1" x14ac:dyDescent="0.3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_xlfn.TEXTSPLIT(R897,"/",1)</f>
        <v>theater</v>
      </c>
      <c r="T897" t="str">
        <v>plays</v>
      </c>
    </row>
    <row r="898" spans="1:20" ht="31.2" hidden="1" x14ac:dyDescent="0.3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_xlfn.TEXTSPLIT(R898,"/",1)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ref="I899:I962" si="57">ROUND(E899/H899,2)</f>
        <v>90.26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_xlfn.TEXTSPLIT(R899,"/",1)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_xlfn.TEXTSPLIT(R900,"/",1)</f>
        <v>film &amp; video</v>
      </c>
      <c r="T900" t="str">
        <v>documentary</v>
      </c>
    </row>
    <row r="901" spans="1:20" hidden="1" x14ac:dyDescent="0.3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_xlfn.TEXTSPLIT(R901,"/",1)</f>
        <v>music</v>
      </c>
      <c r="T901" t="str">
        <v>jazz</v>
      </c>
    </row>
    <row r="902" spans="1:20" hidden="1" x14ac:dyDescent="0.3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_xlfn.TEXTSPLIT(R902,"/",1)</f>
        <v>technology</v>
      </c>
      <c r="T902" t="str">
        <v>web</v>
      </c>
    </row>
    <row r="903" spans="1:20" hidden="1" x14ac:dyDescent="0.3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_xlfn.TEXTSPLIT(R903,"/",1)</f>
        <v>music</v>
      </c>
      <c r="T903" t="str">
        <v>rock</v>
      </c>
    </row>
    <row r="904" spans="1:20" hidden="1" x14ac:dyDescent="0.3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_xlfn.TEXTSPLIT(R904,"/",1)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_xlfn.TEXTSPLIT(R905,"/",1)</f>
        <v>publishing</v>
      </c>
      <c r="T905" t="str">
        <v>nonfiction</v>
      </c>
    </row>
    <row r="906" spans="1:20" hidden="1" x14ac:dyDescent="0.3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_xlfn.TEXTSPLIT(R906,"/",1)</f>
        <v>publishing</v>
      </c>
      <c r="T906" t="str">
        <v>radio &amp; podcasts</v>
      </c>
    </row>
    <row r="907" spans="1:20" hidden="1" x14ac:dyDescent="0.3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_xlfn.TEXTSPLIT(R907,"/",1)</f>
        <v>theater</v>
      </c>
      <c r="T907" t="str">
        <v>plays</v>
      </c>
    </row>
    <row r="908" spans="1:20" ht="31.2" hidden="1" x14ac:dyDescent="0.3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_xlfn.TEXTSPLIT(R908,"/",1)</f>
        <v>film &amp; video</v>
      </c>
      <c r="T908" t="str">
        <v>documentary</v>
      </c>
    </row>
    <row r="909" spans="1:20" hidden="1" x14ac:dyDescent="0.3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_xlfn.TEXTSPLIT(R909,"/",1)</f>
        <v>theater</v>
      </c>
      <c r="T909" t="str">
        <v>plays</v>
      </c>
    </row>
    <row r="910" spans="1:20" hidden="1" x14ac:dyDescent="0.3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_xlfn.TEXTSPLIT(R910,"/",1)</f>
        <v>games</v>
      </c>
      <c r="T910" t="str">
        <v>video games</v>
      </c>
    </row>
    <row r="911" spans="1:20" hidden="1" x14ac:dyDescent="0.3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_xlfn.TEXTSPLIT(R911,"/",1)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_xlfn.TEXTSPLIT(R912,"/",1)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_xlfn.TEXTSPLIT(R913,"/",1)</f>
        <v>technology</v>
      </c>
      <c r="T913" t="str">
        <v>web</v>
      </c>
    </row>
    <row r="914" spans="1:20" hidden="1" x14ac:dyDescent="0.3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_xlfn.TEXTSPLIT(R914,"/",1)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_xlfn.TEXTSPLIT(R915,"/",1)</f>
        <v>film &amp; video</v>
      </c>
      <c r="T915" t="str">
        <v>drama</v>
      </c>
    </row>
    <row r="916" spans="1:20" hidden="1" x14ac:dyDescent="0.3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_xlfn.TEXTSPLIT(R916,"/",1)</f>
        <v>theater</v>
      </c>
      <c r="T916" t="str">
        <v>plays</v>
      </c>
    </row>
    <row r="917" spans="1:20" ht="31.2" hidden="1" x14ac:dyDescent="0.3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_xlfn.TEXTSPLIT(R917,"/",1)</f>
        <v>film &amp; video</v>
      </c>
      <c r="T917" t="str">
        <v>television</v>
      </c>
    </row>
    <row r="918" spans="1:20" ht="31.2" hidden="1" x14ac:dyDescent="0.3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_xlfn.TEXTSPLIT(R918,"/",1)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_xlfn.TEXTSPLIT(R919,"/",1)</f>
        <v>film &amp; video</v>
      </c>
      <c r="T919" t="str">
        <v>shorts</v>
      </c>
    </row>
    <row r="920" spans="1:20" hidden="1" x14ac:dyDescent="0.3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_xlfn.TEXTSPLIT(R920,"/",1)</f>
        <v>publishing</v>
      </c>
      <c r="T920" t="str">
        <v>radio &amp; podcasts</v>
      </c>
    </row>
    <row r="921" spans="1:20" hidden="1" x14ac:dyDescent="0.3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_xlfn.TEXTSPLIT(R921,"/",1)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_xlfn.TEXTSPLIT(R922,"/",1)</f>
        <v>film &amp; video</v>
      </c>
      <c r="T922" t="str">
        <v>animation</v>
      </c>
    </row>
    <row r="923" spans="1:20" hidden="1" x14ac:dyDescent="0.3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_xlfn.TEXTSPLIT(R923,"/",1)</f>
        <v>technology</v>
      </c>
      <c r="T923" t="str">
        <v>web</v>
      </c>
    </row>
    <row r="924" spans="1:20" hidden="1" x14ac:dyDescent="0.3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_xlfn.TEXTSPLIT(R924,"/",1)</f>
        <v>music</v>
      </c>
      <c r="T924" t="str">
        <v>world music</v>
      </c>
    </row>
    <row r="925" spans="1:20" hidden="1" x14ac:dyDescent="0.3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_xlfn.TEXTSPLIT(R925,"/",1)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_xlfn.TEXTSPLIT(R926,"/",1)</f>
        <v>theater</v>
      </c>
      <c r="T926" t="str">
        <v>plays</v>
      </c>
    </row>
    <row r="927" spans="1:20" ht="31.2" hidden="1" x14ac:dyDescent="0.3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_xlfn.TEXTSPLIT(R927,"/",1)</f>
        <v>theater</v>
      </c>
      <c r="T927" t="str">
        <v>plays</v>
      </c>
    </row>
    <row r="928" spans="1:20" hidden="1" x14ac:dyDescent="0.3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_xlfn.TEXTSPLIT(R928,"/",1)</f>
        <v>food</v>
      </c>
      <c r="T928" t="str">
        <v>food trucks</v>
      </c>
    </row>
    <row r="929" spans="1:20" hidden="1" x14ac:dyDescent="0.3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_xlfn.TEXTSPLIT(R929,"/",1)</f>
        <v>theater</v>
      </c>
      <c r="T929" t="str">
        <v>plays</v>
      </c>
    </row>
    <row r="930" spans="1:20" hidden="1" x14ac:dyDescent="0.3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_xlfn.TEXTSPLIT(R930,"/",1)</f>
        <v>technology</v>
      </c>
      <c r="T930" t="str">
        <v>web</v>
      </c>
    </row>
    <row r="931" spans="1:20" hidden="1" x14ac:dyDescent="0.3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_xlfn.TEXTSPLIT(R931,"/",1)</f>
        <v>theater</v>
      </c>
      <c r="T931" t="str">
        <v>plays</v>
      </c>
    </row>
    <row r="932" spans="1:20" hidden="1" x14ac:dyDescent="0.3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_xlfn.TEXTSPLIT(R932,"/",1)</f>
        <v>theater</v>
      </c>
      <c r="T932" t="str">
        <v>plays</v>
      </c>
    </row>
    <row r="933" spans="1:20" hidden="1" x14ac:dyDescent="0.3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_xlfn.TEXTSPLIT(R933,"/",1)</f>
        <v>theater</v>
      </c>
      <c r="T933" t="str">
        <v>plays</v>
      </c>
    </row>
    <row r="934" spans="1:20" hidden="1" x14ac:dyDescent="0.3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_xlfn.TEXTSPLIT(R934,"/",1)</f>
        <v>music</v>
      </c>
      <c r="T934" t="str">
        <v>rock</v>
      </c>
    </row>
    <row r="935" spans="1:20" hidden="1" x14ac:dyDescent="0.3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_xlfn.TEXTSPLIT(R935,"/",1)</f>
        <v>theater</v>
      </c>
      <c r="T935" t="str">
        <v>plays</v>
      </c>
    </row>
    <row r="936" spans="1:20" hidden="1" x14ac:dyDescent="0.3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_xlfn.TEXTSPLIT(R936,"/",1)</f>
        <v>theater</v>
      </c>
      <c r="T936" t="str">
        <v>plays</v>
      </c>
    </row>
    <row r="937" spans="1:20" ht="31.2" hidden="1" x14ac:dyDescent="0.3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_xlfn.TEXTSPLIT(R937,"/",1)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_xlfn.TEXTSPLIT(R938,"/",1)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_xlfn.TEXTSPLIT(R939,"/",1)</f>
        <v>film &amp; video</v>
      </c>
      <c r="T939" t="str">
        <v>documentary</v>
      </c>
    </row>
    <row r="940" spans="1:20" hidden="1" x14ac:dyDescent="0.3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_xlfn.TEXTSPLIT(R940,"/",1)</f>
        <v>publishing</v>
      </c>
      <c r="T940" t="str">
        <v>fiction</v>
      </c>
    </row>
    <row r="941" spans="1:20" ht="31.2" hidden="1" x14ac:dyDescent="0.3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_xlfn.TEXTSPLIT(R941,"/",1)</f>
        <v>games</v>
      </c>
      <c r="T941" t="str">
        <v>video games</v>
      </c>
    </row>
    <row r="942" spans="1:20" hidden="1" x14ac:dyDescent="0.3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_xlfn.TEXTSPLIT(R942,"/",1)</f>
        <v>technology</v>
      </c>
      <c r="T942" t="str">
        <v>web</v>
      </c>
    </row>
    <row r="943" spans="1:20" hidden="1" x14ac:dyDescent="0.3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_xlfn.TEXTSPLIT(R943,"/",1)</f>
        <v>theater</v>
      </c>
      <c r="T943" t="str">
        <v>plays</v>
      </c>
    </row>
    <row r="944" spans="1:20" hidden="1" x14ac:dyDescent="0.3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_xlfn.TEXTSPLIT(R944,"/",1)</f>
        <v>theater</v>
      </c>
      <c r="T944" t="str">
        <v>plays</v>
      </c>
    </row>
    <row r="945" spans="1:20" hidden="1" x14ac:dyDescent="0.3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_xlfn.TEXTSPLIT(R945,"/",1)</f>
        <v>food</v>
      </c>
      <c r="T945" t="str">
        <v>food trucks</v>
      </c>
    </row>
    <row r="946" spans="1:20" hidden="1" x14ac:dyDescent="0.3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_xlfn.TEXTSPLIT(R946,"/",1)</f>
        <v>photography</v>
      </c>
      <c r="T946" t="str">
        <v>photography books</v>
      </c>
    </row>
    <row r="947" spans="1:20" hidden="1" x14ac:dyDescent="0.3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_xlfn.TEXTSPLIT(R947,"/",1)</f>
        <v>photography</v>
      </c>
      <c r="T947" t="str">
        <v>photography books</v>
      </c>
    </row>
    <row r="948" spans="1:20" ht="31.2" hidden="1" x14ac:dyDescent="0.3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_xlfn.TEXTSPLIT(R948,"/",1)</f>
        <v>theater</v>
      </c>
      <c r="T948" t="str">
        <v>plays</v>
      </c>
    </row>
    <row r="949" spans="1:20" hidden="1" x14ac:dyDescent="0.3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_xlfn.TEXTSPLIT(R949,"/",1)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_xlfn.TEXTSPLIT(R950,"/",1)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_xlfn.TEXTSPLIT(R951,"/",1)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_xlfn.TEXTSPLIT(R952,"/",1)</f>
        <v>theater</v>
      </c>
      <c r="T952" t="str">
        <v>plays</v>
      </c>
    </row>
    <row r="953" spans="1:20" hidden="1" x14ac:dyDescent="0.3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_xlfn.TEXTSPLIT(R953,"/",1)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_xlfn.TEXTSPLIT(R954,"/",1)</f>
        <v>film &amp; video</v>
      </c>
      <c r="T954" t="str">
        <v>documentary</v>
      </c>
    </row>
    <row r="955" spans="1:20" ht="31.2" hidden="1" x14ac:dyDescent="0.3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_xlfn.TEXTSPLIT(R955,"/",1)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_xlfn.TEXTSPLIT(R956,"/",1)</f>
        <v>technology</v>
      </c>
      <c r="T956" t="str">
        <v>web</v>
      </c>
    </row>
    <row r="957" spans="1:20" ht="31.2" hidden="1" x14ac:dyDescent="0.3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_xlfn.TEXTSPLIT(R957,"/",1)</f>
        <v>theater</v>
      </c>
      <c r="T957" t="str">
        <v>plays</v>
      </c>
    </row>
    <row r="958" spans="1:20" hidden="1" x14ac:dyDescent="0.3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_xlfn.TEXTSPLIT(R958,"/",1)</f>
        <v>film &amp; video</v>
      </c>
      <c r="T958" t="str">
        <v>science fiction</v>
      </c>
    </row>
    <row r="959" spans="1:20" hidden="1" x14ac:dyDescent="0.3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_xlfn.TEXTSPLIT(R959,"/",1)</f>
        <v>theater</v>
      </c>
      <c r="T959" t="str">
        <v>plays</v>
      </c>
    </row>
    <row r="960" spans="1:20" ht="31.2" hidden="1" x14ac:dyDescent="0.3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_xlfn.TEXTSPLIT(R960,"/",1)</f>
        <v>film &amp; video</v>
      </c>
      <c r="T960" t="str">
        <v>animation</v>
      </c>
    </row>
    <row r="961" spans="1:20" hidden="1" x14ac:dyDescent="0.3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_xlfn.TEXTSPLIT(R961,"/",1)</f>
        <v>publishing</v>
      </c>
      <c r="T961" t="str">
        <v>translations</v>
      </c>
    </row>
    <row r="962" spans="1:20" hidden="1" x14ac:dyDescent="0.3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_xlfn.TEXTSPLIT(R962,"/",1)</f>
        <v>technology</v>
      </c>
      <c r="T962" t="str">
        <v>web</v>
      </c>
    </row>
    <row r="963" spans="1:20" ht="31.2" hidden="1" x14ac:dyDescent="0.3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ref="I963:I1001" si="61">ROUND(E963/H963,2)</f>
        <v>43.87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_xlfn.TEXTSPLIT(R963,"/",1)</f>
        <v>publishing</v>
      </c>
      <c r="T963" t="str">
        <v>translations</v>
      </c>
    </row>
    <row r="964" spans="1:20" hidden="1" x14ac:dyDescent="0.3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_xlfn.TEXTSPLIT(R964,"/",1)</f>
        <v>food</v>
      </c>
      <c r="T964" t="str">
        <v>food trucks</v>
      </c>
    </row>
    <row r="965" spans="1:20" hidden="1" x14ac:dyDescent="0.3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_xlfn.TEXTSPLIT(R965,"/",1)</f>
        <v>photography</v>
      </c>
      <c r="T965" t="str">
        <v>photography books</v>
      </c>
    </row>
    <row r="966" spans="1:20" hidden="1" x14ac:dyDescent="0.3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_xlfn.TEXTSPLIT(R966,"/",1)</f>
        <v>theater</v>
      </c>
      <c r="T966" t="str">
        <v>plays</v>
      </c>
    </row>
    <row r="967" spans="1:20" hidden="1" x14ac:dyDescent="0.3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_xlfn.TEXTSPLIT(R967,"/",1)</f>
        <v>music</v>
      </c>
      <c r="T967" t="str">
        <v>rock</v>
      </c>
    </row>
    <row r="968" spans="1:20" hidden="1" x14ac:dyDescent="0.3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_xlfn.TEXTSPLIT(R968,"/",1)</f>
        <v>theater</v>
      </c>
      <c r="T968" t="str">
        <v>plays</v>
      </c>
    </row>
    <row r="969" spans="1:20" hidden="1" x14ac:dyDescent="0.3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_xlfn.TEXTSPLIT(R969,"/",1)</f>
        <v>music</v>
      </c>
      <c r="T969" t="str">
        <v>world music</v>
      </c>
    </row>
    <row r="970" spans="1:20" ht="31.2" hidden="1" x14ac:dyDescent="0.3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_xlfn.TEXTSPLIT(R970,"/",1)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_xlfn.TEXTSPLIT(R971,"/",1)</f>
        <v>theater</v>
      </c>
      <c r="T971" t="str">
        <v>plays</v>
      </c>
    </row>
    <row r="972" spans="1:20" ht="31.2" hidden="1" x14ac:dyDescent="0.3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_xlfn.TEXTSPLIT(R972,"/",1)</f>
        <v>theater</v>
      </c>
      <c r="T972" t="str">
        <v>plays</v>
      </c>
    </row>
    <row r="973" spans="1:20" hidden="1" x14ac:dyDescent="0.3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_xlfn.TEXTSPLIT(R973,"/",1)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>
        <f t="shared" si="60"/>
        <v>228</v>
      </c>
      <c r="G974" t="s">
        <v>2117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_xlfn.TEXTSPLIT(R974,"/",1)</f>
        <v>technology</v>
      </c>
      <c r="T974" t="str">
        <v>web</v>
      </c>
    </row>
    <row r="975" spans="1:20" hidden="1" x14ac:dyDescent="0.3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_xlfn.TEXTSPLIT(R975,"/",1)</f>
        <v>theater</v>
      </c>
      <c r="T975" t="str">
        <v>plays</v>
      </c>
    </row>
    <row r="976" spans="1:20" hidden="1" x14ac:dyDescent="0.3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_xlfn.TEXTSPLIT(R976,"/",1)</f>
        <v>music</v>
      </c>
      <c r="T976" t="str">
        <v>indie rock</v>
      </c>
    </row>
    <row r="977" spans="1:20" hidden="1" x14ac:dyDescent="0.3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_xlfn.TEXTSPLIT(R977,"/",1)</f>
        <v>theater</v>
      </c>
      <c r="T977" t="str">
        <v>plays</v>
      </c>
    </row>
    <row r="978" spans="1:20" ht="31.2" hidden="1" x14ac:dyDescent="0.3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_xlfn.TEXTSPLIT(R978,"/",1)</f>
        <v>theater</v>
      </c>
      <c r="T978" t="str">
        <v>plays</v>
      </c>
    </row>
    <row r="979" spans="1:20" hidden="1" x14ac:dyDescent="0.3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_xlfn.TEXTSPLIT(R979,"/",1)</f>
        <v>food</v>
      </c>
      <c r="T979" t="str">
        <v>food trucks</v>
      </c>
    </row>
    <row r="980" spans="1:20" hidden="1" x14ac:dyDescent="0.3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_xlfn.TEXTSPLIT(R980,"/",1)</f>
        <v>games</v>
      </c>
      <c r="T980" t="str">
        <v>video games</v>
      </c>
    </row>
    <row r="981" spans="1:20" hidden="1" x14ac:dyDescent="0.3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_xlfn.TEXTSPLIT(R981,"/",1)</f>
        <v>theater</v>
      </c>
      <c r="T981" t="str">
        <v>plays</v>
      </c>
    </row>
    <row r="982" spans="1:20" hidden="1" x14ac:dyDescent="0.3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_xlfn.TEXTSPLIT(R982,"/",1)</f>
        <v>publishing</v>
      </c>
      <c r="T982" t="str">
        <v>nonfiction</v>
      </c>
    </row>
    <row r="983" spans="1:20" hidden="1" x14ac:dyDescent="0.3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_xlfn.TEXTSPLIT(R983,"/",1)</f>
        <v>technology</v>
      </c>
      <c r="T983" t="str">
        <v>web</v>
      </c>
    </row>
    <row r="984" spans="1:20" hidden="1" x14ac:dyDescent="0.3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_xlfn.TEXTSPLIT(R984,"/",1)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_xlfn.TEXTSPLIT(R985,"/",1)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_xlfn.TEXTSPLIT(R986,"/",1)</f>
        <v>theater</v>
      </c>
      <c r="T986" t="str">
        <v>plays</v>
      </c>
    </row>
    <row r="987" spans="1:20" hidden="1" x14ac:dyDescent="0.3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_xlfn.TEXTSPLIT(R987,"/",1)</f>
        <v>music</v>
      </c>
      <c r="T987" t="str">
        <v>rock</v>
      </c>
    </row>
    <row r="988" spans="1:20" ht="31.2" hidden="1" x14ac:dyDescent="0.3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_xlfn.TEXTSPLIT(R988,"/",1)</f>
        <v>music</v>
      </c>
      <c r="T988" t="str">
        <v>rock</v>
      </c>
    </row>
    <row r="989" spans="1:20" hidden="1" x14ac:dyDescent="0.3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_xlfn.TEXTSPLIT(R989,"/",1)</f>
        <v>film &amp; video</v>
      </c>
      <c r="T989" t="str">
        <v>documentary</v>
      </c>
    </row>
    <row r="990" spans="1:20" hidden="1" x14ac:dyDescent="0.3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_xlfn.TEXTSPLIT(R990,"/",1)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_xlfn.TEXTSPLIT(R991,"/",1)</f>
        <v>publishing</v>
      </c>
      <c r="T991" t="str">
        <v>translations</v>
      </c>
    </row>
    <row r="992" spans="1:20" hidden="1" x14ac:dyDescent="0.3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_xlfn.TEXTSPLIT(R992,"/",1)</f>
        <v>film &amp; video</v>
      </c>
      <c r="T992" t="str">
        <v>drama</v>
      </c>
    </row>
    <row r="993" spans="1:20" hidden="1" x14ac:dyDescent="0.3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_xlfn.TEXTSPLIT(R993,"/",1)</f>
        <v>music</v>
      </c>
      <c r="T993" t="str">
        <v>rock</v>
      </c>
    </row>
    <row r="994" spans="1:20" hidden="1" x14ac:dyDescent="0.3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_xlfn.TEXTSPLIT(R994,"/",1)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_xlfn.TEXTSPLIT(R995,"/",1)</f>
        <v>photography</v>
      </c>
      <c r="T995" t="str">
        <v>photography books</v>
      </c>
    </row>
    <row r="996" spans="1:20" hidden="1" x14ac:dyDescent="0.3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_xlfn.TEXTSPLIT(R996,"/",1)</f>
        <v>publishing</v>
      </c>
      <c r="T996" t="str">
        <v>translations</v>
      </c>
    </row>
    <row r="997" spans="1:20" hidden="1" x14ac:dyDescent="0.3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_xlfn.TEXTSPLIT(R997,"/",1)</f>
        <v>food</v>
      </c>
      <c r="T997" t="str">
        <v>food trucks</v>
      </c>
    </row>
    <row r="998" spans="1:20" ht="31.2" hidden="1" x14ac:dyDescent="0.3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_xlfn.TEXTSPLIT(R998,"/",1)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_xlfn.TEXTSPLIT(R999,"/",1)</f>
        <v>theater</v>
      </c>
      <c r="T999" t="str">
        <v>plays</v>
      </c>
    </row>
    <row r="1000" spans="1:20" hidden="1" x14ac:dyDescent="0.3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_xlfn.TEXTSPLIT(R1000,"/",1)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_xlfn.TEXTSPLIT(R1001,"/",1)</f>
        <v>food</v>
      </c>
      <c r="T1001" t="str">
        <v>food trucks</v>
      </c>
    </row>
  </sheetData>
  <autoFilter ref="A1:T1001" xr:uid="{00000000-0001-0000-0000-000000000000}">
    <filterColumn colId="12">
      <filters>
        <dateGroupItem year="2019" dateTimeGrouping="year"/>
      </filters>
    </filterColumn>
  </autoFilter>
  <conditionalFormatting sqref="G1:G1048576">
    <cfRule type="cellIs" dxfId="3" priority="2" operator="equal">
      <formula>$G$18</formula>
    </cfRule>
    <cfRule type="cellIs" dxfId="2" priority="3" operator="equal">
      <formula>$G$10</formula>
    </cfRule>
    <cfRule type="cellIs" dxfId="1" priority="4" operator="equal">
      <formula>$G$13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theme="4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6F7A19-D9C0-4466-8F7D-41CC11767FC9}">
            <xm:f>NOT(ISERROR(SEARCH($G$20,G1)))</xm:f>
            <xm:f>$G$20</xm:f>
            <x14:dxf>
              <fill>
                <patternFill>
                  <bgColor theme="5" tint="0.59996337778862885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617A-826D-4849-A2D5-03A139FD53C0}">
  <sheetPr codeName="Sheet2"/>
  <dimension ref="A1:F14"/>
  <sheetViews>
    <sheetView workbookViewId="0">
      <selection activeCell="B8" sqref="B8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5" t="s">
        <v>6</v>
      </c>
      <c r="B1" t="s">
        <v>21</v>
      </c>
    </row>
    <row r="3" spans="1:6" x14ac:dyDescent="0.3">
      <c r="A3" s="5" t="s">
        <v>2045</v>
      </c>
      <c r="B3" s="5" t="s">
        <v>2035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6" t="s">
        <v>2036</v>
      </c>
      <c r="B5" s="16">
        <v>10</v>
      </c>
      <c r="C5" s="16">
        <v>41</v>
      </c>
      <c r="D5" s="16">
        <v>3</v>
      </c>
      <c r="E5" s="16">
        <v>76</v>
      </c>
      <c r="F5" s="16">
        <v>130</v>
      </c>
    </row>
    <row r="6" spans="1:6" x14ac:dyDescent="0.3">
      <c r="A6" s="6" t="s">
        <v>2037</v>
      </c>
      <c r="B6" s="16">
        <v>3</v>
      </c>
      <c r="C6" s="16">
        <v>15</v>
      </c>
      <c r="D6" s="16"/>
      <c r="E6" s="16">
        <v>17</v>
      </c>
      <c r="F6" s="16">
        <v>35</v>
      </c>
    </row>
    <row r="7" spans="1:6" x14ac:dyDescent="0.3">
      <c r="A7" s="6" t="s">
        <v>2038</v>
      </c>
      <c r="B7" s="16">
        <v>1</v>
      </c>
      <c r="C7" s="16">
        <v>20</v>
      </c>
      <c r="D7" s="16">
        <v>2</v>
      </c>
      <c r="E7" s="16">
        <v>14</v>
      </c>
      <c r="F7" s="16">
        <v>37</v>
      </c>
    </row>
    <row r="8" spans="1:6" x14ac:dyDescent="0.3">
      <c r="A8" s="6" t="s">
        <v>2039</v>
      </c>
      <c r="B8" s="16"/>
      <c r="C8" s="16"/>
      <c r="D8" s="16"/>
      <c r="E8" s="16">
        <v>4</v>
      </c>
      <c r="F8" s="16">
        <v>4</v>
      </c>
    </row>
    <row r="9" spans="1:6" x14ac:dyDescent="0.3">
      <c r="A9" s="6" t="s">
        <v>2040</v>
      </c>
      <c r="B9" s="16">
        <v>6</v>
      </c>
      <c r="C9" s="16">
        <v>44</v>
      </c>
      <c r="D9" s="16"/>
      <c r="E9" s="16">
        <v>79</v>
      </c>
      <c r="F9" s="16">
        <v>129</v>
      </c>
    </row>
    <row r="10" spans="1:6" x14ac:dyDescent="0.3">
      <c r="A10" s="6" t="s">
        <v>2041</v>
      </c>
      <c r="B10" s="16">
        <v>3</v>
      </c>
      <c r="C10" s="16">
        <v>6</v>
      </c>
      <c r="D10" s="16">
        <v>1</v>
      </c>
      <c r="E10" s="16">
        <v>24</v>
      </c>
      <c r="F10" s="16">
        <v>34</v>
      </c>
    </row>
    <row r="11" spans="1:6" x14ac:dyDescent="0.3">
      <c r="A11" s="6" t="s">
        <v>2042</v>
      </c>
      <c r="B11" s="16">
        <v>2</v>
      </c>
      <c r="C11" s="16">
        <v>18</v>
      </c>
      <c r="D11" s="16">
        <v>1</v>
      </c>
      <c r="E11" s="16">
        <v>28</v>
      </c>
      <c r="F11" s="16">
        <v>49</v>
      </c>
    </row>
    <row r="12" spans="1:6" x14ac:dyDescent="0.3">
      <c r="A12" s="6" t="s">
        <v>2043</v>
      </c>
      <c r="B12" s="16">
        <v>2</v>
      </c>
      <c r="C12" s="16">
        <v>24</v>
      </c>
      <c r="D12" s="16">
        <v>1</v>
      </c>
      <c r="E12" s="16">
        <v>45</v>
      </c>
      <c r="F12" s="16">
        <v>72</v>
      </c>
    </row>
    <row r="13" spans="1:6" x14ac:dyDescent="0.3">
      <c r="A13" s="6" t="s">
        <v>2044</v>
      </c>
      <c r="B13" s="16">
        <v>17</v>
      </c>
      <c r="C13" s="16">
        <v>106</v>
      </c>
      <c r="D13" s="16">
        <v>1</v>
      </c>
      <c r="E13" s="16">
        <v>149</v>
      </c>
      <c r="F13" s="16">
        <v>273</v>
      </c>
    </row>
    <row r="14" spans="1:6" x14ac:dyDescent="0.3">
      <c r="A14" s="6" t="s">
        <v>2034</v>
      </c>
      <c r="B14" s="16">
        <v>44</v>
      </c>
      <c r="C14" s="16">
        <v>274</v>
      </c>
      <c r="D14" s="16">
        <v>9</v>
      </c>
      <c r="E14" s="16">
        <v>436</v>
      </c>
      <c r="F14" s="16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377E-8D35-4958-8496-0F2CB13AA495}">
  <sheetPr codeName="Sheet3"/>
  <dimension ref="A1:F30"/>
  <sheetViews>
    <sheetView workbookViewId="0">
      <selection activeCell="A19" sqref="A19:F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2045</v>
      </c>
      <c r="B4" s="5" t="s">
        <v>2035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2047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3">
      <c r="A7" s="6" t="s">
        <v>2048</v>
      </c>
      <c r="B7" s="16"/>
      <c r="C7" s="16"/>
      <c r="D7" s="16"/>
      <c r="E7" s="16">
        <v>4</v>
      </c>
      <c r="F7" s="16">
        <v>4</v>
      </c>
    </row>
    <row r="8" spans="1:6" x14ac:dyDescent="0.3">
      <c r="A8" s="6" t="s">
        <v>2049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3">
      <c r="A9" s="6" t="s">
        <v>2050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3">
      <c r="A10" s="6" t="s">
        <v>2051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3">
      <c r="A11" s="6" t="s">
        <v>2052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3">
      <c r="A12" s="6" t="s">
        <v>2053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3">
      <c r="A13" s="6" t="s">
        <v>2054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3">
      <c r="A14" s="6" t="s">
        <v>2055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3">
      <c r="A15" s="6" t="s">
        <v>2056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3">
      <c r="A16" s="6" t="s">
        <v>2057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3">
      <c r="A17" s="6" t="s">
        <v>2058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3">
      <c r="A18" s="6" t="s">
        <v>2059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3">
      <c r="A19" s="6" t="s">
        <v>2060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3">
      <c r="A20" s="6" t="s">
        <v>2061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3">
      <c r="A21" s="6" t="s">
        <v>2062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3">
      <c r="A22" s="6" t="s">
        <v>2063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3">
      <c r="A23" s="6" t="s">
        <v>2064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3">
      <c r="A24" s="6" t="s">
        <v>2065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3">
      <c r="A25" s="6" t="s">
        <v>2066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3">
      <c r="A26" s="6" t="s">
        <v>2067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3">
      <c r="A27" s="6" t="s">
        <v>2068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3">
      <c r="A28" s="6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3">
      <c r="A29" s="6" t="s">
        <v>2070</v>
      </c>
      <c r="B29" s="16"/>
      <c r="C29" s="16"/>
      <c r="D29" s="16"/>
      <c r="E29" s="16">
        <v>3</v>
      </c>
      <c r="F29" s="16">
        <v>3</v>
      </c>
    </row>
    <row r="30" spans="1:6" x14ac:dyDescent="0.3">
      <c r="A30" s="6" t="s">
        <v>2034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3DA5-A48A-4B89-A0FB-561AB6C5F212}">
  <sheetPr codeName="Sheet4"/>
  <dimension ref="A1:E18"/>
  <sheetViews>
    <sheetView workbookViewId="0">
      <selection activeCell="P21" sqref="P21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1" bestFit="1" customWidth="1"/>
  </cols>
  <sheetData>
    <row r="1" spans="1:5" x14ac:dyDescent="0.3">
      <c r="A1" s="5" t="s">
        <v>2031</v>
      </c>
      <c r="B1" t="s">
        <v>2046</v>
      </c>
    </row>
    <row r="2" spans="1:5" x14ac:dyDescent="0.3">
      <c r="A2" s="5" t="s">
        <v>2085</v>
      </c>
      <c r="B2" t="s">
        <v>2046</v>
      </c>
    </row>
    <row r="4" spans="1:5" x14ac:dyDescent="0.3">
      <c r="A4" s="5" t="s">
        <v>2045</v>
      </c>
      <c r="B4" s="5" t="s">
        <v>2035</v>
      </c>
    </row>
    <row r="5" spans="1:5" x14ac:dyDescent="0.3">
      <c r="A5" s="5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D798-9204-4627-8B16-AB00DA2AA95C}">
  <sheetPr codeName="Sheet5"/>
  <dimension ref="A1:H13"/>
  <sheetViews>
    <sheetView workbookViewId="0">
      <selection activeCell="N15" sqref="N15"/>
    </sheetView>
  </sheetViews>
  <sheetFormatPr defaultRowHeight="15.6" x14ac:dyDescent="0.3"/>
  <cols>
    <col min="1" max="1" width="28.3984375" bestFit="1" customWidth="1"/>
    <col min="2" max="2" width="16.69921875" bestFit="1" customWidth="1"/>
    <col min="3" max="3" width="13.296875" bestFit="1" customWidth="1"/>
    <col min="4" max="4" width="19.69921875" bestFit="1" customWidth="1"/>
    <col min="5" max="5" width="12.296875" bestFit="1" customWidth="1"/>
    <col min="6" max="6" width="19.19921875" style="8" bestFit="1" customWidth="1"/>
    <col min="7" max="7" width="15.69921875" style="8" bestFit="1" customWidth="1"/>
    <col min="8" max="8" width="18.3984375" style="8" bestFit="1" customWidth="1"/>
  </cols>
  <sheetData>
    <row r="1" spans="1:8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">
      <c r="A2" t="s">
        <v>2094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">
      <c r="A3" t="s">
        <v>2095</v>
      </c>
      <c r="B3">
        <f>COUNTIFS(Crowdfunding!D2:D1001,"&gt;=1000 ",Crowdfunding!D2:D1001,"&lt;5000 ",Crowdfunding!G2:G1001,"successful")</f>
        <v>191</v>
      </c>
      <c r="C3">
        <f>COUNTIFS(Crowdfunding!D2:D1001,"&gt;=1000 ",Crowdfunding!D2:D1001,"&lt;5000 ",Crowdfunding!G2:G1001,"failed")</f>
        <v>38</v>
      </c>
      <c r="D3">
        <f>COUNTIFS(Crowdfunding!D2:D1001,"&gt;=1000 ",Crowdfunding!D2:D1001,"&lt;5000 ",Crowdfunding!G2:G1001,"canceled")</f>
        <v>2</v>
      </c>
      <c r="E3">
        <f>SUM(B3:D3)</f>
        <v>231</v>
      </c>
      <c r="F3" s="8">
        <f>B3/E3</f>
        <v>0.82683982683982682</v>
      </c>
      <c r="G3" s="8">
        <f>C3/E3</f>
        <v>0.16450216450216451</v>
      </c>
      <c r="H3" s="8">
        <f>D3/E3</f>
        <v>8.658008658008658E-3</v>
      </c>
    </row>
    <row r="4" spans="1:8" x14ac:dyDescent="0.3">
      <c r="A4" t="s">
        <v>2096</v>
      </c>
      <c r="B4">
        <f>COUNTIFS(Crowdfunding!D2:D1001,"&gt;=5000 ",Crowdfunding!D2:D1001,"&lt;10000 ",Crowdfunding!G2:G1001,"successful")</f>
        <v>164</v>
      </c>
      <c r="C4">
        <f>COUNTIFS(Crowdfunding!D2:D1001,"&gt;=5000 ",Crowdfunding!D2:D1001,"&lt;10000 ",Crowdfunding!G2:G1001,"failed")</f>
        <v>126</v>
      </c>
      <c r="D4">
        <f>COUNTIFS(Crowdfunding!D2:D1001,"&gt;=5000 ",Crowdfunding!D2:D1001,"&lt;10000 ",Crowdfunding!G2:G1001,"canceled")</f>
        <v>25</v>
      </c>
      <c r="E4">
        <f t="shared" ref="E4:E13" si="0">SUM(B4:D4)</f>
        <v>315</v>
      </c>
      <c r="F4" s="8">
        <f t="shared" ref="F4:F13" si="1">B4/E4</f>
        <v>0.52063492063492067</v>
      </c>
      <c r="G4" s="8">
        <f t="shared" ref="G4:G13" si="2">C4/E4</f>
        <v>0.4</v>
      </c>
      <c r="H4" s="8">
        <f t="shared" ref="H4:H13" si="3">D4/E4</f>
        <v>7.9365079365079361E-2</v>
      </c>
    </row>
    <row r="5" spans="1:8" x14ac:dyDescent="0.3">
      <c r="A5" t="s">
        <v>2097</v>
      </c>
      <c r="B5">
        <f>COUNTIFS(Crowdfunding!D2:D1001,"&gt;=10000 ",Crowdfunding!D2:D1001,"&lt;15000 ",Crowdfunding!G2:G1001,"successful")</f>
        <v>4</v>
      </c>
      <c r="C5">
        <f>COUNTIFS(Crowdfunding!D2:D1001,"&gt;=10000 ",Crowdfunding!D2:D1001,"&lt;15000 ",Crowdfunding!G2:G1001,"failed")</f>
        <v>5</v>
      </c>
      <c r="D5">
        <f>COUNTIFS(Crowdfunding!D2:D1001,"&gt;=10000 ",Crowdfunding!D2:D1001,"&lt;15000 ",Crowdfunding!G2:G1001,"canceled")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2098</v>
      </c>
      <c r="B6">
        <f>COUNTIFS(Crowdfunding!D2:D1001,"&gt;=15000 ",Crowdfunding!D2:D1001,"&lt;20000 ",Crowdfunding!G2:G1001,"successful")</f>
        <v>10</v>
      </c>
      <c r="C6">
        <f>COUNTIFS(Crowdfunding!D2:D1001,"&gt;=15000 ",Crowdfunding!D2:D1001,"&lt;20000 ",Crowdfunding!G2:G1001,"failed")</f>
        <v>0</v>
      </c>
      <c r="D6">
        <f>COUNTIFS(Crowdfunding!D2:D1001,"&gt;=15000 ",Crowdfunding!D2:D1001,"&lt;20000 ",Crowdfunding!G2:G1001,"canceled")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2099</v>
      </c>
      <c r="B7">
        <f>COUNTIFS(Crowdfunding!D2:D1001,"&gt;=20000 ",Crowdfunding!D2:D1001,"&lt;25000 ",Crowdfunding!G2:G1001,"successful")</f>
        <v>7</v>
      </c>
      <c r="C7">
        <f>COUNTIFS(Crowdfunding!D2:D1001,"&gt;=20000 ",Crowdfunding!D2:D1001,"&lt;25000 ",Crowdfunding!G2:G1001,"failed")</f>
        <v>0</v>
      </c>
      <c r="D7">
        <f>COUNTIFS(Crowdfunding!D2:D1001,"&gt;=20000 ",Crowdfunding!D2:D1001,"&lt;25000 ",Crowdfunding!G2:G1001,"canceled")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2100</v>
      </c>
      <c r="B8">
        <f>COUNTIFS(Crowdfunding!D2:D1001,"&gt;=25000 ",Crowdfunding!D2:D1001,"&lt;30000 ",Crowdfunding!G2:G1001,"successful")</f>
        <v>11</v>
      </c>
      <c r="C8">
        <f>COUNTIFS(Crowdfunding!D2:D1001,"&gt;=25000 ",Crowdfunding!D2:D1001,"&lt;30000 ",Crowdfunding!G2:G1001,"failed")</f>
        <v>3</v>
      </c>
      <c r="D8">
        <f>COUNTIFS(Crowdfunding!D2:D1001,"&gt;=25000 ",Crowdfunding!D2:D1001,"&lt;30000 ",Crowdfunding!G2:G1001,"canceled")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2101</v>
      </c>
      <c r="B9">
        <f>COUNTIFS(Crowdfunding!D2:D1001,"&gt;=30000 ",Crowdfunding!D2:D1001,"&lt;35000 ",Crowdfunding!G2:G1001,"successful")</f>
        <v>7</v>
      </c>
      <c r="C9">
        <f>COUNTIFS(Crowdfunding!D2:D1001,"&gt;=30000 ",Crowdfunding!D2:D1001,"&lt;35000 ",Crowdfunding!G2:G1001,"failed")</f>
        <v>0</v>
      </c>
      <c r="D9">
        <f>COUNTIFS(Crowdfunding!D2:D1001,"&gt;=30000 ",Crowdfunding!D2:D1001,"&lt;35000 ",Crowdfunding!G2:G1001,"canceled")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2102</v>
      </c>
      <c r="B10">
        <f>COUNTIFS(Crowdfunding!D2:D1001,"&gt;=35000 ",Crowdfunding!D2:D1001,"&lt;40000 ",Crowdfunding!G2:G1001,"successful")</f>
        <v>8</v>
      </c>
      <c r="C10">
        <f>COUNTIFS(Crowdfunding!D2:D1001,"&gt;=35000 ",Crowdfunding!D2:D1001,"&lt;40000 ",Crowdfunding!G2:G1001,"failed")</f>
        <v>3</v>
      </c>
      <c r="D10">
        <f>COUNTIFS(Crowdfunding!D2:D1001,"&gt;=35000 ",Crowdfunding!D2:D1001,"&lt;40000 ",Crowdfunding!G2:G1001,"canceled")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2103</v>
      </c>
      <c r="B11">
        <f>COUNTIFS(Crowdfunding!D2:D1001,"&gt;=40000 ",Crowdfunding!D2:D1001,"&lt;45000 ",Crowdfunding!G2:G1001,"successful")</f>
        <v>10</v>
      </c>
      <c r="C11">
        <f>COUNTIFS(Crowdfunding!D2:D1001,"&gt;=40000 ",Crowdfunding!D2:D1001,"&lt;45000 ",Crowdfunding!G2:G1001,"failed")</f>
        <v>3</v>
      </c>
      <c r="D11">
        <f>COUNTIFS(Crowdfunding!D2:D1001,"&gt;=40000 ",Crowdfunding!D2:D1001,"&lt;45000 ",Crowdfunding!G2:G1001,"canceled")</f>
        <v>0</v>
      </c>
      <c r="E11">
        <f t="shared" si="0"/>
        <v>13</v>
      </c>
      <c r="F11" s="8">
        <f t="shared" si="1"/>
        <v>0.76923076923076927</v>
      </c>
      <c r="G11" s="8">
        <f t="shared" si="2"/>
        <v>0.23076923076923078</v>
      </c>
      <c r="H11" s="8">
        <f t="shared" si="3"/>
        <v>0</v>
      </c>
    </row>
    <row r="12" spans="1:8" x14ac:dyDescent="0.3">
      <c r="A12" t="s">
        <v>2104</v>
      </c>
      <c r="B12">
        <f>COUNTIFS(Crowdfunding!D2:D1001,"&gt;=45000 ",Crowdfunding!D2:D1001,"&lt;50000 ",Crowdfunding!G2:G1001,"successful")</f>
        <v>8</v>
      </c>
      <c r="C12">
        <f>COUNTIFS(Crowdfunding!D2:D1001,"&gt;=45000 ",Crowdfunding!D2:D1001,"&lt;50000 ",Crowdfunding!G2:G1001,"failed")</f>
        <v>3</v>
      </c>
      <c r="D12">
        <f>COUNTIFS(Crowdfunding!D2:D1001,"&gt;=45000 ",Crowdfunding!D2:D1001,"&lt;50000 ",Crowdfunding!G2:G1001,"canceled")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2105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E7B9-BA8C-41D4-AF89-557C3746A2BC}">
  <dimension ref="A1:K566"/>
  <sheetViews>
    <sheetView workbookViewId="0">
      <selection activeCell="D1" sqref="D1:D1048576"/>
    </sheetView>
  </sheetViews>
  <sheetFormatPr defaultRowHeight="15.6" x14ac:dyDescent="0.3"/>
  <cols>
    <col min="1" max="1" width="9.3984375" bestFit="1" customWidth="1"/>
    <col min="2" max="2" width="13.09765625" bestFit="1" customWidth="1"/>
    <col min="4" max="4" width="12.796875" bestFit="1" customWidth="1"/>
    <col min="9" max="9" width="17.09765625" bestFit="1" customWidth="1"/>
    <col min="10" max="10" width="16.3984375" style="15" bestFit="1" customWidth="1"/>
    <col min="11" max="11" width="12.69921875" style="15" bestFit="1" customWidth="1"/>
  </cols>
  <sheetData>
    <row r="1" spans="1:11" x14ac:dyDescent="0.3">
      <c r="A1" t="s">
        <v>2106</v>
      </c>
      <c r="B1" t="s">
        <v>2107</v>
      </c>
      <c r="C1" t="s">
        <v>2106</v>
      </c>
      <c r="D1" t="s">
        <v>2107</v>
      </c>
      <c r="I1" s="13" t="s">
        <v>2116</v>
      </c>
      <c r="J1" s="14" t="s">
        <v>2114</v>
      </c>
      <c r="K1" s="14" t="s">
        <v>2115</v>
      </c>
    </row>
    <row r="2" spans="1:11" x14ac:dyDescent="0.3">
      <c r="A2" s="12" t="str" cm="1">
        <f t="array" ref="A2:B565">_xlfn._xlws.FILTER(Crowdfunding!G2:H1001,Crowdfunding!G2:G1001="successful")</f>
        <v>successful</v>
      </c>
      <c r="B2">
        <v>158</v>
      </c>
      <c r="C2" s="11" t="str" cm="1">
        <f t="array" ref="C2:D365">_xlfn._xlws.FILTER(Crowdfunding!G2:H1001,Crowdfunding!G2:G1001="failed")</f>
        <v>failed</v>
      </c>
      <c r="D2">
        <v>0</v>
      </c>
      <c r="I2" t="s">
        <v>2108</v>
      </c>
      <c r="J2" s="15">
        <f>AVERAGE($B$2:$B$566)</f>
        <v>849.67553191489367</v>
      </c>
      <c r="K2" s="15">
        <f>AVERAGE($D$2:$D$365)</f>
        <v>585.61538461538464</v>
      </c>
    </row>
    <row r="3" spans="1:11" x14ac:dyDescent="0.3">
      <c r="A3" s="12" t="str">
        <v>successful</v>
      </c>
      <c r="B3">
        <v>1425</v>
      </c>
      <c r="C3" s="11" t="str">
        <v>failed</v>
      </c>
      <c r="D3">
        <v>24</v>
      </c>
      <c r="I3" t="s">
        <v>2109</v>
      </c>
      <c r="J3" s="15">
        <f>MEDIAN($B$2:$B$566)</f>
        <v>200</v>
      </c>
      <c r="K3" s="15">
        <f>MEDIAN($D$2:$D$365)</f>
        <v>114.5</v>
      </c>
    </row>
    <row r="4" spans="1:11" x14ac:dyDescent="0.3">
      <c r="A4" s="12" t="str">
        <v>successful</v>
      </c>
      <c r="B4">
        <v>174</v>
      </c>
      <c r="C4" s="11" t="str">
        <v>failed</v>
      </c>
      <c r="D4">
        <v>53</v>
      </c>
      <c r="I4" t="s">
        <v>2110</v>
      </c>
      <c r="J4" s="15">
        <f>MIN($B$2:$B$566)</f>
        <v>16</v>
      </c>
      <c r="K4" s="15">
        <f>MIN($D$2:$D$365)</f>
        <v>0</v>
      </c>
    </row>
    <row r="5" spans="1:11" x14ac:dyDescent="0.3">
      <c r="A5" s="12" t="str">
        <v>successful</v>
      </c>
      <c r="B5">
        <v>227</v>
      </c>
      <c r="C5" s="11" t="str">
        <v>failed</v>
      </c>
      <c r="D5">
        <v>18</v>
      </c>
      <c r="I5" t="s">
        <v>2111</v>
      </c>
      <c r="J5" s="15">
        <f>MAX($B$2:$B$566)</f>
        <v>7295</v>
      </c>
      <c r="K5" s="15">
        <f>MAX($D$2:$D$365)</f>
        <v>6080</v>
      </c>
    </row>
    <row r="6" spans="1:11" x14ac:dyDescent="0.3">
      <c r="A6" s="12" t="str">
        <v>successful</v>
      </c>
      <c r="B6">
        <v>220</v>
      </c>
      <c r="C6" s="11" t="str">
        <v>failed</v>
      </c>
      <c r="D6">
        <v>44</v>
      </c>
      <c r="I6" t="s">
        <v>2112</v>
      </c>
      <c r="J6" s="15">
        <f>_xlfn.VAR.P($B$2:$B$566)</f>
        <v>1604993.4071318093</v>
      </c>
      <c r="K6" s="15">
        <f>_xlfn.VAR.P($D$2:$D$365)</f>
        <v>921574.68174133555</v>
      </c>
    </row>
    <row r="7" spans="1:11" x14ac:dyDescent="0.3">
      <c r="A7" s="12" t="str">
        <v>successful</v>
      </c>
      <c r="B7">
        <v>98</v>
      </c>
      <c r="C7" s="11" t="str">
        <v>failed</v>
      </c>
      <c r="D7">
        <v>27</v>
      </c>
      <c r="I7" t="s">
        <v>2113</v>
      </c>
      <c r="J7" s="15">
        <f>_xlfn.STDEV.P($B$2:$B$566)</f>
        <v>1266.8833439317959</v>
      </c>
      <c r="K7" s="15">
        <f>_xlfn.STDEV.P($D$2:$D$365)</f>
        <v>959.98681331637863</v>
      </c>
    </row>
    <row r="8" spans="1:11" x14ac:dyDescent="0.3">
      <c r="A8" s="12" t="str">
        <v>successful</v>
      </c>
      <c r="B8">
        <v>100</v>
      </c>
      <c r="C8" s="11" t="str">
        <v>failed</v>
      </c>
      <c r="D8">
        <v>55</v>
      </c>
    </row>
    <row r="9" spans="1:11" x14ac:dyDescent="0.3">
      <c r="A9" s="12" t="str">
        <v>successful</v>
      </c>
      <c r="B9">
        <v>1249</v>
      </c>
      <c r="C9" s="11" t="str">
        <v>failed</v>
      </c>
      <c r="D9">
        <v>200</v>
      </c>
    </row>
    <row r="10" spans="1:11" x14ac:dyDescent="0.3">
      <c r="A10" s="12" t="str">
        <v>successful</v>
      </c>
      <c r="B10">
        <v>1396</v>
      </c>
      <c r="C10" s="11" t="str">
        <v>failed</v>
      </c>
      <c r="D10">
        <v>452</v>
      </c>
    </row>
    <row r="11" spans="1:11" x14ac:dyDescent="0.3">
      <c r="A11" s="12" t="str">
        <v>successful</v>
      </c>
      <c r="B11">
        <v>890</v>
      </c>
      <c r="C11" s="11" t="str">
        <v>failed</v>
      </c>
      <c r="D11">
        <v>674</v>
      </c>
    </row>
    <row r="12" spans="1:11" x14ac:dyDescent="0.3">
      <c r="A12" s="12" t="str">
        <v>successful</v>
      </c>
      <c r="B12">
        <v>142</v>
      </c>
      <c r="C12" s="11" t="str">
        <v>failed</v>
      </c>
      <c r="D12">
        <v>558</v>
      </c>
    </row>
    <row r="13" spans="1:11" x14ac:dyDescent="0.3">
      <c r="A13" s="12" t="str">
        <v>successful</v>
      </c>
      <c r="B13">
        <v>2673</v>
      </c>
      <c r="C13" s="11" t="str">
        <v>failed</v>
      </c>
      <c r="D13">
        <v>15</v>
      </c>
    </row>
    <row r="14" spans="1:11" x14ac:dyDescent="0.3">
      <c r="A14" s="12" t="str">
        <v>successful</v>
      </c>
      <c r="B14">
        <v>163</v>
      </c>
      <c r="C14" s="11" t="str">
        <v>failed</v>
      </c>
      <c r="D14">
        <v>2307</v>
      </c>
    </row>
    <row r="15" spans="1:11" x14ac:dyDescent="0.3">
      <c r="A15" s="12" t="str">
        <v>successful</v>
      </c>
      <c r="B15">
        <v>2220</v>
      </c>
      <c r="C15" s="11" t="str">
        <v>failed</v>
      </c>
      <c r="D15">
        <v>88</v>
      </c>
    </row>
    <row r="16" spans="1:11" x14ac:dyDescent="0.3">
      <c r="A16" s="12" t="str">
        <v>successful</v>
      </c>
      <c r="B16">
        <v>1606</v>
      </c>
      <c r="C16" s="11" t="str">
        <v>failed</v>
      </c>
      <c r="D16">
        <v>48</v>
      </c>
    </row>
    <row r="17" spans="1:4" x14ac:dyDescent="0.3">
      <c r="A17" s="12" t="str">
        <v>successful</v>
      </c>
      <c r="B17">
        <v>129</v>
      </c>
      <c r="C17" s="11" t="str">
        <v>failed</v>
      </c>
      <c r="D17">
        <v>1</v>
      </c>
    </row>
    <row r="18" spans="1:4" x14ac:dyDescent="0.3">
      <c r="A18" s="12" t="str">
        <v>successful</v>
      </c>
      <c r="B18">
        <v>226</v>
      </c>
      <c r="C18" s="11" t="str">
        <v>failed</v>
      </c>
      <c r="D18">
        <v>1467</v>
      </c>
    </row>
    <row r="19" spans="1:4" x14ac:dyDescent="0.3">
      <c r="A19" s="12" t="str">
        <v>successful</v>
      </c>
      <c r="B19">
        <v>5419</v>
      </c>
      <c r="C19" s="11" t="str">
        <v>failed</v>
      </c>
      <c r="D19">
        <v>75</v>
      </c>
    </row>
    <row r="20" spans="1:4" x14ac:dyDescent="0.3">
      <c r="A20" s="12" t="str">
        <v>successful</v>
      </c>
      <c r="B20">
        <v>165</v>
      </c>
      <c r="C20" s="11" t="str">
        <v>failed</v>
      </c>
      <c r="D20">
        <v>120</v>
      </c>
    </row>
    <row r="21" spans="1:4" x14ac:dyDescent="0.3">
      <c r="A21" s="12" t="str">
        <v>successful</v>
      </c>
      <c r="B21">
        <v>1965</v>
      </c>
      <c r="C21" s="11" t="str">
        <v>failed</v>
      </c>
      <c r="D21">
        <v>2253</v>
      </c>
    </row>
    <row r="22" spans="1:4" x14ac:dyDescent="0.3">
      <c r="A22" s="12" t="str">
        <v>successful</v>
      </c>
      <c r="B22">
        <v>16</v>
      </c>
      <c r="C22" s="11" t="str">
        <v>failed</v>
      </c>
      <c r="D22">
        <v>5</v>
      </c>
    </row>
    <row r="23" spans="1:4" x14ac:dyDescent="0.3">
      <c r="A23" s="12" t="str">
        <v>successful</v>
      </c>
      <c r="B23">
        <v>107</v>
      </c>
      <c r="C23" s="11" t="str">
        <v>failed</v>
      </c>
      <c r="D23">
        <v>38</v>
      </c>
    </row>
    <row r="24" spans="1:4" x14ac:dyDescent="0.3">
      <c r="A24" s="12" t="str">
        <v>successful</v>
      </c>
      <c r="B24">
        <v>134</v>
      </c>
      <c r="C24" s="11" t="str">
        <v>failed</v>
      </c>
      <c r="D24">
        <v>12</v>
      </c>
    </row>
    <row r="25" spans="1:4" x14ac:dyDescent="0.3">
      <c r="A25" s="12" t="str">
        <v>successful</v>
      </c>
      <c r="B25">
        <v>198</v>
      </c>
      <c r="C25" s="11" t="str">
        <v>failed</v>
      </c>
      <c r="D25">
        <v>1684</v>
      </c>
    </row>
    <row r="26" spans="1:4" x14ac:dyDescent="0.3">
      <c r="A26" s="12" t="str">
        <v>successful</v>
      </c>
      <c r="B26">
        <v>111</v>
      </c>
      <c r="C26" s="11" t="str">
        <v>failed</v>
      </c>
      <c r="D26">
        <v>56</v>
      </c>
    </row>
    <row r="27" spans="1:4" x14ac:dyDescent="0.3">
      <c r="A27" s="12" t="str">
        <v>successful</v>
      </c>
      <c r="B27">
        <v>222</v>
      </c>
      <c r="C27" s="11" t="str">
        <v>failed</v>
      </c>
      <c r="D27">
        <v>838</v>
      </c>
    </row>
    <row r="28" spans="1:4" x14ac:dyDescent="0.3">
      <c r="A28" s="12" t="str">
        <v>successful</v>
      </c>
      <c r="B28">
        <v>6212</v>
      </c>
      <c r="C28" s="11" t="str">
        <v>failed</v>
      </c>
      <c r="D28">
        <v>1000</v>
      </c>
    </row>
    <row r="29" spans="1:4" x14ac:dyDescent="0.3">
      <c r="A29" s="12" t="str">
        <v>successful</v>
      </c>
      <c r="B29">
        <v>98</v>
      </c>
      <c r="C29" s="11" t="str">
        <v>failed</v>
      </c>
      <c r="D29">
        <v>1482</v>
      </c>
    </row>
    <row r="30" spans="1:4" x14ac:dyDescent="0.3">
      <c r="A30" s="12" t="str">
        <v>successful</v>
      </c>
      <c r="B30">
        <v>92</v>
      </c>
      <c r="C30" s="11" t="str">
        <v>failed</v>
      </c>
      <c r="D30">
        <v>106</v>
      </c>
    </row>
    <row r="31" spans="1:4" x14ac:dyDescent="0.3">
      <c r="A31" s="12" t="str">
        <v>successful</v>
      </c>
      <c r="B31">
        <v>149</v>
      </c>
      <c r="C31" s="11" t="str">
        <v>failed</v>
      </c>
      <c r="D31">
        <v>679</v>
      </c>
    </row>
    <row r="32" spans="1:4" x14ac:dyDescent="0.3">
      <c r="A32" s="12" t="str">
        <v>successful</v>
      </c>
      <c r="B32">
        <v>2431</v>
      </c>
      <c r="C32" s="11" t="str">
        <v>failed</v>
      </c>
      <c r="D32">
        <v>1220</v>
      </c>
    </row>
    <row r="33" spans="1:4" x14ac:dyDescent="0.3">
      <c r="A33" s="12" t="str">
        <v>successful</v>
      </c>
      <c r="B33">
        <v>303</v>
      </c>
      <c r="C33" s="11" t="str">
        <v>failed</v>
      </c>
      <c r="D33">
        <v>1</v>
      </c>
    </row>
    <row r="34" spans="1:4" x14ac:dyDescent="0.3">
      <c r="A34" s="12" t="str">
        <v>successful</v>
      </c>
      <c r="B34">
        <v>209</v>
      </c>
      <c r="C34" s="11" t="str">
        <v>failed</v>
      </c>
      <c r="D34">
        <v>37</v>
      </c>
    </row>
    <row r="35" spans="1:4" x14ac:dyDescent="0.3">
      <c r="A35" s="12" t="str">
        <v>successful</v>
      </c>
      <c r="B35">
        <v>131</v>
      </c>
      <c r="C35" s="11" t="str">
        <v>failed</v>
      </c>
      <c r="D35">
        <v>60</v>
      </c>
    </row>
    <row r="36" spans="1:4" x14ac:dyDescent="0.3">
      <c r="A36" s="12" t="str">
        <v>successful</v>
      </c>
      <c r="B36">
        <v>164</v>
      </c>
      <c r="C36" s="11" t="str">
        <v>failed</v>
      </c>
      <c r="D36">
        <v>296</v>
      </c>
    </row>
    <row r="37" spans="1:4" x14ac:dyDescent="0.3">
      <c r="A37" s="12" t="str">
        <v>successful</v>
      </c>
      <c r="B37">
        <v>201</v>
      </c>
      <c r="C37" s="11" t="str">
        <v>failed</v>
      </c>
      <c r="D37">
        <v>3304</v>
      </c>
    </row>
    <row r="38" spans="1:4" x14ac:dyDescent="0.3">
      <c r="A38" s="12" t="str">
        <v>successful</v>
      </c>
      <c r="B38">
        <v>211</v>
      </c>
      <c r="C38" s="11" t="str">
        <v>failed</v>
      </c>
      <c r="D38">
        <v>73</v>
      </c>
    </row>
    <row r="39" spans="1:4" x14ac:dyDescent="0.3">
      <c r="A39" s="12" t="str">
        <v>successful</v>
      </c>
      <c r="B39">
        <v>128</v>
      </c>
      <c r="C39" s="11" t="str">
        <v>failed</v>
      </c>
      <c r="D39">
        <v>3387</v>
      </c>
    </row>
    <row r="40" spans="1:4" x14ac:dyDescent="0.3">
      <c r="A40" s="12" t="str">
        <v>successful</v>
      </c>
      <c r="B40">
        <v>1600</v>
      </c>
      <c r="C40" s="11" t="str">
        <v>failed</v>
      </c>
      <c r="D40">
        <v>662</v>
      </c>
    </row>
    <row r="41" spans="1:4" x14ac:dyDescent="0.3">
      <c r="A41" s="12" t="str">
        <v>successful</v>
      </c>
      <c r="B41">
        <v>249</v>
      </c>
      <c r="C41" s="11" t="str">
        <v>failed</v>
      </c>
      <c r="D41">
        <v>774</v>
      </c>
    </row>
    <row r="42" spans="1:4" x14ac:dyDescent="0.3">
      <c r="A42" s="12" t="str">
        <v>successful</v>
      </c>
      <c r="B42">
        <v>236</v>
      </c>
      <c r="C42" s="11" t="str">
        <v>failed</v>
      </c>
      <c r="D42">
        <v>672</v>
      </c>
    </row>
    <row r="43" spans="1:4" x14ac:dyDescent="0.3">
      <c r="A43" s="12" t="str">
        <v>successful</v>
      </c>
      <c r="B43">
        <v>4065</v>
      </c>
      <c r="C43" s="11" t="str">
        <v>failed</v>
      </c>
      <c r="D43">
        <v>940</v>
      </c>
    </row>
    <row r="44" spans="1:4" x14ac:dyDescent="0.3">
      <c r="A44" s="12" t="str">
        <v>successful</v>
      </c>
      <c r="B44">
        <v>246</v>
      </c>
      <c r="C44" s="11" t="str">
        <v>failed</v>
      </c>
      <c r="D44">
        <v>117</v>
      </c>
    </row>
    <row r="45" spans="1:4" x14ac:dyDescent="0.3">
      <c r="A45" s="12" t="str">
        <v>successful</v>
      </c>
      <c r="B45">
        <v>2475</v>
      </c>
      <c r="C45" s="11" t="str">
        <v>failed</v>
      </c>
      <c r="D45">
        <v>115</v>
      </c>
    </row>
    <row r="46" spans="1:4" x14ac:dyDescent="0.3">
      <c r="A46" s="12" t="str">
        <v>successful</v>
      </c>
      <c r="B46">
        <v>76</v>
      </c>
      <c r="C46" s="11" t="str">
        <v>failed</v>
      </c>
      <c r="D46">
        <v>326</v>
      </c>
    </row>
    <row r="47" spans="1:4" x14ac:dyDescent="0.3">
      <c r="A47" s="12" t="str">
        <v>successful</v>
      </c>
      <c r="B47">
        <v>54</v>
      </c>
      <c r="C47" s="11" t="str">
        <v>failed</v>
      </c>
      <c r="D47">
        <v>1</v>
      </c>
    </row>
    <row r="48" spans="1:4" x14ac:dyDescent="0.3">
      <c r="A48" s="12" t="str">
        <v>successful</v>
      </c>
      <c r="B48">
        <v>88</v>
      </c>
      <c r="C48" s="11" t="str">
        <v>failed</v>
      </c>
      <c r="D48">
        <v>1467</v>
      </c>
    </row>
    <row r="49" spans="1:4" x14ac:dyDescent="0.3">
      <c r="A49" s="12" t="str">
        <v>successful</v>
      </c>
      <c r="B49">
        <v>85</v>
      </c>
      <c r="C49" s="11" t="str">
        <v>failed</v>
      </c>
      <c r="D49">
        <v>5681</v>
      </c>
    </row>
    <row r="50" spans="1:4" x14ac:dyDescent="0.3">
      <c r="A50" s="12" t="str">
        <v>successful</v>
      </c>
      <c r="B50">
        <v>170</v>
      </c>
      <c r="C50" s="11" t="str">
        <v>failed</v>
      </c>
      <c r="D50">
        <v>1059</v>
      </c>
    </row>
    <row r="51" spans="1:4" x14ac:dyDescent="0.3">
      <c r="A51" s="12" t="str">
        <v>successful</v>
      </c>
      <c r="B51">
        <v>330</v>
      </c>
      <c r="C51" s="11" t="str">
        <v>failed</v>
      </c>
      <c r="D51">
        <v>1194</v>
      </c>
    </row>
    <row r="52" spans="1:4" x14ac:dyDescent="0.3">
      <c r="A52" s="12" t="str">
        <v>successful</v>
      </c>
      <c r="B52">
        <v>127</v>
      </c>
      <c r="C52" s="11" t="str">
        <v>failed</v>
      </c>
      <c r="D52">
        <v>30</v>
      </c>
    </row>
    <row r="53" spans="1:4" x14ac:dyDescent="0.3">
      <c r="A53" s="12" t="str">
        <v>successful</v>
      </c>
      <c r="B53">
        <v>411</v>
      </c>
      <c r="C53" s="11" t="str">
        <v>failed</v>
      </c>
      <c r="D53">
        <v>75</v>
      </c>
    </row>
    <row r="54" spans="1:4" x14ac:dyDescent="0.3">
      <c r="A54" s="12" t="str">
        <v>successful</v>
      </c>
      <c r="B54">
        <v>180</v>
      </c>
      <c r="C54" s="11" t="str">
        <v>failed</v>
      </c>
      <c r="D54">
        <v>955</v>
      </c>
    </row>
    <row r="55" spans="1:4" x14ac:dyDescent="0.3">
      <c r="A55" s="12" t="str">
        <v>successful</v>
      </c>
      <c r="B55">
        <v>374</v>
      </c>
      <c r="C55" s="11" t="str">
        <v>failed</v>
      </c>
      <c r="D55">
        <v>67</v>
      </c>
    </row>
    <row r="56" spans="1:4" x14ac:dyDescent="0.3">
      <c r="A56" s="12" t="str">
        <v>successful</v>
      </c>
      <c r="B56">
        <v>71</v>
      </c>
      <c r="C56" s="11" t="str">
        <v>failed</v>
      </c>
      <c r="D56">
        <v>5</v>
      </c>
    </row>
    <row r="57" spans="1:4" x14ac:dyDescent="0.3">
      <c r="A57" s="12" t="str">
        <v>successful</v>
      </c>
      <c r="B57">
        <v>203</v>
      </c>
      <c r="C57" s="11" t="str">
        <v>failed</v>
      </c>
      <c r="D57">
        <v>26</v>
      </c>
    </row>
    <row r="58" spans="1:4" x14ac:dyDescent="0.3">
      <c r="A58" s="12" t="str">
        <v>successful</v>
      </c>
      <c r="B58">
        <v>113</v>
      </c>
      <c r="C58" s="11" t="str">
        <v>failed</v>
      </c>
      <c r="D58">
        <v>1130</v>
      </c>
    </row>
    <row r="59" spans="1:4" x14ac:dyDescent="0.3">
      <c r="A59" s="12" t="str">
        <v>successful</v>
      </c>
      <c r="B59">
        <v>96</v>
      </c>
      <c r="C59" s="11" t="str">
        <v>failed</v>
      </c>
      <c r="D59">
        <v>782</v>
      </c>
    </row>
    <row r="60" spans="1:4" x14ac:dyDescent="0.3">
      <c r="A60" s="12" t="str">
        <v>successful</v>
      </c>
      <c r="B60">
        <v>498</v>
      </c>
      <c r="C60" s="11" t="str">
        <v>failed</v>
      </c>
      <c r="D60">
        <v>210</v>
      </c>
    </row>
    <row r="61" spans="1:4" x14ac:dyDescent="0.3">
      <c r="A61" s="12" t="str">
        <v>successful</v>
      </c>
      <c r="B61">
        <v>180</v>
      </c>
      <c r="C61" s="11" t="str">
        <v>failed</v>
      </c>
      <c r="D61">
        <v>136</v>
      </c>
    </row>
    <row r="62" spans="1:4" x14ac:dyDescent="0.3">
      <c r="A62" s="12" t="str">
        <v>successful</v>
      </c>
      <c r="B62">
        <v>27</v>
      </c>
      <c r="C62" s="11" t="str">
        <v>failed</v>
      </c>
      <c r="D62">
        <v>86</v>
      </c>
    </row>
    <row r="63" spans="1:4" x14ac:dyDescent="0.3">
      <c r="A63" s="12" t="str">
        <v>successful</v>
      </c>
      <c r="B63">
        <v>2331</v>
      </c>
      <c r="C63" s="11" t="str">
        <v>failed</v>
      </c>
      <c r="D63">
        <v>19</v>
      </c>
    </row>
    <row r="64" spans="1:4" x14ac:dyDescent="0.3">
      <c r="A64" s="12" t="str">
        <v>successful</v>
      </c>
      <c r="B64">
        <v>113</v>
      </c>
      <c r="C64" s="11" t="str">
        <v>failed</v>
      </c>
      <c r="D64">
        <v>886</v>
      </c>
    </row>
    <row r="65" spans="1:4" x14ac:dyDescent="0.3">
      <c r="A65" s="12" t="str">
        <v>successful</v>
      </c>
      <c r="B65">
        <v>164</v>
      </c>
      <c r="C65" s="11" t="str">
        <v>failed</v>
      </c>
      <c r="D65">
        <v>35</v>
      </c>
    </row>
    <row r="66" spans="1:4" x14ac:dyDescent="0.3">
      <c r="A66" s="12" t="str">
        <v>successful</v>
      </c>
      <c r="B66">
        <v>164</v>
      </c>
      <c r="C66" s="11" t="str">
        <v>failed</v>
      </c>
      <c r="D66">
        <v>24</v>
      </c>
    </row>
    <row r="67" spans="1:4" x14ac:dyDescent="0.3">
      <c r="A67" s="12" t="str">
        <v>successful</v>
      </c>
      <c r="B67">
        <v>336</v>
      </c>
      <c r="C67" s="11" t="str">
        <v>failed</v>
      </c>
      <c r="D67">
        <v>86</v>
      </c>
    </row>
    <row r="68" spans="1:4" x14ac:dyDescent="0.3">
      <c r="A68" s="12" t="str">
        <v>successful</v>
      </c>
      <c r="B68">
        <v>1917</v>
      </c>
      <c r="C68" s="11" t="str">
        <v>failed</v>
      </c>
      <c r="D68">
        <v>243</v>
      </c>
    </row>
    <row r="69" spans="1:4" x14ac:dyDescent="0.3">
      <c r="A69" s="12" t="str">
        <v>successful</v>
      </c>
      <c r="B69">
        <v>95</v>
      </c>
      <c r="C69" s="11" t="str">
        <v>failed</v>
      </c>
      <c r="D69">
        <v>65</v>
      </c>
    </row>
    <row r="70" spans="1:4" x14ac:dyDescent="0.3">
      <c r="A70" s="12" t="str">
        <v>successful</v>
      </c>
      <c r="B70">
        <v>147</v>
      </c>
      <c r="C70" s="11" t="str">
        <v>failed</v>
      </c>
      <c r="D70">
        <v>100</v>
      </c>
    </row>
    <row r="71" spans="1:4" x14ac:dyDescent="0.3">
      <c r="A71" s="12" t="str">
        <v>successful</v>
      </c>
      <c r="B71">
        <v>86</v>
      </c>
      <c r="C71" s="11" t="str">
        <v>failed</v>
      </c>
      <c r="D71">
        <v>168</v>
      </c>
    </row>
    <row r="72" spans="1:4" x14ac:dyDescent="0.3">
      <c r="A72" s="12" t="str">
        <v>successful</v>
      </c>
      <c r="B72">
        <v>83</v>
      </c>
      <c r="C72" s="11" t="str">
        <v>failed</v>
      </c>
      <c r="D72">
        <v>13</v>
      </c>
    </row>
    <row r="73" spans="1:4" x14ac:dyDescent="0.3">
      <c r="A73" s="12" t="str">
        <v>successful</v>
      </c>
      <c r="B73">
        <v>676</v>
      </c>
      <c r="C73" s="11" t="str">
        <v>failed</v>
      </c>
      <c r="D73">
        <v>1</v>
      </c>
    </row>
    <row r="74" spans="1:4" x14ac:dyDescent="0.3">
      <c r="A74" s="12" t="str">
        <v>successful</v>
      </c>
      <c r="B74">
        <v>361</v>
      </c>
      <c r="C74" s="11" t="str">
        <v>failed</v>
      </c>
      <c r="D74">
        <v>40</v>
      </c>
    </row>
    <row r="75" spans="1:4" x14ac:dyDescent="0.3">
      <c r="A75" s="12" t="str">
        <v>successful</v>
      </c>
      <c r="B75">
        <v>131</v>
      </c>
      <c r="C75" s="11" t="str">
        <v>failed</v>
      </c>
      <c r="D75">
        <v>226</v>
      </c>
    </row>
    <row r="76" spans="1:4" x14ac:dyDescent="0.3">
      <c r="A76" s="12" t="str">
        <v>successful</v>
      </c>
      <c r="B76">
        <v>126</v>
      </c>
      <c r="C76" s="11" t="str">
        <v>failed</v>
      </c>
      <c r="D76">
        <v>1625</v>
      </c>
    </row>
    <row r="77" spans="1:4" x14ac:dyDescent="0.3">
      <c r="A77" s="12" t="str">
        <v>successful</v>
      </c>
      <c r="B77">
        <v>275</v>
      </c>
      <c r="C77" s="11" t="str">
        <v>failed</v>
      </c>
      <c r="D77">
        <v>143</v>
      </c>
    </row>
    <row r="78" spans="1:4" x14ac:dyDescent="0.3">
      <c r="A78" s="12" t="str">
        <v>successful</v>
      </c>
      <c r="B78">
        <v>67</v>
      </c>
      <c r="C78" s="11" t="str">
        <v>failed</v>
      </c>
      <c r="D78">
        <v>934</v>
      </c>
    </row>
    <row r="79" spans="1:4" x14ac:dyDescent="0.3">
      <c r="A79" s="12" t="str">
        <v>successful</v>
      </c>
      <c r="B79">
        <v>154</v>
      </c>
      <c r="C79" s="11" t="str">
        <v>failed</v>
      </c>
      <c r="D79">
        <v>17</v>
      </c>
    </row>
    <row r="80" spans="1:4" x14ac:dyDescent="0.3">
      <c r="A80" s="12" t="str">
        <v>successful</v>
      </c>
      <c r="B80">
        <v>1782</v>
      </c>
      <c r="C80" s="11" t="str">
        <v>failed</v>
      </c>
      <c r="D80">
        <v>2179</v>
      </c>
    </row>
    <row r="81" spans="1:4" x14ac:dyDescent="0.3">
      <c r="A81" s="12" t="str">
        <v>successful</v>
      </c>
      <c r="B81">
        <v>903</v>
      </c>
      <c r="C81" s="11" t="str">
        <v>failed</v>
      </c>
      <c r="D81">
        <v>931</v>
      </c>
    </row>
    <row r="82" spans="1:4" x14ac:dyDescent="0.3">
      <c r="A82" s="12" t="str">
        <v>successful</v>
      </c>
      <c r="B82">
        <v>94</v>
      </c>
      <c r="C82" s="11" t="str">
        <v>failed</v>
      </c>
      <c r="D82">
        <v>92</v>
      </c>
    </row>
    <row r="83" spans="1:4" x14ac:dyDescent="0.3">
      <c r="A83" s="12" t="str">
        <v>successful</v>
      </c>
      <c r="B83">
        <v>180</v>
      </c>
      <c r="C83" s="11" t="str">
        <v>failed</v>
      </c>
      <c r="D83">
        <v>57</v>
      </c>
    </row>
    <row r="84" spans="1:4" x14ac:dyDescent="0.3">
      <c r="A84" s="12" t="str">
        <v>successful</v>
      </c>
      <c r="B84">
        <v>533</v>
      </c>
      <c r="C84" s="11" t="str">
        <v>failed</v>
      </c>
      <c r="D84">
        <v>41</v>
      </c>
    </row>
    <row r="85" spans="1:4" x14ac:dyDescent="0.3">
      <c r="A85" s="12" t="str">
        <v>successful</v>
      </c>
      <c r="B85">
        <v>2443</v>
      </c>
      <c r="C85" s="11" t="str">
        <v>failed</v>
      </c>
      <c r="D85">
        <v>1</v>
      </c>
    </row>
    <row r="86" spans="1:4" x14ac:dyDescent="0.3">
      <c r="A86" s="12" t="str">
        <v>successful</v>
      </c>
      <c r="B86">
        <v>89</v>
      </c>
      <c r="C86" s="11" t="str">
        <v>failed</v>
      </c>
      <c r="D86">
        <v>101</v>
      </c>
    </row>
    <row r="87" spans="1:4" x14ac:dyDescent="0.3">
      <c r="A87" s="12" t="str">
        <v>successful</v>
      </c>
      <c r="B87">
        <v>159</v>
      </c>
      <c r="C87" s="11" t="str">
        <v>failed</v>
      </c>
      <c r="D87">
        <v>1335</v>
      </c>
    </row>
    <row r="88" spans="1:4" x14ac:dyDescent="0.3">
      <c r="A88" s="12" t="str">
        <v>successful</v>
      </c>
      <c r="B88">
        <v>50</v>
      </c>
      <c r="C88" s="11" t="str">
        <v>failed</v>
      </c>
      <c r="D88">
        <v>15</v>
      </c>
    </row>
    <row r="89" spans="1:4" x14ac:dyDescent="0.3">
      <c r="A89" s="12" t="str">
        <v>successful</v>
      </c>
      <c r="B89">
        <v>186</v>
      </c>
      <c r="C89" s="11" t="str">
        <v>failed</v>
      </c>
      <c r="D89">
        <v>454</v>
      </c>
    </row>
    <row r="90" spans="1:4" x14ac:dyDescent="0.3">
      <c r="A90" s="12" t="str">
        <v>successful</v>
      </c>
      <c r="B90">
        <v>1071</v>
      </c>
      <c r="C90" s="11" t="str">
        <v>failed</v>
      </c>
      <c r="D90">
        <v>3182</v>
      </c>
    </row>
    <row r="91" spans="1:4" x14ac:dyDescent="0.3">
      <c r="A91" s="12" t="str">
        <v>successful</v>
      </c>
      <c r="B91">
        <v>117</v>
      </c>
      <c r="C91" s="11" t="str">
        <v>failed</v>
      </c>
      <c r="D91">
        <v>15</v>
      </c>
    </row>
    <row r="92" spans="1:4" x14ac:dyDescent="0.3">
      <c r="A92" s="12" t="str">
        <v>successful</v>
      </c>
      <c r="B92">
        <v>70</v>
      </c>
      <c r="C92" s="11" t="str">
        <v>failed</v>
      </c>
      <c r="D92">
        <v>133</v>
      </c>
    </row>
    <row r="93" spans="1:4" x14ac:dyDescent="0.3">
      <c r="A93" s="12" t="str">
        <v>successful</v>
      </c>
      <c r="B93">
        <v>135</v>
      </c>
      <c r="C93" s="11" t="str">
        <v>failed</v>
      </c>
      <c r="D93">
        <v>2062</v>
      </c>
    </row>
    <row r="94" spans="1:4" x14ac:dyDescent="0.3">
      <c r="A94" s="12" t="str">
        <v>successful</v>
      </c>
      <c r="B94">
        <v>768</v>
      </c>
      <c r="C94" s="11" t="str">
        <v>failed</v>
      </c>
      <c r="D94">
        <v>29</v>
      </c>
    </row>
    <row r="95" spans="1:4" x14ac:dyDescent="0.3">
      <c r="A95" s="12" t="str">
        <v>successful</v>
      </c>
      <c r="B95">
        <v>199</v>
      </c>
      <c r="C95" s="11" t="str">
        <v>failed</v>
      </c>
      <c r="D95">
        <v>132</v>
      </c>
    </row>
    <row r="96" spans="1:4" x14ac:dyDescent="0.3">
      <c r="A96" s="12" t="str">
        <v>successful</v>
      </c>
      <c r="B96">
        <v>107</v>
      </c>
      <c r="C96" s="11" t="str">
        <v>failed</v>
      </c>
      <c r="D96">
        <v>137</v>
      </c>
    </row>
    <row r="97" spans="1:4" x14ac:dyDescent="0.3">
      <c r="A97" s="12" t="str">
        <v>successful</v>
      </c>
      <c r="B97">
        <v>195</v>
      </c>
      <c r="C97" s="11" t="str">
        <v>failed</v>
      </c>
      <c r="D97">
        <v>908</v>
      </c>
    </row>
    <row r="98" spans="1:4" x14ac:dyDescent="0.3">
      <c r="A98" s="12" t="str">
        <v>successful</v>
      </c>
      <c r="B98">
        <v>3376</v>
      </c>
      <c r="C98" s="11" t="str">
        <v>failed</v>
      </c>
      <c r="D98">
        <v>10</v>
      </c>
    </row>
    <row r="99" spans="1:4" x14ac:dyDescent="0.3">
      <c r="A99" s="12" t="str">
        <v>successful</v>
      </c>
      <c r="B99">
        <v>41</v>
      </c>
      <c r="C99" s="11" t="str">
        <v>failed</v>
      </c>
      <c r="D99">
        <v>1910</v>
      </c>
    </row>
    <row r="100" spans="1:4" x14ac:dyDescent="0.3">
      <c r="A100" s="12" t="str">
        <v>successful</v>
      </c>
      <c r="B100">
        <v>1821</v>
      </c>
      <c r="C100" s="11" t="str">
        <v>failed</v>
      </c>
      <c r="D100">
        <v>38</v>
      </c>
    </row>
    <row r="101" spans="1:4" x14ac:dyDescent="0.3">
      <c r="A101" s="12" t="str">
        <v>successful</v>
      </c>
      <c r="B101">
        <v>164</v>
      </c>
      <c r="C101" s="11" t="str">
        <v>failed</v>
      </c>
      <c r="D101">
        <v>104</v>
      </c>
    </row>
    <row r="102" spans="1:4" x14ac:dyDescent="0.3">
      <c r="A102" s="12" t="str">
        <v>successful</v>
      </c>
      <c r="B102">
        <v>157</v>
      </c>
      <c r="C102" s="11" t="str">
        <v>failed</v>
      </c>
      <c r="D102">
        <v>49</v>
      </c>
    </row>
    <row r="103" spans="1:4" x14ac:dyDescent="0.3">
      <c r="A103" s="12" t="str">
        <v>successful</v>
      </c>
      <c r="B103">
        <v>246</v>
      </c>
      <c r="C103" s="11" t="str">
        <v>failed</v>
      </c>
      <c r="D103">
        <v>1</v>
      </c>
    </row>
    <row r="104" spans="1:4" x14ac:dyDescent="0.3">
      <c r="A104" s="12" t="str">
        <v>successful</v>
      </c>
      <c r="B104">
        <v>1396</v>
      </c>
      <c r="C104" s="11" t="str">
        <v>failed</v>
      </c>
      <c r="D104">
        <v>245</v>
      </c>
    </row>
    <row r="105" spans="1:4" x14ac:dyDescent="0.3">
      <c r="A105" s="12" t="str">
        <v>successful</v>
      </c>
      <c r="B105">
        <v>2506</v>
      </c>
      <c r="C105" s="11" t="str">
        <v>failed</v>
      </c>
      <c r="D105">
        <v>32</v>
      </c>
    </row>
    <row r="106" spans="1:4" x14ac:dyDescent="0.3">
      <c r="A106" s="12" t="str">
        <v>successful</v>
      </c>
      <c r="B106">
        <v>244</v>
      </c>
      <c r="C106" s="11" t="str">
        <v>failed</v>
      </c>
      <c r="D106">
        <v>7</v>
      </c>
    </row>
    <row r="107" spans="1:4" x14ac:dyDescent="0.3">
      <c r="A107" s="12" t="str">
        <v>successful</v>
      </c>
      <c r="B107">
        <v>146</v>
      </c>
      <c r="C107" s="11" t="str">
        <v>failed</v>
      </c>
      <c r="D107">
        <v>803</v>
      </c>
    </row>
    <row r="108" spans="1:4" x14ac:dyDescent="0.3">
      <c r="A108" s="12" t="str">
        <v>successful</v>
      </c>
      <c r="B108">
        <v>1267</v>
      </c>
      <c r="C108" s="11" t="str">
        <v>failed</v>
      </c>
      <c r="D108">
        <v>16</v>
      </c>
    </row>
    <row r="109" spans="1:4" x14ac:dyDescent="0.3">
      <c r="A109" s="12" t="str">
        <v>successful</v>
      </c>
      <c r="B109">
        <v>1561</v>
      </c>
      <c r="C109" s="11" t="str">
        <v>failed</v>
      </c>
      <c r="D109">
        <v>31</v>
      </c>
    </row>
    <row r="110" spans="1:4" x14ac:dyDescent="0.3">
      <c r="A110" s="12" t="str">
        <v>successful</v>
      </c>
      <c r="B110">
        <v>48</v>
      </c>
      <c r="C110" s="11" t="str">
        <v>failed</v>
      </c>
      <c r="D110">
        <v>108</v>
      </c>
    </row>
    <row r="111" spans="1:4" x14ac:dyDescent="0.3">
      <c r="A111" s="12" t="str">
        <v>successful</v>
      </c>
      <c r="B111">
        <v>2739</v>
      </c>
      <c r="C111" s="11" t="str">
        <v>failed</v>
      </c>
      <c r="D111">
        <v>30</v>
      </c>
    </row>
    <row r="112" spans="1:4" x14ac:dyDescent="0.3">
      <c r="A112" s="12" t="str">
        <v>successful</v>
      </c>
      <c r="B112">
        <v>3537</v>
      </c>
      <c r="C112" s="11" t="str">
        <v>failed</v>
      </c>
      <c r="D112">
        <v>17</v>
      </c>
    </row>
    <row r="113" spans="1:4" x14ac:dyDescent="0.3">
      <c r="A113" s="12" t="str">
        <v>successful</v>
      </c>
      <c r="B113">
        <v>2107</v>
      </c>
      <c r="C113" s="11" t="str">
        <v>failed</v>
      </c>
      <c r="D113">
        <v>80</v>
      </c>
    </row>
    <row r="114" spans="1:4" x14ac:dyDescent="0.3">
      <c r="A114" s="12" t="str">
        <v>successful</v>
      </c>
      <c r="B114">
        <v>3318</v>
      </c>
      <c r="C114" s="11" t="str">
        <v>failed</v>
      </c>
      <c r="D114">
        <v>2468</v>
      </c>
    </row>
    <row r="115" spans="1:4" x14ac:dyDescent="0.3">
      <c r="A115" s="12" t="str">
        <v>successful</v>
      </c>
      <c r="B115">
        <v>340</v>
      </c>
      <c r="C115" s="11" t="str">
        <v>failed</v>
      </c>
      <c r="D115">
        <v>26</v>
      </c>
    </row>
    <row r="116" spans="1:4" x14ac:dyDescent="0.3">
      <c r="A116" s="12" t="str">
        <v>successful</v>
      </c>
      <c r="B116">
        <v>1442</v>
      </c>
      <c r="C116" s="11" t="str">
        <v>failed</v>
      </c>
      <c r="D116">
        <v>73</v>
      </c>
    </row>
    <row r="117" spans="1:4" x14ac:dyDescent="0.3">
      <c r="A117" s="12" t="str">
        <v>successful</v>
      </c>
      <c r="B117">
        <v>126</v>
      </c>
      <c r="C117" s="11" t="str">
        <v>failed</v>
      </c>
      <c r="D117">
        <v>128</v>
      </c>
    </row>
    <row r="118" spans="1:4" x14ac:dyDescent="0.3">
      <c r="A118" s="12" t="str">
        <v>successful</v>
      </c>
      <c r="B118">
        <v>524</v>
      </c>
      <c r="C118" s="11" t="str">
        <v>failed</v>
      </c>
      <c r="D118">
        <v>33</v>
      </c>
    </row>
    <row r="119" spans="1:4" x14ac:dyDescent="0.3">
      <c r="A119" s="12" t="str">
        <v>successful</v>
      </c>
      <c r="B119">
        <v>1989</v>
      </c>
      <c r="C119" s="11" t="str">
        <v>failed</v>
      </c>
      <c r="D119">
        <v>1072</v>
      </c>
    </row>
    <row r="120" spans="1:4" x14ac:dyDescent="0.3">
      <c r="A120" s="12" t="str">
        <v>successful</v>
      </c>
      <c r="B120">
        <v>157</v>
      </c>
      <c r="C120" s="11" t="str">
        <v>failed</v>
      </c>
      <c r="D120">
        <v>393</v>
      </c>
    </row>
    <row r="121" spans="1:4" x14ac:dyDescent="0.3">
      <c r="A121" s="12" t="str">
        <v>successful</v>
      </c>
      <c r="B121">
        <v>4498</v>
      </c>
      <c r="C121" s="11" t="str">
        <v>failed</v>
      </c>
      <c r="D121">
        <v>1257</v>
      </c>
    </row>
    <row r="122" spans="1:4" x14ac:dyDescent="0.3">
      <c r="A122" s="12" t="str">
        <v>successful</v>
      </c>
      <c r="B122">
        <v>80</v>
      </c>
      <c r="C122" s="11" t="str">
        <v>failed</v>
      </c>
      <c r="D122">
        <v>328</v>
      </c>
    </row>
    <row r="123" spans="1:4" x14ac:dyDescent="0.3">
      <c r="A123" s="12" t="str">
        <v>successful</v>
      </c>
      <c r="B123">
        <v>43</v>
      </c>
      <c r="C123" s="11" t="str">
        <v>failed</v>
      </c>
      <c r="D123">
        <v>147</v>
      </c>
    </row>
    <row r="124" spans="1:4" x14ac:dyDescent="0.3">
      <c r="A124" s="12" t="str">
        <v>successful</v>
      </c>
      <c r="B124">
        <v>2053</v>
      </c>
      <c r="C124" s="11" t="str">
        <v>failed</v>
      </c>
      <c r="D124">
        <v>830</v>
      </c>
    </row>
    <row r="125" spans="1:4" x14ac:dyDescent="0.3">
      <c r="A125" s="12" t="str">
        <v>successful</v>
      </c>
      <c r="B125">
        <v>168</v>
      </c>
      <c r="C125" s="11" t="str">
        <v>failed</v>
      </c>
      <c r="D125">
        <v>331</v>
      </c>
    </row>
    <row r="126" spans="1:4" x14ac:dyDescent="0.3">
      <c r="A126" s="12" t="str">
        <v>successful</v>
      </c>
      <c r="B126">
        <v>4289</v>
      </c>
      <c r="C126" s="11" t="str">
        <v>failed</v>
      </c>
      <c r="D126">
        <v>25</v>
      </c>
    </row>
    <row r="127" spans="1:4" x14ac:dyDescent="0.3">
      <c r="A127" s="12" t="str">
        <v>successful</v>
      </c>
      <c r="B127">
        <v>165</v>
      </c>
      <c r="C127" s="11" t="str">
        <v>failed</v>
      </c>
      <c r="D127">
        <v>3483</v>
      </c>
    </row>
    <row r="128" spans="1:4" x14ac:dyDescent="0.3">
      <c r="A128" s="12" t="str">
        <v>successful</v>
      </c>
      <c r="B128">
        <v>1815</v>
      </c>
      <c r="C128" s="11" t="str">
        <v>failed</v>
      </c>
      <c r="D128">
        <v>923</v>
      </c>
    </row>
    <row r="129" spans="1:4" x14ac:dyDescent="0.3">
      <c r="A129" s="12" t="str">
        <v>successful</v>
      </c>
      <c r="B129">
        <v>397</v>
      </c>
      <c r="C129" s="11" t="str">
        <v>failed</v>
      </c>
      <c r="D129">
        <v>1</v>
      </c>
    </row>
    <row r="130" spans="1:4" x14ac:dyDescent="0.3">
      <c r="A130" s="12" t="str">
        <v>successful</v>
      </c>
      <c r="B130">
        <v>1539</v>
      </c>
      <c r="C130" s="11" t="str">
        <v>failed</v>
      </c>
      <c r="D130">
        <v>33</v>
      </c>
    </row>
    <row r="131" spans="1:4" x14ac:dyDescent="0.3">
      <c r="A131" s="12" t="str">
        <v>successful</v>
      </c>
      <c r="B131">
        <v>138</v>
      </c>
      <c r="C131" s="11" t="str">
        <v>failed</v>
      </c>
      <c r="D131">
        <v>40</v>
      </c>
    </row>
    <row r="132" spans="1:4" x14ac:dyDescent="0.3">
      <c r="A132" s="12" t="str">
        <v>successful</v>
      </c>
      <c r="B132">
        <v>3594</v>
      </c>
      <c r="C132" s="11" t="str">
        <v>failed</v>
      </c>
      <c r="D132">
        <v>23</v>
      </c>
    </row>
    <row r="133" spans="1:4" x14ac:dyDescent="0.3">
      <c r="A133" s="12" t="str">
        <v>successful</v>
      </c>
      <c r="B133">
        <v>5880</v>
      </c>
      <c r="C133" s="11" t="str">
        <v>failed</v>
      </c>
      <c r="D133">
        <v>75</v>
      </c>
    </row>
    <row r="134" spans="1:4" x14ac:dyDescent="0.3">
      <c r="A134" s="12" t="str">
        <v>successful</v>
      </c>
      <c r="B134">
        <v>112</v>
      </c>
      <c r="C134" s="11" t="str">
        <v>failed</v>
      </c>
      <c r="D134">
        <v>2176</v>
      </c>
    </row>
    <row r="135" spans="1:4" x14ac:dyDescent="0.3">
      <c r="A135" s="12" t="str">
        <v>successful</v>
      </c>
      <c r="B135">
        <v>943</v>
      </c>
      <c r="C135" s="11" t="str">
        <v>failed</v>
      </c>
      <c r="D135">
        <v>441</v>
      </c>
    </row>
    <row r="136" spans="1:4" x14ac:dyDescent="0.3">
      <c r="A136" s="12" t="str">
        <v>successful</v>
      </c>
      <c r="B136">
        <v>2468</v>
      </c>
      <c r="C136" s="11" t="str">
        <v>failed</v>
      </c>
      <c r="D136">
        <v>25</v>
      </c>
    </row>
    <row r="137" spans="1:4" x14ac:dyDescent="0.3">
      <c r="A137" s="12" t="str">
        <v>successful</v>
      </c>
      <c r="B137">
        <v>2551</v>
      </c>
      <c r="C137" s="11" t="str">
        <v>failed</v>
      </c>
      <c r="D137">
        <v>127</v>
      </c>
    </row>
    <row r="138" spans="1:4" x14ac:dyDescent="0.3">
      <c r="A138" s="12" t="str">
        <v>successful</v>
      </c>
      <c r="B138">
        <v>101</v>
      </c>
      <c r="C138" s="11" t="str">
        <v>failed</v>
      </c>
      <c r="D138">
        <v>355</v>
      </c>
    </row>
    <row r="139" spans="1:4" x14ac:dyDescent="0.3">
      <c r="A139" s="12" t="str">
        <v>successful</v>
      </c>
      <c r="B139">
        <v>92</v>
      </c>
      <c r="C139" s="11" t="str">
        <v>failed</v>
      </c>
      <c r="D139">
        <v>44</v>
      </c>
    </row>
    <row r="140" spans="1:4" x14ac:dyDescent="0.3">
      <c r="A140" s="12" t="str">
        <v>successful</v>
      </c>
      <c r="B140">
        <v>62</v>
      </c>
      <c r="C140" s="11" t="str">
        <v>failed</v>
      </c>
      <c r="D140">
        <v>67</v>
      </c>
    </row>
    <row r="141" spans="1:4" x14ac:dyDescent="0.3">
      <c r="A141" s="12" t="str">
        <v>successful</v>
      </c>
      <c r="B141">
        <v>149</v>
      </c>
      <c r="C141" s="11" t="str">
        <v>failed</v>
      </c>
      <c r="D141">
        <v>1068</v>
      </c>
    </row>
    <row r="142" spans="1:4" x14ac:dyDescent="0.3">
      <c r="A142" s="12" t="str">
        <v>successful</v>
      </c>
      <c r="B142">
        <v>329</v>
      </c>
      <c r="C142" s="11" t="str">
        <v>failed</v>
      </c>
      <c r="D142">
        <v>424</v>
      </c>
    </row>
    <row r="143" spans="1:4" x14ac:dyDescent="0.3">
      <c r="A143" s="12" t="str">
        <v>successful</v>
      </c>
      <c r="B143">
        <v>97</v>
      </c>
      <c r="C143" s="11" t="str">
        <v>failed</v>
      </c>
      <c r="D143">
        <v>151</v>
      </c>
    </row>
    <row r="144" spans="1:4" x14ac:dyDescent="0.3">
      <c r="A144" s="12" t="str">
        <v>successful</v>
      </c>
      <c r="B144">
        <v>1784</v>
      </c>
      <c r="C144" s="11" t="str">
        <v>failed</v>
      </c>
      <c r="D144">
        <v>1608</v>
      </c>
    </row>
    <row r="145" spans="1:4" x14ac:dyDescent="0.3">
      <c r="A145" s="12" t="str">
        <v>successful</v>
      </c>
      <c r="B145">
        <v>1684</v>
      </c>
      <c r="C145" s="11" t="str">
        <v>failed</v>
      </c>
      <c r="D145">
        <v>941</v>
      </c>
    </row>
    <row r="146" spans="1:4" x14ac:dyDescent="0.3">
      <c r="A146" s="12" t="str">
        <v>successful</v>
      </c>
      <c r="B146">
        <v>250</v>
      </c>
      <c r="C146" s="11" t="str">
        <v>failed</v>
      </c>
      <c r="D146">
        <v>1</v>
      </c>
    </row>
    <row r="147" spans="1:4" x14ac:dyDescent="0.3">
      <c r="A147" s="12" t="str">
        <v>successful</v>
      </c>
      <c r="B147">
        <v>238</v>
      </c>
      <c r="C147" s="11" t="str">
        <v>failed</v>
      </c>
      <c r="D147">
        <v>40</v>
      </c>
    </row>
    <row r="148" spans="1:4" x14ac:dyDescent="0.3">
      <c r="A148" s="12" t="str">
        <v>successful</v>
      </c>
      <c r="B148">
        <v>53</v>
      </c>
      <c r="C148" s="11" t="str">
        <v>failed</v>
      </c>
      <c r="D148">
        <v>3015</v>
      </c>
    </row>
    <row r="149" spans="1:4" x14ac:dyDescent="0.3">
      <c r="A149" s="12" t="str">
        <v>successful</v>
      </c>
      <c r="B149">
        <v>214</v>
      </c>
      <c r="C149" s="11" t="str">
        <v>failed</v>
      </c>
      <c r="D149">
        <v>435</v>
      </c>
    </row>
    <row r="150" spans="1:4" x14ac:dyDescent="0.3">
      <c r="A150" s="12" t="str">
        <v>successful</v>
      </c>
      <c r="B150">
        <v>222</v>
      </c>
      <c r="C150" s="11" t="str">
        <v>failed</v>
      </c>
      <c r="D150">
        <v>714</v>
      </c>
    </row>
    <row r="151" spans="1:4" x14ac:dyDescent="0.3">
      <c r="A151" s="12" t="str">
        <v>successful</v>
      </c>
      <c r="B151">
        <v>1884</v>
      </c>
      <c r="C151" s="11" t="str">
        <v>failed</v>
      </c>
      <c r="D151">
        <v>5497</v>
      </c>
    </row>
    <row r="152" spans="1:4" x14ac:dyDescent="0.3">
      <c r="A152" s="12" t="str">
        <v>successful</v>
      </c>
      <c r="B152">
        <v>218</v>
      </c>
      <c r="C152" s="11" t="str">
        <v>failed</v>
      </c>
      <c r="D152">
        <v>418</v>
      </c>
    </row>
    <row r="153" spans="1:4" x14ac:dyDescent="0.3">
      <c r="A153" s="12" t="str">
        <v>successful</v>
      </c>
      <c r="B153">
        <v>6465</v>
      </c>
      <c r="C153" s="11" t="str">
        <v>failed</v>
      </c>
      <c r="D153">
        <v>1439</v>
      </c>
    </row>
    <row r="154" spans="1:4" x14ac:dyDescent="0.3">
      <c r="A154" s="12" t="str">
        <v>successful</v>
      </c>
      <c r="B154">
        <v>59</v>
      </c>
      <c r="C154" s="11" t="str">
        <v>failed</v>
      </c>
      <c r="D154">
        <v>15</v>
      </c>
    </row>
    <row r="155" spans="1:4" x14ac:dyDescent="0.3">
      <c r="A155" s="12" t="str">
        <v>successful</v>
      </c>
      <c r="B155">
        <v>88</v>
      </c>
      <c r="C155" s="11" t="str">
        <v>failed</v>
      </c>
      <c r="D155">
        <v>1999</v>
      </c>
    </row>
    <row r="156" spans="1:4" x14ac:dyDescent="0.3">
      <c r="A156" s="12" t="str">
        <v>successful</v>
      </c>
      <c r="B156">
        <v>1697</v>
      </c>
      <c r="C156" s="11" t="str">
        <v>failed</v>
      </c>
      <c r="D156">
        <v>118</v>
      </c>
    </row>
    <row r="157" spans="1:4" x14ac:dyDescent="0.3">
      <c r="A157" s="12" t="str">
        <v>successful</v>
      </c>
      <c r="B157">
        <v>92</v>
      </c>
      <c r="C157" s="11" t="str">
        <v>failed</v>
      </c>
      <c r="D157">
        <v>162</v>
      </c>
    </row>
    <row r="158" spans="1:4" x14ac:dyDescent="0.3">
      <c r="A158" s="12" t="str">
        <v>successful</v>
      </c>
      <c r="B158">
        <v>186</v>
      </c>
      <c r="C158" s="11" t="str">
        <v>failed</v>
      </c>
      <c r="D158">
        <v>83</v>
      </c>
    </row>
    <row r="159" spans="1:4" x14ac:dyDescent="0.3">
      <c r="A159" s="12" t="str">
        <v>successful</v>
      </c>
      <c r="B159">
        <v>138</v>
      </c>
      <c r="C159" s="11" t="str">
        <v>failed</v>
      </c>
      <c r="D159">
        <v>747</v>
      </c>
    </row>
    <row r="160" spans="1:4" x14ac:dyDescent="0.3">
      <c r="A160" s="12" t="str">
        <v>successful</v>
      </c>
      <c r="B160">
        <v>261</v>
      </c>
      <c r="C160" s="11" t="str">
        <v>failed</v>
      </c>
      <c r="D160">
        <v>84</v>
      </c>
    </row>
    <row r="161" spans="1:4" x14ac:dyDescent="0.3">
      <c r="A161" s="12" t="str">
        <v>successful</v>
      </c>
      <c r="B161">
        <v>107</v>
      </c>
      <c r="C161" s="11" t="str">
        <v>failed</v>
      </c>
      <c r="D161">
        <v>91</v>
      </c>
    </row>
    <row r="162" spans="1:4" x14ac:dyDescent="0.3">
      <c r="A162" s="12" t="str">
        <v>successful</v>
      </c>
      <c r="B162">
        <v>199</v>
      </c>
      <c r="C162" s="11" t="str">
        <v>failed</v>
      </c>
      <c r="D162">
        <v>792</v>
      </c>
    </row>
    <row r="163" spans="1:4" x14ac:dyDescent="0.3">
      <c r="A163" s="12" t="str">
        <v>successful</v>
      </c>
      <c r="B163">
        <v>5512</v>
      </c>
      <c r="C163" s="11" t="str">
        <v>failed</v>
      </c>
      <c r="D163">
        <v>32</v>
      </c>
    </row>
    <row r="164" spans="1:4" x14ac:dyDescent="0.3">
      <c r="A164" s="12" t="str">
        <v>successful</v>
      </c>
      <c r="B164">
        <v>86</v>
      </c>
      <c r="C164" s="11" t="str">
        <v>failed</v>
      </c>
      <c r="D164">
        <v>186</v>
      </c>
    </row>
    <row r="165" spans="1:4" x14ac:dyDescent="0.3">
      <c r="A165" s="12" t="str">
        <v>successful</v>
      </c>
      <c r="B165">
        <v>2768</v>
      </c>
      <c r="C165" s="11" t="str">
        <v>failed</v>
      </c>
      <c r="D165">
        <v>605</v>
      </c>
    </row>
    <row r="166" spans="1:4" x14ac:dyDescent="0.3">
      <c r="A166" s="12" t="str">
        <v>successful</v>
      </c>
      <c r="B166">
        <v>48</v>
      </c>
      <c r="C166" s="11" t="str">
        <v>failed</v>
      </c>
      <c r="D166">
        <v>1</v>
      </c>
    </row>
    <row r="167" spans="1:4" x14ac:dyDescent="0.3">
      <c r="A167" s="12" t="str">
        <v>successful</v>
      </c>
      <c r="B167">
        <v>87</v>
      </c>
      <c r="C167" s="11" t="str">
        <v>failed</v>
      </c>
      <c r="D167">
        <v>31</v>
      </c>
    </row>
    <row r="168" spans="1:4" x14ac:dyDescent="0.3">
      <c r="A168" s="12" t="str">
        <v>successful</v>
      </c>
      <c r="B168">
        <v>1894</v>
      </c>
      <c r="C168" s="11" t="str">
        <v>failed</v>
      </c>
      <c r="D168">
        <v>1181</v>
      </c>
    </row>
    <row r="169" spans="1:4" x14ac:dyDescent="0.3">
      <c r="A169" s="12" t="str">
        <v>successful</v>
      </c>
      <c r="B169">
        <v>282</v>
      </c>
      <c r="C169" s="11" t="str">
        <v>failed</v>
      </c>
      <c r="D169">
        <v>39</v>
      </c>
    </row>
    <row r="170" spans="1:4" x14ac:dyDescent="0.3">
      <c r="A170" s="12" t="str">
        <v>successful</v>
      </c>
      <c r="B170">
        <v>116</v>
      </c>
      <c r="C170" s="11" t="str">
        <v>failed</v>
      </c>
      <c r="D170">
        <v>46</v>
      </c>
    </row>
    <row r="171" spans="1:4" x14ac:dyDescent="0.3">
      <c r="A171" s="12" t="str">
        <v>successful</v>
      </c>
      <c r="B171">
        <v>83</v>
      </c>
      <c r="C171" s="11" t="str">
        <v>failed</v>
      </c>
      <c r="D171">
        <v>105</v>
      </c>
    </row>
    <row r="172" spans="1:4" x14ac:dyDescent="0.3">
      <c r="A172" s="12" t="str">
        <v>successful</v>
      </c>
      <c r="B172">
        <v>91</v>
      </c>
      <c r="C172" s="11" t="str">
        <v>failed</v>
      </c>
      <c r="D172">
        <v>535</v>
      </c>
    </row>
    <row r="173" spans="1:4" x14ac:dyDescent="0.3">
      <c r="A173" s="12" t="str">
        <v>successful</v>
      </c>
      <c r="B173">
        <v>546</v>
      </c>
      <c r="C173" s="11" t="str">
        <v>failed</v>
      </c>
      <c r="D173">
        <v>16</v>
      </c>
    </row>
    <row r="174" spans="1:4" x14ac:dyDescent="0.3">
      <c r="A174" s="12" t="str">
        <v>successful</v>
      </c>
      <c r="B174">
        <v>393</v>
      </c>
      <c r="C174" s="11" t="str">
        <v>failed</v>
      </c>
      <c r="D174">
        <v>575</v>
      </c>
    </row>
    <row r="175" spans="1:4" x14ac:dyDescent="0.3">
      <c r="A175" s="12" t="str">
        <v>successful</v>
      </c>
      <c r="B175">
        <v>133</v>
      </c>
      <c r="C175" s="11" t="str">
        <v>failed</v>
      </c>
      <c r="D175">
        <v>1120</v>
      </c>
    </row>
    <row r="176" spans="1:4" x14ac:dyDescent="0.3">
      <c r="A176" s="12" t="str">
        <v>successful</v>
      </c>
      <c r="B176">
        <v>254</v>
      </c>
      <c r="C176" s="11" t="str">
        <v>failed</v>
      </c>
      <c r="D176">
        <v>113</v>
      </c>
    </row>
    <row r="177" spans="1:4" x14ac:dyDescent="0.3">
      <c r="A177" s="12" t="str">
        <v>successful</v>
      </c>
      <c r="B177">
        <v>176</v>
      </c>
      <c r="C177" s="11" t="str">
        <v>failed</v>
      </c>
      <c r="D177">
        <v>1538</v>
      </c>
    </row>
    <row r="178" spans="1:4" x14ac:dyDescent="0.3">
      <c r="A178" s="12" t="str">
        <v>successful</v>
      </c>
      <c r="B178">
        <v>337</v>
      </c>
      <c r="C178" s="11" t="str">
        <v>failed</v>
      </c>
      <c r="D178">
        <v>9</v>
      </c>
    </row>
    <row r="179" spans="1:4" x14ac:dyDescent="0.3">
      <c r="A179" s="12" t="str">
        <v>successful</v>
      </c>
      <c r="B179">
        <v>107</v>
      </c>
      <c r="C179" s="11" t="str">
        <v>failed</v>
      </c>
      <c r="D179">
        <v>554</v>
      </c>
    </row>
    <row r="180" spans="1:4" x14ac:dyDescent="0.3">
      <c r="A180" s="12" t="str">
        <v>successful</v>
      </c>
      <c r="B180">
        <v>183</v>
      </c>
      <c r="C180" s="11" t="str">
        <v>failed</v>
      </c>
      <c r="D180">
        <v>648</v>
      </c>
    </row>
    <row r="181" spans="1:4" x14ac:dyDescent="0.3">
      <c r="A181" s="12" t="str">
        <v>successful</v>
      </c>
      <c r="B181">
        <v>72</v>
      </c>
      <c r="C181" s="11" t="str">
        <v>failed</v>
      </c>
      <c r="D181">
        <v>21</v>
      </c>
    </row>
    <row r="182" spans="1:4" x14ac:dyDescent="0.3">
      <c r="A182" s="12" t="str">
        <v>successful</v>
      </c>
      <c r="B182">
        <v>295</v>
      </c>
      <c r="C182" s="11" t="str">
        <v>failed</v>
      </c>
      <c r="D182">
        <v>54</v>
      </c>
    </row>
    <row r="183" spans="1:4" x14ac:dyDescent="0.3">
      <c r="A183" s="12" t="str">
        <v>successful</v>
      </c>
      <c r="B183">
        <v>142</v>
      </c>
      <c r="C183" s="11" t="str">
        <v>failed</v>
      </c>
      <c r="D183">
        <v>120</v>
      </c>
    </row>
    <row r="184" spans="1:4" x14ac:dyDescent="0.3">
      <c r="A184" s="12" t="str">
        <v>successful</v>
      </c>
      <c r="B184">
        <v>85</v>
      </c>
      <c r="C184" s="11" t="str">
        <v>failed</v>
      </c>
      <c r="D184">
        <v>579</v>
      </c>
    </row>
    <row r="185" spans="1:4" x14ac:dyDescent="0.3">
      <c r="A185" s="12" t="str">
        <v>successful</v>
      </c>
      <c r="B185">
        <v>659</v>
      </c>
      <c r="C185" s="11" t="str">
        <v>failed</v>
      </c>
      <c r="D185">
        <v>2072</v>
      </c>
    </row>
    <row r="186" spans="1:4" x14ac:dyDescent="0.3">
      <c r="A186" s="12" t="str">
        <v>successful</v>
      </c>
      <c r="B186">
        <v>121</v>
      </c>
      <c r="C186" s="11" t="str">
        <v>failed</v>
      </c>
      <c r="D186">
        <v>0</v>
      </c>
    </row>
    <row r="187" spans="1:4" x14ac:dyDescent="0.3">
      <c r="A187" s="12" t="str">
        <v>successful</v>
      </c>
      <c r="B187">
        <v>3742</v>
      </c>
      <c r="C187" s="11" t="str">
        <v>failed</v>
      </c>
      <c r="D187">
        <v>1796</v>
      </c>
    </row>
    <row r="188" spans="1:4" x14ac:dyDescent="0.3">
      <c r="A188" s="12" t="str">
        <v>successful</v>
      </c>
      <c r="B188">
        <v>223</v>
      </c>
      <c r="C188" s="11" t="str">
        <v>failed</v>
      </c>
      <c r="D188">
        <v>62</v>
      </c>
    </row>
    <row r="189" spans="1:4" x14ac:dyDescent="0.3">
      <c r="A189" s="12" t="str">
        <v>successful</v>
      </c>
      <c r="B189">
        <v>133</v>
      </c>
      <c r="C189" s="11" t="str">
        <v>failed</v>
      </c>
      <c r="D189">
        <v>347</v>
      </c>
    </row>
    <row r="190" spans="1:4" x14ac:dyDescent="0.3">
      <c r="A190" s="12" t="str">
        <v>successful</v>
      </c>
      <c r="B190">
        <v>5168</v>
      </c>
      <c r="C190" s="11" t="str">
        <v>failed</v>
      </c>
      <c r="D190">
        <v>19</v>
      </c>
    </row>
    <row r="191" spans="1:4" x14ac:dyDescent="0.3">
      <c r="A191" s="12" t="str">
        <v>successful</v>
      </c>
      <c r="B191">
        <v>307</v>
      </c>
      <c r="C191" s="11" t="str">
        <v>failed</v>
      </c>
      <c r="D191">
        <v>1258</v>
      </c>
    </row>
    <row r="192" spans="1:4" x14ac:dyDescent="0.3">
      <c r="A192" s="12" t="str">
        <v>successful</v>
      </c>
      <c r="B192">
        <v>2441</v>
      </c>
      <c r="C192" s="11" t="str">
        <v>failed</v>
      </c>
      <c r="D192">
        <v>362</v>
      </c>
    </row>
    <row r="193" spans="1:4" x14ac:dyDescent="0.3">
      <c r="A193" s="12" t="str">
        <v>successful</v>
      </c>
      <c r="B193">
        <v>1385</v>
      </c>
      <c r="C193" s="11" t="str">
        <v>failed</v>
      </c>
      <c r="D193">
        <v>133</v>
      </c>
    </row>
    <row r="194" spans="1:4" x14ac:dyDescent="0.3">
      <c r="A194" s="12" t="str">
        <v>successful</v>
      </c>
      <c r="B194">
        <v>190</v>
      </c>
      <c r="C194" s="11" t="str">
        <v>failed</v>
      </c>
      <c r="D194">
        <v>846</v>
      </c>
    </row>
    <row r="195" spans="1:4" x14ac:dyDescent="0.3">
      <c r="A195" s="12" t="str">
        <v>successful</v>
      </c>
      <c r="B195">
        <v>470</v>
      </c>
      <c r="C195" s="11" t="str">
        <v>failed</v>
      </c>
      <c r="D195">
        <v>10</v>
      </c>
    </row>
    <row r="196" spans="1:4" x14ac:dyDescent="0.3">
      <c r="A196" s="12" t="str">
        <v>successful</v>
      </c>
      <c r="B196">
        <v>253</v>
      </c>
      <c r="C196" s="11" t="str">
        <v>failed</v>
      </c>
      <c r="D196">
        <v>191</v>
      </c>
    </row>
    <row r="197" spans="1:4" x14ac:dyDescent="0.3">
      <c r="A197" s="12" t="str">
        <v>successful</v>
      </c>
      <c r="B197">
        <v>1113</v>
      </c>
      <c r="C197" s="11" t="str">
        <v>failed</v>
      </c>
      <c r="D197">
        <v>1979</v>
      </c>
    </row>
    <row r="198" spans="1:4" x14ac:dyDescent="0.3">
      <c r="A198" s="12" t="str">
        <v>successful</v>
      </c>
      <c r="B198">
        <v>2283</v>
      </c>
      <c r="C198" s="11" t="str">
        <v>failed</v>
      </c>
      <c r="D198">
        <v>63</v>
      </c>
    </row>
    <row r="199" spans="1:4" x14ac:dyDescent="0.3">
      <c r="A199" s="12" t="str">
        <v>successful</v>
      </c>
      <c r="B199">
        <v>1095</v>
      </c>
      <c r="C199" s="11" t="str">
        <v>failed</v>
      </c>
      <c r="D199">
        <v>6080</v>
      </c>
    </row>
    <row r="200" spans="1:4" x14ac:dyDescent="0.3">
      <c r="A200" s="12" t="str">
        <v>successful</v>
      </c>
      <c r="B200">
        <v>1690</v>
      </c>
      <c r="C200" s="11" t="str">
        <v>failed</v>
      </c>
      <c r="D200">
        <v>80</v>
      </c>
    </row>
    <row r="201" spans="1:4" x14ac:dyDescent="0.3">
      <c r="A201" s="12" t="str">
        <v>successful</v>
      </c>
      <c r="B201">
        <v>191</v>
      </c>
      <c r="C201" s="11" t="str">
        <v>failed</v>
      </c>
      <c r="D201">
        <v>9</v>
      </c>
    </row>
    <row r="202" spans="1:4" x14ac:dyDescent="0.3">
      <c r="A202" s="12" t="str">
        <v>successful</v>
      </c>
      <c r="B202">
        <v>2013</v>
      </c>
      <c r="C202" s="11" t="str">
        <v>failed</v>
      </c>
      <c r="D202">
        <v>1784</v>
      </c>
    </row>
    <row r="203" spans="1:4" x14ac:dyDescent="0.3">
      <c r="A203" s="12" t="str">
        <v>successful</v>
      </c>
      <c r="B203">
        <v>1703</v>
      </c>
      <c r="C203" s="11" t="str">
        <v>failed</v>
      </c>
      <c r="D203">
        <v>243</v>
      </c>
    </row>
    <row r="204" spans="1:4" x14ac:dyDescent="0.3">
      <c r="A204" s="12" t="str">
        <v>successful</v>
      </c>
      <c r="B204">
        <v>80</v>
      </c>
      <c r="C204" s="11" t="str">
        <v>failed</v>
      </c>
      <c r="D204">
        <v>1296</v>
      </c>
    </row>
    <row r="205" spans="1:4" x14ac:dyDescent="0.3">
      <c r="A205" s="12" t="str">
        <v>successful</v>
      </c>
      <c r="B205">
        <v>41</v>
      </c>
      <c r="C205" s="11" t="str">
        <v>failed</v>
      </c>
      <c r="D205">
        <v>77</v>
      </c>
    </row>
    <row r="206" spans="1:4" x14ac:dyDescent="0.3">
      <c r="A206" s="12" t="str">
        <v>successful</v>
      </c>
      <c r="B206">
        <v>187</v>
      </c>
      <c r="C206" s="11" t="str">
        <v>failed</v>
      </c>
      <c r="D206">
        <v>395</v>
      </c>
    </row>
    <row r="207" spans="1:4" x14ac:dyDescent="0.3">
      <c r="A207" s="12" t="str">
        <v>successful</v>
      </c>
      <c r="B207">
        <v>2875</v>
      </c>
      <c r="C207" s="11" t="str">
        <v>failed</v>
      </c>
      <c r="D207">
        <v>49</v>
      </c>
    </row>
    <row r="208" spans="1:4" x14ac:dyDescent="0.3">
      <c r="A208" s="12" t="str">
        <v>successful</v>
      </c>
      <c r="B208">
        <v>88</v>
      </c>
      <c r="C208" s="11" t="str">
        <v>failed</v>
      </c>
      <c r="D208">
        <v>180</v>
      </c>
    </row>
    <row r="209" spans="1:4" x14ac:dyDescent="0.3">
      <c r="A209" s="12" t="str">
        <v>successful</v>
      </c>
      <c r="B209">
        <v>191</v>
      </c>
      <c r="C209" s="11" t="str">
        <v>failed</v>
      </c>
      <c r="D209">
        <v>2690</v>
      </c>
    </row>
    <row r="210" spans="1:4" x14ac:dyDescent="0.3">
      <c r="A210" s="12" t="str">
        <v>successful</v>
      </c>
      <c r="B210">
        <v>139</v>
      </c>
      <c r="C210" s="11" t="str">
        <v>failed</v>
      </c>
      <c r="D210">
        <v>2779</v>
      </c>
    </row>
    <row r="211" spans="1:4" x14ac:dyDescent="0.3">
      <c r="A211" s="12" t="str">
        <v>successful</v>
      </c>
      <c r="B211">
        <v>186</v>
      </c>
      <c r="C211" s="11" t="str">
        <v>failed</v>
      </c>
      <c r="D211">
        <v>92</v>
      </c>
    </row>
    <row r="212" spans="1:4" x14ac:dyDescent="0.3">
      <c r="A212" s="12" t="str">
        <v>successful</v>
      </c>
      <c r="B212">
        <v>112</v>
      </c>
      <c r="C212" s="11" t="str">
        <v>failed</v>
      </c>
      <c r="D212">
        <v>1028</v>
      </c>
    </row>
    <row r="213" spans="1:4" x14ac:dyDescent="0.3">
      <c r="A213" s="12" t="str">
        <v>successful</v>
      </c>
      <c r="B213">
        <v>101</v>
      </c>
      <c r="C213" s="11" t="str">
        <v>failed</v>
      </c>
      <c r="D213">
        <v>26</v>
      </c>
    </row>
    <row r="214" spans="1:4" x14ac:dyDescent="0.3">
      <c r="A214" s="12" t="str">
        <v>successful</v>
      </c>
      <c r="B214">
        <v>206</v>
      </c>
      <c r="C214" s="11" t="str">
        <v>failed</v>
      </c>
      <c r="D214">
        <v>1790</v>
      </c>
    </row>
    <row r="215" spans="1:4" x14ac:dyDescent="0.3">
      <c r="A215" s="12" t="str">
        <v>successful</v>
      </c>
      <c r="B215">
        <v>154</v>
      </c>
      <c r="C215" s="11" t="str">
        <v>failed</v>
      </c>
      <c r="D215">
        <v>37</v>
      </c>
    </row>
    <row r="216" spans="1:4" x14ac:dyDescent="0.3">
      <c r="A216" s="12" t="str">
        <v>successful</v>
      </c>
      <c r="B216">
        <v>5966</v>
      </c>
      <c r="C216" s="11" t="str">
        <v>failed</v>
      </c>
      <c r="D216">
        <v>35</v>
      </c>
    </row>
    <row r="217" spans="1:4" x14ac:dyDescent="0.3">
      <c r="A217" s="12" t="str">
        <v>successful</v>
      </c>
      <c r="B217">
        <v>169</v>
      </c>
      <c r="C217" s="11" t="str">
        <v>failed</v>
      </c>
      <c r="D217">
        <v>558</v>
      </c>
    </row>
    <row r="218" spans="1:4" x14ac:dyDescent="0.3">
      <c r="A218" s="12" t="str">
        <v>successful</v>
      </c>
      <c r="B218">
        <v>2106</v>
      </c>
      <c r="C218" s="11" t="str">
        <v>failed</v>
      </c>
      <c r="D218">
        <v>64</v>
      </c>
    </row>
    <row r="219" spans="1:4" x14ac:dyDescent="0.3">
      <c r="A219" s="12" t="str">
        <v>successful</v>
      </c>
      <c r="B219">
        <v>131</v>
      </c>
      <c r="C219" s="11" t="str">
        <v>failed</v>
      </c>
      <c r="D219">
        <v>245</v>
      </c>
    </row>
    <row r="220" spans="1:4" x14ac:dyDescent="0.3">
      <c r="A220" s="12" t="str">
        <v>successful</v>
      </c>
      <c r="B220">
        <v>84</v>
      </c>
      <c r="C220" s="11" t="str">
        <v>failed</v>
      </c>
      <c r="D220">
        <v>71</v>
      </c>
    </row>
    <row r="221" spans="1:4" x14ac:dyDescent="0.3">
      <c r="A221" s="12" t="str">
        <v>successful</v>
      </c>
      <c r="B221">
        <v>155</v>
      </c>
      <c r="C221" s="11" t="str">
        <v>failed</v>
      </c>
      <c r="D221">
        <v>42</v>
      </c>
    </row>
    <row r="222" spans="1:4" x14ac:dyDescent="0.3">
      <c r="A222" s="12" t="str">
        <v>successful</v>
      </c>
      <c r="B222">
        <v>189</v>
      </c>
      <c r="C222" s="11" t="str">
        <v>failed</v>
      </c>
      <c r="D222">
        <v>156</v>
      </c>
    </row>
    <row r="223" spans="1:4" x14ac:dyDescent="0.3">
      <c r="A223" s="12" t="str">
        <v>successful</v>
      </c>
      <c r="B223">
        <v>4799</v>
      </c>
      <c r="C223" s="11" t="str">
        <v>failed</v>
      </c>
      <c r="D223">
        <v>1368</v>
      </c>
    </row>
    <row r="224" spans="1:4" x14ac:dyDescent="0.3">
      <c r="A224" s="12" t="str">
        <v>successful</v>
      </c>
      <c r="B224">
        <v>1137</v>
      </c>
      <c r="C224" s="11" t="str">
        <v>failed</v>
      </c>
      <c r="D224">
        <v>102</v>
      </c>
    </row>
    <row r="225" spans="1:4" x14ac:dyDescent="0.3">
      <c r="A225" s="12" t="str">
        <v>successful</v>
      </c>
      <c r="B225">
        <v>1152</v>
      </c>
      <c r="C225" s="11" t="str">
        <v>failed</v>
      </c>
      <c r="D225">
        <v>86</v>
      </c>
    </row>
    <row r="226" spans="1:4" x14ac:dyDescent="0.3">
      <c r="A226" s="12" t="str">
        <v>successful</v>
      </c>
      <c r="B226">
        <v>50</v>
      </c>
      <c r="C226" s="11" t="str">
        <v>failed</v>
      </c>
      <c r="D226">
        <v>253</v>
      </c>
    </row>
    <row r="227" spans="1:4" x14ac:dyDescent="0.3">
      <c r="A227" s="12" t="str">
        <v>successful</v>
      </c>
      <c r="B227">
        <v>3059</v>
      </c>
      <c r="C227" s="11" t="str">
        <v>failed</v>
      </c>
      <c r="D227">
        <v>157</v>
      </c>
    </row>
    <row r="228" spans="1:4" x14ac:dyDescent="0.3">
      <c r="A228" s="12" t="str">
        <v>successful</v>
      </c>
      <c r="B228">
        <v>34</v>
      </c>
      <c r="C228" s="11" t="str">
        <v>failed</v>
      </c>
      <c r="D228">
        <v>183</v>
      </c>
    </row>
    <row r="229" spans="1:4" x14ac:dyDescent="0.3">
      <c r="A229" s="12" t="str">
        <v>successful</v>
      </c>
      <c r="B229">
        <v>220</v>
      </c>
      <c r="C229" s="11" t="str">
        <v>failed</v>
      </c>
      <c r="D229">
        <v>82</v>
      </c>
    </row>
    <row r="230" spans="1:4" x14ac:dyDescent="0.3">
      <c r="A230" s="12" t="str">
        <v>successful</v>
      </c>
      <c r="B230">
        <v>1604</v>
      </c>
      <c r="C230" s="11" t="str">
        <v>failed</v>
      </c>
      <c r="D230">
        <v>1</v>
      </c>
    </row>
    <row r="231" spans="1:4" x14ac:dyDescent="0.3">
      <c r="A231" s="12" t="str">
        <v>successful</v>
      </c>
      <c r="B231">
        <v>454</v>
      </c>
      <c r="C231" s="11" t="str">
        <v>failed</v>
      </c>
      <c r="D231">
        <v>1198</v>
      </c>
    </row>
    <row r="232" spans="1:4" x14ac:dyDescent="0.3">
      <c r="A232" s="12" t="str">
        <v>successful</v>
      </c>
      <c r="B232">
        <v>123</v>
      </c>
      <c r="C232" s="11" t="str">
        <v>failed</v>
      </c>
      <c r="D232">
        <v>648</v>
      </c>
    </row>
    <row r="233" spans="1:4" x14ac:dyDescent="0.3">
      <c r="A233" s="12" t="str">
        <v>successful</v>
      </c>
      <c r="B233">
        <v>299</v>
      </c>
      <c r="C233" s="11" t="str">
        <v>failed</v>
      </c>
      <c r="D233">
        <v>64</v>
      </c>
    </row>
    <row r="234" spans="1:4" x14ac:dyDescent="0.3">
      <c r="A234" s="12" t="str">
        <v>successful</v>
      </c>
      <c r="B234">
        <v>2237</v>
      </c>
      <c r="C234" s="11" t="str">
        <v>failed</v>
      </c>
      <c r="D234">
        <v>62</v>
      </c>
    </row>
    <row r="235" spans="1:4" x14ac:dyDescent="0.3">
      <c r="A235" s="12" t="str">
        <v>successful</v>
      </c>
      <c r="B235">
        <v>645</v>
      </c>
      <c r="C235" s="11" t="str">
        <v>failed</v>
      </c>
      <c r="D235">
        <v>750</v>
      </c>
    </row>
    <row r="236" spans="1:4" x14ac:dyDescent="0.3">
      <c r="A236" s="12" t="str">
        <v>successful</v>
      </c>
      <c r="B236">
        <v>484</v>
      </c>
      <c r="C236" s="11" t="str">
        <v>failed</v>
      </c>
      <c r="D236">
        <v>105</v>
      </c>
    </row>
    <row r="237" spans="1:4" x14ac:dyDescent="0.3">
      <c r="A237" s="12" t="str">
        <v>successful</v>
      </c>
      <c r="B237">
        <v>154</v>
      </c>
      <c r="C237" s="11" t="str">
        <v>failed</v>
      </c>
      <c r="D237">
        <v>2604</v>
      </c>
    </row>
    <row r="238" spans="1:4" x14ac:dyDescent="0.3">
      <c r="A238" s="12" t="str">
        <v>successful</v>
      </c>
      <c r="B238">
        <v>82</v>
      </c>
      <c r="C238" s="11" t="str">
        <v>failed</v>
      </c>
      <c r="D238">
        <v>65</v>
      </c>
    </row>
    <row r="239" spans="1:4" x14ac:dyDescent="0.3">
      <c r="A239" s="12" t="str">
        <v>successful</v>
      </c>
      <c r="B239">
        <v>134</v>
      </c>
      <c r="C239" s="11" t="str">
        <v>failed</v>
      </c>
      <c r="D239">
        <v>94</v>
      </c>
    </row>
    <row r="240" spans="1:4" x14ac:dyDescent="0.3">
      <c r="A240" s="12" t="str">
        <v>successful</v>
      </c>
      <c r="B240">
        <v>5203</v>
      </c>
      <c r="C240" s="11" t="str">
        <v>failed</v>
      </c>
      <c r="D240">
        <v>257</v>
      </c>
    </row>
    <row r="241" spans="1:4" x14ac:dyDescent="0.3">
      <c r="A241" s="12" t="str">
        <v>successful</v>
      </c>
      <c r="B241">
        <v>94</v>
      </c>
      <c r="C241" s="11" t="str">
        <v>failed</v>
      </c>
      <c r="D241">
        <v>2928</v>
      </c>
    </row>
    <row r="242" spans="1:4" x14ac:dyDescent="0.3">
      <c r="A242" s="12" t="str">
        <v>successful</v>
      </c>
      <c r="B242">
        <v>205</v>
      </c>
      <c r="C242" s="11" t="str">
        <v>failed</v>
      </c>
      <c r="D242">
        <v>4697</v>
      </c>
    </row>
    <row r="243" spans="1:4" x14ac:dyDescent="0.3">
      <c r="A243" s="12" t="str">
        <v>successful</v>
      </c>
      <c r="B243">
        <v>92</v>
      </c>
      <c r="C243" s="11" t="str">
        <v>failed</v>
      </c>
      <c r="D243">
        <v>2915</v>
      </c>
    </row>
    <row r="244" spans="1:4" x14ac:dyDescent="0.3">
      <c r="A244" s="12" t="str">
        <v>successful</v>
      </c>
      <c r="B244">
        <v>219</v>
      </c>
      <c r="C244" s="11" t="str">
        <v>failed</v>
      </c>
      <c r="D244">
        <v>18</v>
      </c>
    </row>
    <row r="245" spans="1:4" x14ac:dyDescent="0.3">
      <c r="A245" s="12" t="str">
        <v>successful</v>
      </c>
      <c r="B245">
        <v>2526</v>
      </c>
      <c r="C245" s="11" t="str">
        <v>failed</v>
      </c>
      <c r="D245">
        <v>602</v>
      </c>
    </row>
    <row r="246" spans="1:4" x14ac:dyDescent="0.3">
      <c r="A246" s="12" t="str">
        <v>successful</v>
      </c>
      <c r="B246">
        <v>94</v>
      </c>
      <c r="C246" s="11" t="str">
        <v>failed</v>
      </c>
      <c r="D246">
        <v>1</v>
      </c>
    </row>
    <row r="247" spans="1:4" x14ac:dyDescent="0.3">
      <c r="A247" s="12" t="str">
        <v>successful</v>
      </c>
      <c r="B247">
        <v>1713</v>
      </c>
      <c r="C247" s="11" t="str">
        <v>failed</v>
      </c>
      <c r="D247">
        <v>3868</v>
      </c>
    </row>
    <row r="248" spans="1:4" x14ac:dyDescent="0.3">
      <c r="A248" s="12" t="str">
        <v>successful</v>
      </c>
      <c r="B248">
        <v>249</v>
      </c>
      <c r="C248" s="11" t="str">
        <v>failed</v>
      </c>
      <c r="D248">
        <v>504</v>
      </c>
    </row>
    <row r="249" spans="1:4" x14ac:dyDescent="0.3">
      <c r="A249" s="12" t="str">
        <v>successful</v>
      </c>
      <c r="B249">
        <v>192</v>
      </c>
      <c r="C249" s="11" t="str">
        <v>failed</v>
      </c>
      <c r="D249">
        <v>14</v>
      </c>
    </row>
    <row r="250" spans="1:4" x14ac:dyDescent="0.3">
      <c r="A250" s="12" t="str">
        <v>successful</v>
      </c>
      <c r="B250">
        <v>247</v>
      </c>
      <c r="C250" s="11" t="str">
        <v>failed</v>
      </c>
      <c r="D250">
        <v>750</v>
      </c>
    </row>
    <row r="251" spans="1:4" x14ac:dyDescent="0.3">
      <c r="A251" s="12" t="str">
        <v>successful</v>
      </c>
      <c r="B251">
        <v>2293</v>
      </c>
      <c r="C251" s="11" t="str">
        <v>failed</v>
      </c>
      <c r="D251">
        <v>77</v>
      </c>
    </row>
    <row r="252" spans="1:4" x14ac:dyDescent="0.3">
      <c r="A252" s="12" t="str">
        <v>successful</v>
      </c>
      <c r="B252">
        <v>3131</v>
      </c>
      <c r="C252" s="11" t="str">
        <v>failed</v>
      </c>
      <c r="D252">
        <v>752</v>
      </c>
    </row>
    <row r="253" spans="1:4" x14ac:dyDescent="0.3">
      <c r="A253" s="12" t="str">
        <v>successful</v>
      </c>
      <c r="B253">
        <v>143</v>
      </c>
      <c r="C253" s="11" t="str">
        <v>failed</v>
      </c>
      <c r="D253">
        <v>131</v>
      </c>
    </row>
    <row r="254" spans="1:4" x14ac:dyDescent="0.3">
      <c r="A254" s="12" t="str">
        <v>successful</v>
      </c>
      <c r="B254">
        <v>296</v>
      </c>
      <c r="C254" s="11" t="str">
        <v>failed</v>
      </c>
      <c r="D254">
        <v>87</v>
      </c>
    </row>
    <row r="255" spans="1:4" x14ac:dyDescent="0.3">
      <c r="A255" s="12" t="str">
        <v>successful</v>
      </c>
      <c r="B255">
        <v>170</v>
      </c>
      <c r="C255" s="11" t="str">
        <v>failed</v>
      </c>
      <c r="D255">
        <v>1063</v>
      </c>
    </row>
    <row r="256" spans="1:4" x14ac:dyDescent="0.3">
      <c r="A256" s="12" t="str">
        <v>successful</v>
      </c>
      <c r="B256">
        <v>86</v>
      </c>
      <c r="C256" s="11" t="str">
        <v>failed</v>
      </c>
      <c r="D256">
        <v>76</v>
      </c>
    </row>
    <row r="257" spans="1:4" x14ac:dyDescent="0.3">
      <c r="A257" s="12" t="str">
        <v>successful</v>
      </c>
      <c r="B257">
        <v>6286</v>
      </c>
      <c r="C257" s="11" t="str">
        <v>failed</v>
      </c>
      <c r="D257">
        <v>4428</v>
      </c>
    </row>
    <row r="258" spans="1:4" x14ac:dyDescent="0.3">
      <c r="A258" s="12" t="str">
        <v>successful</v>
      </c>
      <c r="B258">
        <v>3727</v>
      </c>
      <c r="C258" s="11" t="str">
        <v>failed</v>
      </c>
      <c r="D258">
        <v>58</v>
      </c>
    </row>
    <row r="259" spans="1:4" x14ac:dyDescent="0.3">
      <c r="A259" s="12" t="str">
        <v>successful</v>
      </c>
      <c r="B259">
        <v>1605</v>
      </c>
      <c r="C259" s="11" t="str">
        <v>failed</v>
      </c>
      <c r="D259">
        <v>111</v>
      </c>
    </row>
    <row r="260" spans="1:4" x14ac:dyDescent="0.3">
      <c r="A260" s="12" t="str">
        <v>successful</v>
      </c>
      <c r="B260">
        <v>2120</v>
      </c>
      <c r="C260" s="11" t="str">
        <v>failed</v>
      </c>
      <c r="D260">
        <v>2955</v>
      </c>
    </row>
    <row r="261" spans="1:4" x14ac:dyDescent="0.3">
      <c r="A261" s="12" t="str">
        <v>successful</v>
      </c>
      <c r="B261">
        <v>50</v>
      </c>
      <c r="C261" s="11" t="str">
        <v>failed</v>
      </c>
      <c r="D261">
        <v>1657</v>
      </c>
    </row>
    <row r="262" spans="1:4" x14ac:dyDescent="0.3">
      <c r="A262" s="12" t="str">
        <v>successful</v>
      </c>
      <c r="B262">
        <v>2080</v>
      </c>
      <c r="C262" s="11" t="str">
        <v>failed</v>
      </c>
      <c r="D262">
        <v>926</v>
      </c>
    </row>
    <row r="263" spans="1:4" x14ac:dyDescent="0.3">
      <c r="A263" s="12" t="str">
        <v>successful</v>
      </c>
      <c r="B263">
        <v>2105</v>
      </c>
      <c r="C263" s="11" t="str">
        <v>failed</v>
      </c>
      <c r="D263">
        <v>77</v>
      </c>
    </row>
    <row r="264" spans="1:4" x14ac:dyDescent="0.3">
      <c r="A264" s="12" t="str">
        <v>successful</v>
      </c>
      <c r="B264">
        <v>2436</v>
      </c>
      <c r="C264" s="11" t="str">
        <v>failed</v>
      </c>
      <c r="D264">
        <v>1748</v>
      </c>
    </row>
    <row r="265" spans="1:4" x14ac:dyDescent="0.3">
      <c r="A265" s="12" t="str">
        <v>successful</v>
      </c>
      <c r="B265">
        <v>80</v>
      </c>
      <c r="C265" s="11" t="str">
        <v>failed</v>
      </c>
      <c r="D265">
        <v>79</v>
      </c>
    </row>
    <row r="266" spans="1:4" x14ac:dyDescent="0.3">
      <c r="A266" s="12" t="str">
        <v>successful</v>
      </c>
      <c r="B266">
        <v>42</v>
      </c>
      <c r="C266" s="11" t="str">
        <v>failed</v>
      </c>
      <c r="D266">
        <v>889</v>
      </c>
    </row>
    <row r="267" spans="1:4" x14ac:dyDescent="0.3">
      <c r="A267" s="12" t="str">
        <v>successful</v>
      </c>
      <c r="B267">
        <v>139</v>
      </c>
      <c r="C267" s="11" t="str">
        <v>failed</v>
      </c>
      <c r="D267">
        <v>56</v>
      </c>
    </row>
    <row r="268" spans="1:4" x14ac:dyDescent="0.3">
      <c r="A268" s="12" t="str">
        <v>successful</v>
      </c>
      <c r="B268">
        <v>159</v>
      </c>
      <c r="C268" s="11" t="str">
        <v>failed</v>
      </c>
      <c r="D268">
        <v>1</v>
      </c>
    </row>
    <row r="269" spans="1:4" x14ac:dyDescent="0.3">
      <c r="A269" s="12" t="str">
        <v>successful</v>
      </c>
      <c r="B269">
        <v>381</v>
      </c>
      <c r="C269" s="11" t="str">
        <v>failed</v>
      </c>
      <c r="D269">
        <v>83</v>
      </c>
    </row>
    <row r="270" spans="1:4" x14ac:dyDescent="0.3">
      <c r="A270" s="12" t="str">
        <v>successful</v>
      </c>
      <c r="B270">
        <v>194</v>
      </c>
      <c r="C270" s="11" t="str">
        <v>failed</v>
      </c>
      <c r="D270">
        <v>2025</v>
      </c>
    </row>
    <row r="271" spans="1:4" x14ac:dyDescent="0.3">
      <c r="A271" s="12" t="str">
        <v>successful</v>
      </c>
      <c r="B271">
        <v>106</v>
      </c>
      <c r="C271" s="11" t="str">
        <v>failed</v>
      </c>
      <c r="D271">
        <v>14</v>
      </c>
    </row>
    <row r="272" spans="1:4" x14ac:dyDescent="0.3">
      <c r="A272" s="12" t="str">
        <v>successful</v>
      </c>
      <c r="B272">
        <v>142</v>
      </c>
      <c r="C272" s="11" t="str">
        <v>failed</v>
      </c>
      <c r="D272">
        <v>656</v>
      </c>
    </row>
    <row r="273" spans="1:4" x14ac:dyDescent="0.3">
      <c r="A273" s="12" t="str">
        <v>successful</v>
      </c>
      <c r="B273">
        <v>211</v>
      </c>
      <c r="C273" s="11" t="str">
        <v>failed</v>
      </c>
      <c r="D273">
        <v>1596</v>
      </c>
    </row>
    <row r="274" spans="1:4" x14ac:dyDescent="0.3">
      <c r="A274" s="12" t="str">
        <v>successful</v>
      </c>
      <c r="B274">
        <v>2756</v>
      </c>
      <c r="C274" s="11" t="str">
        <v>failed</v>
      </c>
      <c r="D274">
        <v>10</v>
      </c>
    </row>
    <row r="275" spans="1:4" x14ac:dyDescent="0.3">
      <c r="A275" s="12" t="str">
        <v>successful</v>
      </c>
      <c r="B275">
        <v>173</v>
      </c>
      <c r="C275" s="11" t="str">
        <v>failed</v>
      </c>
      <c r="D275">
        <v>1121</v>
      </c>
    </row>
    <row r="276" spans="1:4" x14ac:dyDescent="0.3">
      <c r="A276" s="12" t="str">
        <v>successful</v>
      </c>
      <c r="B276">
        <v>87</v>
      </c>
      <c r="C276" s="11" t="str">
        <v>failed</v>
      </c>
      <c r="D276">
        <v>15</v>
      </c>
    </row>
    <row r="277" spans="1:4" x14ac:dyDescent="0.3">
      <c r="A277" s="12" t="str">
        <v>successful</v>
      </c>
      <c r="B277">
        <v>1572</v>
      </c>
      <c r="C277" s="11" t="str">
        <v>failed</v>
      </c>
      <c r="D277">
        <v>191</v>
      </c>
    </row>
    <row r="278" spans="1:4" x14ac:dyDescent="0.3">
      <c r="A278" s="12" t="str">
        <v>successful</v>
      </c>
      <c r="B278">
        <v>2346</v>
      </c>
      <c r="C278" s="11" t="str">
        <v>failed</v>
      </c>
      <c r="D278">
        <v>16</v>
      </c>
    </row>
    <row r="279" spans="1:4" x14ac:dyDescent="0.3">
      <c r="A279" s="12" t="str">
        <v>successful</v>
      </c>
      <c r="B279">
        <v>115</v>
      </c>
      <c r="C279" s="11" t="str">
        <v>failed</v>
      </c>
      <c r="D279">
        <v>17</v>
      </c>
    </row>
    <row r="280" spans="1:4" x14ac:dyDescent="0.3">
      <c r="A280" s="12" t="str">
        <v>successful</v>
      </c>
      <c r="B280">
        <v>85</v>
      </c>
      <c r="C280" s="11" t="str">
        <v>failed</v>
      </c>
      <c r="D280">
        <v>34</v>
      </c>
    </row>
    <row r="281" spans="1:4" x14ac:dyDescent="0.3">
      <c r="A281" s="12" t="str">
        <v>successful</v>
      </c>
      <c r="B281">
        <v>144</v>
      </c>
      <c r="C281" s="11" t="str">
        <v>failed</v>
      </c>
      <c r="D281">
        <v>1</v>
      </c>
    </row>
    <row r="282" spans="1:4" x14ac:dyDescent="0.3">
      <c r="A282" s="12" t="str">
        <v>successful</v>
      </c>
      <c r="B282">
        <v>2443</v>
      </c>
      <c r="C282" s="11" t="str">
        <v>failed</v>
      </c>
      <c r="D282">
        <v>1274</v>
      </c>
    </row>
    <row r="283" spans="1:4" x14ac:dyDescent="0.3">
      <c r="A283" s="12" t="str">
        <v>successful</v>
      </c>
      <c r="B283">
        <v>64</v>
      </c>
      <c r="C283" s="11" t="str">
        <v>failed</v>
      </c>
      <c r="D283">
        <v>210</v>
      </c>
    </row>
    <row r="284" spans="1:4" x14ac:dyDescent="0.3">
      <c r="A284" s="12" t="str">
        <v>successful</v>
      </c>
      <c r="B284">
        <v>268</v>
      </c>
      <c r="C284" s="11" t="str">
        <v>failed</v>
      </c>
      <c r="D284">
        <v>248</v>
      </c>
    </row>
    <row r="285" spans="1:4" x14ac:dyDescent="0.3">
      <c r="A285" s="12" t="str">
        <v>successful</v>
      </c>
      <c r="B285">
        <v>195</v>
      </c>
      <c r="C285" s="11" t="str">
        <v>failed</v>
      </c>
      <c r="D285">
        <v>513</v>
      </c>
    </row>
    <row r="286" spans="1:4" x14ac:dyDescent="0.3">
      <c r="A286" s="12" t="str">
        <v>successful</v>
      </c>
      <c r="B286">
        <v>186</v>
      </c>
      <c r="C286" s="11" t="str">
        <v>failed</v>
      </c>
      <c r="D286">
        <v>3410</v>
      </c>
    </row>
    <row r="287" spans="1:4" x14ac:dyDescent="0.3">
      <c r="A287" s="12" t="str">
        <v>successful</v>
      </c>
      <c r="B287">
        <v>460</v>
      </c>
      <c r="C287" s="11" t="str">
        <v>failed</v>
      </c>
      <c r="D287">
        <v>10</v>
      </c>
    </row>
    <row r="288" spans="1:4" x14ac:dyDescent="0.3">
      <c r="A288" s="12" t="str">
        <v>successful</v>
      </c>
      <c r="B288">
        <v>2528</v>
      </c>
      <c r="C288" s="11" t="str">
        <v>failed</v>
      </c>
      <c r="D288">
        <v>2201</v>
      </c>
    </row>
    <row r="289" spans="1:4" x14ac:dyDescent="0.3">
      <c r="A289" s="12" t="str">
        <v>successful</v>
      </c>
      <c r="B289">
        <v>3657</v>
      </c>
      <c r="C289" s="11" t="str">
        <v>failed</v>
      </c>
      <c r="D289">
        <v>676</v>
      </c>
    </row>
    <row r="290" spans="1:4" x14ac:dyDescent="0.3">
      <c r="A290" s="12" t="str">
        <v>successful</v>
      </c>
      <c r="B290">
        <v>131</v>
      </c>
      <c r="C290" s="11" t="str">
        <v>failed</v>
      </c>
      <c r="D290">
        <v>831</v>
      </c>
    </row>
    <row r="291" spans="1:4" x14ac:dyDescent="0.3">
      <c r="A291" s="12" t="str">
        <v>successful</v>
      </c>
      <c r="B291">
        <v>239</v>
      </c>
      <c r="C291" s="11" t="str">
        <v>failed</v>
      </c>
      <c r="D291">
        <v>859</v>
      </c>
    </row>
    <row r="292" spans="1:4" x14ac:dyDescent="0.3">
      <c r="A292" s="12" t="str">
        <v>successful</v>
      </c>
      <c r="B292">
        <v>78</v>
      </c>
      <c r="C292" s="11" t="str">
        <v>failed</v>
      </c>
      <c r="D292">
        <v>45</v>
      </c>
    </row>
    <row r="293" spans="1:4" x14ac:dyDescent="0.3">
      <c r="A293" s="12" t="str">
        <v>successful</v>
      </c>
      <c r="B293">
        <v>1773</v>
      </c>
      <c r="C293" s="11" t="str">
        <v>failed</v>
      </c>
      <c r="D293">
        <v>6</v>
      </c>
    </row>
    <row r="294" spans="1:4" x14ac:dyDescent="0.3">
      <c r="A294" s="12" t="str">
        <v>successful</v>
      </c>
      <c r="B294">
        <v>32</v>
      </c>
      <c r="C294" s="11" t="str">
        <v>failed</v>
      </c>
      <c r="D294">
        <v>7</v>
      </c>
    </row>
    <row r="295" spans="1:4" x14ac:dyDescent="0.3">
      <c r="A295" s="12" t="str">
        <v>successful</v>
      </c>
      <c r="B295">
        <v>369</v>
      </c>
      <c r="C295" s="11" t="str">
        <v>failed</v>
      </c>
      <c r="D295">
        <v>31</v>
      </c>
    </row>
    <row r="296" spans="1:4" x14ac:dyDescent="0.3">
      <c r="A296" s="12" t="str">
        <v>successful</v>
      </c>
      <c r="B296">
        <v>89</v>
      </c>
      <c r="C296" s="11" t="str">
        <v>failed</v>
      </c>
      <c r="D296">
        <v>78</v>
      </c>
    </row>
    <row r="297" spans="1:4" x14ac:dyDescent="0.3">
      <c r="A297" s="12" t="str">
        <v>successful</v>
      </c>
      <c r="B297">
        <v>147</v>
      </c>
      <c r="C297" s="11" t="str">
        <v>failed</v>
      </c>
      <c r="D297">
        <v>1225</v>
      </c>
    </row>
    <row r="298" spans="1:4" x14ac:dyDescent="0.3">
      <c r="A298" s="12" t="str">
        <v>successful</v>
      </c>
      <c r="B298">
        <v>126</v>
      </c>
      <c r="C298" s="11" t="str">
        <v>failed</v>
      </c>
      <c r="D298">
        <v>1</v>
      </c>
    </row>
    <row r="299" spans="1:4" x14ac:dyDescent="0.3">
      <c r="A299" s="12" t="str">
        <v>successful</v>
      </c>
      <c r="B299">
        <v>2218</v>
      </c>
      <c r="C299" s="11" t="str">
        <v>failed</v>
      </c>
      <c r="D299">
        <v>67</v>
      </c>
    </row>
    <row r="300" spans="1:4" x14ac:dyDescent="0.3">
      <c r="A300" s="12" t="str">
        <v>successful</v>
      </c>
      <c r="B300">
        <v>202</v>
      </c>
      <c r="C300" s="11" t="str">
        <v>failed</v>
      </c>
      <c r="D300">
        <v>19</v>
      </c>
    </row>
    <row r="301" spans="1:4" x14ac:dyDescent="0.3">
      <c r="A301" s="12" t="str">
        <v>successful</v>
      </c>
      <c r="B301">
        <v>140</v>
      </c>
      <c r="C301" s="11" t="str">
        <v>failed</v>
      </c>
      <c r="D301">
        <v>2108</v>
      </c>
    </row>
    <row r="302" spans="1:4" x14ac:dyDescent="0.3">
      <c r="A302" s="12" t="str">
        <v>successful</v>
      </c>
      <c r="B302">
        <v>1052</v>
      </c>
      <c r="C302" s="11" t="str">
        <v>failed</v>
      </c>
      <c r="D302">
        <v>679</v>
      </c>
    </row>
    <row r="303" spans="1:4" x14ac:dyDescent="0.3">
      <c r="A303" s="12" t="str">
        <v>successful</v>
      </c>
      <c r="B303">
        <v>247</v>
      </c>
      <c r="C303" s="11" t="str">
        <v>failed</v>
      </c>
      <c r="D303">
        <v>36</v>
      </c>
    </row>
    <row r="304" spans="1:4" x14ac:dyDescent="0.3">
      <c r="A304" s="12" t="str">
        <v>successful</v>
      </c>
      <c r="B304">
        <v>84</v>
      </c>
      <c r="C304" s="11" t="str">
        <v>failed</v>
      </c>
      <c r="D304">
        <v>47</v>
      </c>
    </row>
    <row r="305" spans="1:4" x14ac:dyDescent="0.3">
      <c r="A305" s="12" t="str">
        <v>successful</v>
      </c>
      <c r="B305">
        <v>88</v>
      </c>
      <c r="C305" s="11" t="str">
        <v>failed</v>
      </c>
      <c r="D305">
        <v>70</v>
      </c>
    </row>
    <row r="306" spans="1:4" x14ac:dyDescent="0.3">
      <c r="A306" s="12" t="str">
        <v>successful</v>
      </c>
      <c r="B306">
        <v>156</v>
      </c>
      <c r="C306" s="11" t="str">
        <v>failed</v>
      </c>
      <c r="D306">
        <v>154</v>
      </c>
    </row>
    <row r="307" spans="1:4" x14ac:dyDescent="0.3">
      <c r="A307" s="12" t="str">
        <v>successful</v>
      </c>
      <c r="B307">
        <v>2985</v>
      </c>
      <c r="C307" s="11" t="str">
        <v>failed</v>
      </c>
      <c r="D307">
        <v>22</v>
      </c>
    </row>
    <row r="308" spans="1:4" x14ac:dyDescent="0.3">
      <c r="A308" s="12" t="str">
        <v>successful</v>
      </c>
      <c r="B308">
        <v>762</v>
      </c>
      <c r="C308" s="11" t="str">
        <v>failed</v>
      </c>
      <c r="D308">
        <v>1758</v>
      </c>
    </row>
    <row r="309" spans="1:4" x14ac:dyDescent="0.3">
      <c r="A309" s="12" t="str">
        <v>successful</v>
      </c>
      <c r="B309">
        <v>554</v>
      </c>
      <c r="C309" s="11" t="str">
        <v>failed</v>
      </c>
      <c r="D309">
        <v>94</v>
      </c>
    </row>
    <row r="310" spans="1:4" x14ac:dyDescent="0.3">
      <c r="A310" s="12" t="str">
        <v>successful</v>
      </c>
      <c r="B310">
        <v>135</v>
      </c>
      <c r="C310" s="11" t="str">
        <v>failed</v>
      </c>
      <c r="D310">
        <v>33</v>
      </c>
    </row>
    <row r="311" spans="1:4" x14ac:dyDescent="0.3">
      <c r="A311" s="12" t="str">
        <v>successful</v>
      </c>
      <c r="B311">
        <v>122</v>
      </c>
      <c r="C311" s="11" t="str">
        <v>failed</v>
      </c>
      <c r="D311">
        <v>1</v>
      </c>
    </row>
    <row r="312" spans="1:4" x14ac:dyDescent="0.3">
      <c r="A312" s="12" t="str">
        <v>successful</v>
      </c>
      <c r="B312">
        <v>221</v>
      </c>
      <c r="C312" s="11" t="str">
        <v>failed</v>
      </c>
      <c r="D312">
        <v>31</v>
      </c>
    </row>
    <row r="313" spans="1:4" x14ac:dyDescent="0.3">
      <c r="A313" s="12" t="str">
        <v>successful</v>
      </c>
      <c r="B313">
        <v>126</v>
      </c>
      <c r="C313" s="11" t="str">
        <v>failed</v>
      </c>
      <c r="D313">
        <v>35</v>
      </c>
    </row>
    <row r="314" spans="1:4" x14ac:dyDescent="0.3">
      <c r="A314" s="12" t="str">
        <v>successful</v>
      </c>
      <c r="B314">
        <v>1022</v>
      </c>
      <c r="C314" s="11" t="str">
        <v>failed</v>
      </c>
      <c r="D314">
        <v>63</v>
      </c>
    </row>
    <row r="315" spans="1:4" x14ac:dyDescent="0.3">
      <c r="A315" s="12" t="str">
        <v>successful</v>
      </c>
      <c r="B315">
        <v>3177</v>
      </c>
      <c r="C315" s="11" t="str">
        <v>failed</v>
      </c>
      <c r="D315">
        <v>526</v>
      </c>
    </row>
    <row r="316" spans="1:4" x14ac:dyDescent="0.3">
      <c r="A316" s="12" t="str">
        <v>successful</v>
      </c>
      <c r="B316">
        <v>198</v>
      </c>
      <c r="C316" s="11" t="str">
        <v>failed</v>
      </c>
      <c r="D316">
        <v>121</v>
      </c>
    </row>
    <row r="317" spans="1:4" x14ac:dyDescent="0.3">
      <c r="A317" s="12" t="str">
        <v>successful</v>
      </c>
      <c r="B317">
        <v>85</v>
      </c>
      <c r="C317" s="11" t="str">
        <v>failed</v>
      </c>
      <c r="D317">
        <v>67</v>
      </c>
    </row>
    <row r="318" spans="1:4" x14ac:dyDescent="0.3">
      <c r="A318" s="12" t="str">
        <v>successful</v>
      </c>
      <c r="B318">
        <v>3596</v>
      </c>
      <c r="C318" s="11" t="str">
        <v>failed</v>
      </c>
      <c r="D318">
        <v>57</v>
      </c>
    </row>
    <row r="319" spans="1:4" x14ac:dyDescent="0.3">
      <c r="A319" s="12" t="str">
        <v>successful</v>
      </c>
      <c r="B319">
        <v>244</v>
      </c>
      <c r="C319" s="11" t="str">
        <v>failed</v>
      </c>
      <c r="D319">
        <v>1229</v>
      </c>
    </row>
    <row r="320" spans="1:4" x14ac:dyDescent="0.3">
      <c r="A320" s="12" t="str">
        <v>successful</v>
      </c>
      <c r="B320">
        <v>5180</v>
      </c>
      <c r="C320" s="11" t="str">
        <v>failed</v>
      </c>
      <c r="D320">
        <v>12</v>
      </c>
    </row>
    <row r="321" spans="1:4" x14ac:dyDescent="0.3">
      <c r="A321" s="12" t="str">
        <v>successful</v>
      </c>
      <c r="B321">
        <v>589</v>
      </c>
      <c r="C321" s="11" t="str">
        <v>failed</v>
      </c>
      <c r="D321">
        <v>452</v>
      </c>
    </row>
    <row r="322" spans="1:4" x14ac:dyDescent="0.3">
      <c r="A322" s="12" t="str">
        <v>successful</v>
      </c>
      <c r="B322">
        <v>2725</v>
      </c>
      <c r="C322" s="11" t="str">
        <v>failed</v>
      </c>
      <c r="D322">
        <v>1886</v>
      </c>
    </row>
    <row r="323" spans="1:4" x14ac:dyDescent="0.3">
      <c r="A323" s="12" t="str">
        <v>successful</v>
      </c>
      <c r="B323">
        <v>300</v>
      </c>
      <c r="C323" s="11" t="str">
        <v>failed</v>
      </c>
      <c r="D323">
        <v>1825</v>
      </c>
    </row>
    <row r="324" spans="1:4" x14ac:dyDescent="0.3">
      <c r="A324" s="12" t="str">
        <v>successful</v>
      </c>
      <c r="B324">
        <v>144</v>
      </c>
      <c r="C324" s="11" t="str">
        <v>failed</v>
      </c>
      <c r="D324">
        <v>31</v>
      </c>
    </row>
    <row r="325" spans="1:4" x14ac:dyDescent="0.3">
      <c r="A325" s="12" t="str">
        <v>successful</v>
      </c>
      <c r="B325">
        <v>87</v>
      </c>
      <c r="C325" s="11" t="str">
        <v>failed</v>
      </c>
      <c r="D325">
        <v>107</v>
      </c>
    </row>
    <row r="326" spans="1:4" x14ac:dyDescent="0.3">
      <c r="A326" s="12" t="str">
        <v>successful</v>
      </c>
      <c r="B326">
        <v>3116</v>
      </c>
      <c r="C326" s="11" t="str">
        <v>failed</v>
      </c>
      <c r="D326">
        <v>27</v>
      </c>
    </row>
    <row r="327" spans="1:4" x14ac:dyDescent="0.3">
      <c r="A327" s="12" t="str">
        <v>successful</v>
      </c>
      <c r="B327">
        <v>909</v>
      </c>
      <c r="C327" s="11" t="str">
        <v>failed</v>
      </c>
      <c r="D327">
        <v>1221</v>
      </c>
    </row>
    <row r="328" spans="1:4" x14ac:dyDescent="0.3">
      <c r="A328" s="12" t="str">
        <v>successful</v>
      </c>
      <c r="B328">
        <v>1613</v>
      </c>
      <c r="C328" s="11" t="str">
        <v>failed</v>
      </c>
      <c r="D328">
        <v>1</v>
      </c>
    </row>
    <row r="329" spans="1:4" x14ac:dyDescent="0.3">
      <c r="A329" s="12" t="str">
        <v>successful</v>
      </c>
      <c r="B329">
        <v>136</v>
      </c>
      <c r="C329" s="11" t="str">
        <v>failed</v>
      </c>
      <c r="D329">
        <v>16</v>
      </c>
    </row>
    <row r="330" spans="1:4" x14ac:dyDescent="0.3">
      <c r="A330" s="12" t="str">
        <v>successful</v>
      </c>
      <c r="B330">
        <v>130</v>
      </c>
      <c r="C330" s="11" t="str">
        <v>failed</v>
      </c>
      <c r="D330">
        <v>41</v>
      </c>
    </row>
    <row r="331" spans="1:4" x14ac:dyDescent="0.3">
      <c r="A331" s="12" t="str">
        <v>successful</v>
      </c>
      <c r="B331">
        <v>102</v>
      </c>
      <c r="C331" s="11" t="str">
        <v>failed</v>
      </c>
      <c r="D331">
        <v>523</v>
      </c>
    </row>
    <row r="332" spans="1:4" x14ac:dyDescent="0.3">
      <c r="A332" s="12" t="str">
        <v>successful</v>
      </c>
      <c r="B332">
        <v>4006</v>
      </c>
      <c r="C332" s="11" t="str">
        <v>failed</v>
      </c>
      <c r="D332">
        <v>141</v>
      </c>
    </row>
    <row r="333" spans="1:4" x14ac:dyDescent="0.3">
      <c r="A333" s="12" t="str">
        <v>successful</v>
      </c>
      <c r="B333">
        <v>1629</v>
      </c>
      <c r="C333" s="11" t="str">
        <v>failed</v>
      </c>
      <c r="D333">
        <v>52</v>
      </c>
    </row>
    <row r="334" spans="1:4" x14ac:dyDescent="0.3">
      <c r="A334" s="12" t="str">
        <v>successful</v>
      </c>
      <c r="B334">
        <v>2188</v>
      </c>
      <c r="C334" s="11" t="str">
        <v>failed</v>
      </c>
      <c r="D334">
        <v>225</v>
      </c>
    </row>
    <row r="335" spans="1:4" x14ac:dyDescent="0.3">
      <c r="A335" s="12" t="str">
        <v>successful</v>
      </c>
      <c r="B335">
        <v>2409</v>
      </c>
      <c r="C335" s="11" t="str">
        <v>failed</v>
      </c>
      <c r="D335">
        <v>38</v>
      </c>
    </row>
    <row r="336" spans="1:4" x14ac:dyDescent="0.3">
      <c r="A336" s="12" t="str">
        <v>successful</v>
      </c>
      <c r="B336">
        <v>194</v>
      </c>
      <c r="C336" s="11" t="str">
        <v>failed</v>
      </c>
      <c r="D336">
        <v>15</v>
      </c>
    </row>
    <row r="337" spans="1:4" x14ac:dyDescent="0.3">
      <c r="A337" s="12" t="str">
        <v>successful</v>
      </c>
      <c r="B337">
        <v>1140</v>
      </c>
      <c r="C337" s="11" t="str">
        <v>failed</v>
      </c>
      <c r="D337">
        <v>37</v>
      </c>
    </row>
    <row r="338" spans="1:4" x14ac:dyDescent="0.3">
      <c r="A338" s="12" t="str">
        <v>successful</v>
      </c>
      <c r="B338">
        <v>102</v>
      </c>
      <c r="C338" s="11" t="str">
        <v>failed</v>
      </c>
      <c r="D338">
        <v>112</v>
      </c>
    </row>
    <row r="339" spans="1:4" x14ac:dyDescent="0.3">
      <c r="A339" s="12" t="str">
        <v>successful</v>
      </c>
      <c r="B339">
        <v>2857</v>
      </c>
      <c r="C339" s="11" t="str">
        <v>failed</v>
      </c>
      <c r="D339">
        <v>21</v>
      </c>
    </row>
    <row r="340" spans="1:4" x14ac:dyDescent="0.3">
      <c r="A340" s="12" t="str">
        <v>successful</v>
      </c>
      <c r="B340">
        <v>107</v>
      </c>
      <c r="C340" s="11" t="str">
        <v>failed</v>
      </c>
      <c r="D340">
        <v>67</v>
      </c>
    </row>
    <row r="341" spans="1:4" x14ac:dyDescent="0.3">
      <c r="A341" s="12" t="str">
        <v>successful</v>
      </c>
      <c r="B341">
        <v>160</v>
      </c>
      <c r="C341" s="11" t="str">
        <v>failed</v>
      </c>
      <c r="D341">
        <v>78</v>
      </c>
    </row>
    <row r="342" spans="1:4" x14ac:dyDescent="0.3">
      <c r="A342" s="12" t="str">
        <v>successful</v>
      </c>
      <c r="B342">
        <v>2230</v>
      </c>
      <c r="C342" s="11" t="str">
        <v>failed</v>
      </c>
      <c r="D342">
        <v>67</v>
      </c>
    </row>
    <row r="343" spans="1:4" x14ac:dyDescent="0.3">
      <c r="A343" s="12" t="str">
        <v>successful</v>
      </c>
      <c r="B343">
        <v>316</v>
      </c>
      <c r="C343" s="11" t="str">
        <v>failed</v>
      </c>
      <c r="D343">
        <v>263</v>
      </c>
    </row>
    <row r="344" spans="1:4" x14ac:dyDescent="0.3">
      <c r="A344" s="12" t="str">
        <v>successful</v>
      </c>
      <c r="B344">
        <v>117</v>
      </c>
      <c r="C344" s="11" t="str">
        <v>failed</v>
      </c>
      <c r="D344">
        <v>1691</v>
      </c>
    </row>
    <row r="345" spans="1:4" x14ac:dyDescent="0.3">
      <c r="A345" s="12" t="str">
        <v>successful</v>
      </c>
      <c r="B345">
        <v>6406</v>
      </c>
      <c r="C345" s="11" t="str">
        <v>failed</v>
      </c>
      <c r="D345">
        <v>181</v>
      </c>
    </row>
    <row r="346" spans="1:4" x14ac:dyDescent="0.3">
      <c r="A346" s="12" t="str">
        <v>successful</v>
      </c>
      <c r="B346">
        <v>192</v>
      </c>
      <c r="C346" s="11" t="str">
        <v>failed</v>
      </c>
      <c r="D346">
        <v>13</v>
      </c>
    </row>
    <row r="347" spans="1:4" x14ac:dyDescent="0.3">
      <c r="A347" s="12" t="str">
        <v>successful</v>
      </c>
      <c r="B347">
        <v>26</v>
      </c>
      <c r="C347" s="11" t="str">
        <v>failed</v>
      </c>
      <c r="D347">
        <v>1</v>
      </c>
    </row>
    <row r="348" spans="1:4" x14ac:dyDescent="0.3">
      <c r="A348" s="12" t="str">
        <v>successful</v>
      </c>
      <c r="B348">
        <v>723</v>
      </c>
      <c r="C348" s="11" t="str">
        <v>failed</v>
      </c>
      <c r="D348">
        <v>21</v>
      </c>
    </row>
    <row r="349" spans="1:4" x14ac:dyDescent="0.3">
      <c r="A349" s="12" t="str">
        <v>successful</v>
      </c>
      <c r="B349">
        <v>170</v>
      </c>
      <c r="C349" s="11" t="str">
        <v>failed</v>
      </c>
      <c r="D349">
        <v>830</v>
      </c>
    </row>
    <row r="350" spans="1:4" x14ac:dyDescent="0.3">
      <c r="A350" s="12" t="str">
        <v>successful</v>
      </c>
      <c r="B350">
        <v>238</v>
      </c>
      <c r="C350" s="11" t="str">
        <v>failed</v>
      </c>
      <c r="D350">
        <v>130</v>
      </c>
    </row>
    <row r="351" spans="1:4" x14ac:dyDescent="0.3">
      <c r="A351" s="12" t="str">
        <v>successful</v>
      </c>
      <c r="B351">
        <v>55</v>
      </c>
      <c r="C351" s="11" t="str">
        <v>failed</v>
      </c>
      <c r="D351">
        <v>55</v>
      </c>
    </row>
    <row r="352" spans="1:4" x14ac:dyDescent="0.3">
      <c r="A352" s="12" t="str">
        <v>successful</v>
      </c>
      <c r="B352">
        <v>128</v>
      </c>
      <c r="C352" s="11" t="str">
        <v>failed</v>
      </c>
      <c r="D352">
        <v>114</v>
      </c>
    </row>
    <row r="353" spans="1:4" x14ac:dyDescent="0.3">
      <c r="A353" s="12" t="str">
        <v>successful</v>
      </c>
      <c r="B353">
        <v>2144</v>
      </c>
      <c r="C353" s="11" t="str">
        <v>failed</v>
      </c>
      <c r="D353">
        <v>594</v>
      </c>
    </row>
    <row r="354" spans="1:4" x14ac:dyDescent="0.3">
      <c r="A354" s="12" t="str">
        <v>successful</v>
      </c>
      <c r="B354">
        <v>2693</v>
      </c>
      <c r="C354" s="11" t="str">
        <v>failed</v>
      </c>
      <c r="D354">
        <v>24</v>
      </c>
    </row>
    <row r="355" spans="1:4" x14ac:dyDescent="0.3">
      <c r="A355" s="12" t="str">
        <v>successful</v>
      </c>
      <c r="B355">
        <v>432</v>
      </c>
      <c r="C355" s="11" t="str">
        <v>failed</v>
      </c>
      <c r="D355">
        <v>252</v>
      </c>
    </row>
    <row r="356" spans="1:4" x14ac:dyDescent="0.3">
      <c r="A356" s="12" t="str">
        <v>successful</v>
      </c>
      <c r="B356">
        <v>189</v>
      </c>
      <c r="C356" s="11" t="str">
        <v>failed</v>
      </c>
      <c r="D356">
        <v>67</v>
      </c>
    </row>
    <row r="357" spans="1:4" x14ac:dyDescent="0.3">
      <c r="A357" s="12" t="str">
        <v>successful</v>
      </c>
      <c r="B357">
        <v>154</v>
      </c>
      <c r="C357" s="11" t="str">
        <v>failed</v>
      </c>
      <c r="D357">
        <v>742</v>
      </c>
    </row>
    <row r="358" spans="1:4" x14ac:dyDescent="0.3">
      <c r="A358" s="12" t="str">
        <v>successful</v>
      </c>
      <c r="B358">
        <v>96</v>
      </c>
      <c r="C358" s="11" t="str">
        <v>failed</v>
      </c>
      <c r="D358">
        <v>75</v>
      </c>
    </row>
    <row r="359" spans="1:4" x14ac:dyDescent="0.3">
      <c r="A359" s="12" t="str">
        <v>successful</v>
      </c>
      <c r="B359">
        <v>3063</v>
      </c>
      <c r="C359" s="11" t="str">
        <v>failed</v>
      </c>
      <c r="D359">
        <v>4405</v>
      </c>
    </row>
    <row r="360" spans="1:4" x14ac:dyDescent="0.3">
      <c r="A360" s="12" t="str">
        <v>successful</v>
      </c>
      <c r="B360">
        <v>2266</v>
      </c>
      <c r="C360" s="11" t="str">
        <v>failed</v>
      </c>
      <c r="D360">
        <v>92</v>
      </c>
    </row>
    <row r="361" spans="1:4" x14ac:dyDescent="0.3">
      <c r="A361" s="12" t="str">
        <v>successful</v>
      </c>
      <c r="B361">
        <v>194</v>
      </c>
      <c r="C361" s="11" t="str">
        <v>failed</v>
      </c>
      <c r="D361">
        <v>64</v>
      </c>
    </row>
    <row r="362" spans="1:4" x14ac:dyDescent="0.3">
      <c r="A362" s="12" t="str">
        <v>successful</v>
      </c>
      <c r="B362">
        <v>129</v>
      </c>
      <c r="C362" s="11" t="str">
        <v>failed</v>
      </c>
      <c r="D362">
        <v>64</v>
      </c>
    </row>
    <row r="363" spans="1:4" x14ac:dyDescent="0.3">
      <c r="A363" s="12" t="str">
        <v>successful</v>
      </c>
      <c r="B363">
        <v>375</v>
      </c>
      <c r="C363" s="11" t="str">
        <v>failed</v>
      </c>
      <c r="D363">
        <v>842</v>
      </c>
    </row>
    <row r="364" spans="1:4" x14ac:dyDescent="0.3">
      <c r="A364" s="12" t="str">
        <v>successful</v>
      </c>
      <c r="B364">
        <v>409</v>
      </c>
      <c r="C364" s="11" t="str">
        <v>failed</v>
      </c>
      <c r="D364">
        <v>112</v>
      </c>
    </row>
    <row r="365" spans="1:4" x14ac:dyDescent="0.3">
      <c r="A365" s="12" t="str">
        <v>successful</v>
      </c>
      <c r="B365">
        <v>234</v>
      </c>
      <c r="C365" s="11" t="str">
        <v>failed</v>
      </c>
      <c r="D365">
        <v>374</v>
      </c>
    </row>
    <row r="366" spans="1:4" x14ac:dyDescent="0.3">
      <c r="A366" s="12" t="str">
        <v>successful</v>
      </c>
      <c r="B366">
        <v>3016</v>
      </c>
    </row>
    <row r="367" spans="1:4" x14ac:dyDescent="0.3">
      <c r="A367" s="12" t="str">
        <v>successful</v>
      </c>
      <c r="B367">
        <v>264</v>
      </c>
    </row>
    <row r="368" spans="1:4" x14ac:dyDescent="0.3">
      <c r="A368" s="12" t="str">
        <v>successful</v>
      </c>
      <c r="B368">
        <v>272</v>
      </c>
    </row>
    <row r="369" spans="1:2" x14ac:dyDescent="0.3">
      <c r="A369" s="12" t="str">
        <v>successful</v>
      </c>
      <c r="B369">
        <v>419</v>
      </c>
    </row>
    <row r="370" spans="1:2" x14ac:dyDescent="0.3">
      <c r="A370" s="12" t="str">
        <v>successful</v>
      </c>
      <c r="B370">
        <v>1621</v>
      </c>
    </row>
    <row r="371" spans="1:2" x14ac:dyDescent="0.3">
      <c r="A371" s="12" t="str">
        <v>successful</v>
      </c>
      <c r="B371">
        <v>1101</v>
      </c>
    </row>
    <row r="372" spans="1:2" x14ac:dyDescent="0.3">
      <c r="A372" s="12" t="str">
        <v>successful</v>
      </c>
      <c r="B372">
        <v>1073</v>
      </c>
    </row>
    <row r="373" spans="1:2" x14ac:dyDescent="0.3">
      <c r="A373" s="12" t="str">
        <v>successful</v>
      </c>
      <c r="B373">
        <v>331</v>
      </c>
    </row>
    <row r="374" spans="1:2" x14ac:dyDescent="0.3">
      <c r="A374" s="12" t="str">
        <v>successful</v>
      </c>
      <c r="B374">
        <v>1170</v>
      </c>
    </row>
    <row r="375" spans="1:2" x14ac:dyDescent="0.3">
      <c r="A375" s="12" t="str">
        <v>successful</v>
      </c>
      <c r="B375">
        <v>363</v>
      </c>
    </row>
    <row r="376" spans="1:2" x14ac:dyDescent="0.3">
      <c r="A376" s="12" t="str">
        <v>successful</v>
      </c>
      <c r="B376">
        <v>103</v>
      </c>
    </row>
    <row r="377" spans="1:2" x14ac:dyDescent="0.3">
      <c r="A377" s="12" t="str">
        <v>successful</v>
      </c>
      <c r="B377">
        <v>147</v>
      </c>
    </row>
    <row r="378" spans="1:2" x14ac:dyDescent="0.3">
      <c r="A378" s="12" t="str">
        <v>successful</v>
      </c>
      <c r="B378">
        <v>110</v>
      </c>
    </row>
    <row r="379" spans="1:2" x14ac:dyDescent="0.3">
      <c r="A379" s="12" t="str">
        <v>successful</v>
      </c>
      <c r="B379">
        <v>134</v>
      </c>
    </row>
    <row r="380" spans="1:2" x14ac:dyDescent="0.3">
      <c r="A380" s="12" t="str">
        <v>successful</v>
      </c>
      <c r="B380">
        <v>269</v>
      </c>
    </row>
    <row r="381" spans="1:2" x14ac:dyDescent="0.3">
      <c r="A381" s="12" t="str">
        <v>successful</v>
      </c>
      <c r="B381">
        <v>175</v>
      </c>
    </row>
    <row r="382" spans="1:2" x14ac:dyDescent="0.3">
      <c r="A382" s="12" t="str">
        <v>successful</v>
      </c>
      <c r="B382">
        <v>69</v>
      </c>
    </row>
    <row r="383" spans="1:2" x14ac:dyDescent="0.3">
      <c r="A383" s="12" t="str">
        <v>successful</v>
      </c>
      <c r="B383">
        <v>190</v>
      </c>
    </row>
    <row r="384" spans="1:2" x14ac:dyDescent="0.3">
      <c r="A384" s="12" t="str">
        <v>successful</v>
      </c>
      <c r="B384">
        <v>237</v>
      </c>
    </row>
    <row r="385" spans="1:2" x14ac:dyDescent="0.3">
      <c r="A385" s="12" t="str">
        <v>successful</v>
      </c>
      <c r="B385">
        <v>196</v>
      </c>
    </row>
    <row r="386" spans="1:2" x14ac:dyDescent="0.3">
      <c r="A386" s="12" t="str">
        <v>successful</v>
      </c>
      <c r="B386">
        <v>7295</v>
      </c>
    </row>
    <row r="387" spans="1:2" x14ac:dyDescent="0.3">
      <c r="A387" s="12" t="str">
        <v>successful</v>
      </c>
      <c r="B387">
        <v>2893</v>
      </c>
    </row>
    <row r="388" spans="1:2" x14ac:dyDescent="0.3">
      <c r="A388" s="12" t="str">
        <v>successful</v>
      </c>
      <c r="B388">
        <v>820</v>
      </c>
    </row>
    <row r="389" spans="1:2" x14ac:dyDescent="0.3">
      <c r="A389" s="12" t="str">
        <v>successful</v>
      </c>
      <c r="B389">
        <v>2038</v>
      </c>
    </row>
    <row r="390" spans="1:2" x14ac:dyDescent="0.3">
      <c r="A390" s="12" t="str">
        <v>successful</v>
      </c>
      <c r="B390">
        <v>116</v>
      </c>
    </row>
    <row r="391" spans="1:2" x14ac:dyDescent="0.3">
      <c r="A391" s="12" t="str">
        <v>successful</v>
      </c>
      <c r="B391">
        <v>1345</v>
      </c>
    </row>
    <row r="392" spans="1:2" x14ac:dyDescent="0.3">
      <c r="A392" s="12" t="str">
        <v>successful</v>
      </c>
      <c r="B392">
        <v>168</v>
      </c>
    </row>
    <row r="393" spans="1:2" x14ac:dyDescent="0.3">
      <c r="A393" s="12" t="str">
        <v>successful</v>
      </c>
      <c r="B393">
        <v>137</v>
      </c>
    </row>
    <row r="394" spans="1:2" x14ac:dyDescent="0.3">
      <c r="A394" s="12" t="str">
        <v>successful</v>
      </c>
      <c r="B394">
        <v>186</v>
      </c>
    </row>
    <row r="395" spans="1:2" x14ac:dyDescent="0.3">
      <c r="A395" s="12" t="str">
        <v>successful</v>
      </c>
      <c r="B395">
        <v>125</v>
      </c>
    </row>
    <row r="396" spans="1:2" x14ac:dyDescent="0.3">
      <c r="A396" s="12" t="str">
        <v>successful</v>
      </c>
      <c r="B396">
        <v>202</v>
      </c>
    </row>
    <row r="397" spans="1:2" x14ac:dyDescent="0.3">
      <c r="A397" s="12" t="str">
        <v>successful</v>
      </c>
      <c r="B397">
        <v>103</v>
      </c>
    </row>
    <row r="398" spans="1:2" x14ac:dyDescent="0.3">
      <c r="A398" s="12" t="str">
        <v>successful</v>
      </c>
      <c r="B398">
        <v>1785</v>
      </c>
    </row>
    <row r="399" spans="1:2" x14ac:dyDescent="0.3">
      <c r="A399" s="12" t="str">
        <v>successful</v>
      </c>
      <c r="B399">
        <v>157</v>
      </c>
    </row>
    <row r="400" spans="1:2" x14ac:dyDescent="0.3">
      <c r="A400" s="12" t="str">
        <v>successful</v>
      </c>
      <c r="B400">
        <v>555</v>
      </c>
    </row>
    <row r="401" spans="1:2" x14ac:dyDescent="0.3">
      <c r="A401" s="12" t="str">
        <v>successful</v>
      </c>
      <c r="B401">
        <v>297</v>
      </c>
    </row>
    <row r="402" spans="1:2" x14ac:dyDescent="0.3">
      <c r="A402" s="12" t="str">
        <v>successful</v>
      </c>
      <c r="B402">
        <v>123</v>
      </c>
    </row>
    <row r="403" spans="1:2" x14ac:dyDescent="0.3">
      <c r="A403" s="12" t="str">
        <v>successful</v>
      </c>
      <c r="B403">
        <v>3036</v>
      </c>
    </row>
    <row r="404" spans="1:2" x14ac:dyDescent="0.3">
      <c r="A404" s="12" t="str">
        <v>successful</v>
      </c>
      <c r="B404">
        <v>144</v>
      </c>
    </row>
    <row r="405" spans="1:2" x14ac:dyDescent="0.3">
      <c r="A405" s="12" t="str">
        <v>successful</v>
      </c>
      <c r="B405">
        <v>121</v>
      </c>
    </row>
    <row r="406" spans="1:2" x14ac:dyDescent="0.3">
      <c r="A406" s="12" t="str">
        <v>successful</v>
      </c>
      <c r="B406">
        <v>181</v>
      </c>
    </row>
    <row r="407" spans="1:2" x14ac:dyDescent="0.3">
      <c r="A407" s="12" t="str">
        <v>successful</v>
      </c>
      <c r="B407">
        <v>122</v>
      </c>
    </row>
    <row r="408" spans="1:2" x14ac:dyDescent="0.3">
      <c r="A408" s="12" t="str">
        <v>successful</v>
      </c>
      <c r="B408">
        <v>1071</v>
      </c>
    </row>
    <row r="409" spans="1:2" x14ac:dyDescent="0.3">
      <c r="A409" s="12" t="str">
        <v>successful</v>
      </c>
      <c r="B409">
        <v>980</v>
      </c>
    </row>
    <row r="410" spans="1:2" x14ac:dyDescent="0.3">
      <c r="A410" s="12" t="str">
        <v>successful</v>
      </c>
      <c r="B410">
        <v>536</v>
      </c>
    </row>
    <row r="411" spans="1:2" x14ac:dyDescent="0.3">
      <c r="A411" s="12" t="str">
        <v>successful</v>
      </c>
      <c r="B411">
        <v>1991</v>
      </c>
    </row>
    <row r="412" spans="1:2" x14ac:dyDescent="0.3">
      <c r="A412" s="12" t="str">
        <v>successful</v>
      </c>
      <c r="B412">
        <v>180</v>
      </c>
    </row>
    <row r="413" spans="1:2" x14ac:dyDescent="0.3">
      <c r="A413" s="12" t="str">
        <v>successful</v>
      </c>
      <c r="B413">
        <v>130</v>
      </c>
    </row>
    <row r="414" spans="1:2" x14ac:dyDescent="0.3">
      <c r="A414" s="12" t="str">
        <v>successful</v>
      </c>
      <c r="B414">
        <v>122</v>
      </c>
    </row>
    <row r="415" spans="1:2" x14ac:dyDescent="0.3">
      <c r="A415" s="12" t="str">
        <v>successful</v>
      </c>
      <c r="B415">
        <v>140</v>
      </c>
    </row>
    <row r="416" spans="1:2" x14ac:dyDescent="0.3">
      <c r="A416" s="12" t="str">
        <v>successful</v>
      </c>
      <c r="B416">
        <v>3388</v>
      </c>
    </row>
    <row r="417" spans="1:2" x14ac:dyDescent="0.3">
      <c r="A417" s="12" t="str">
        <v>successful</v>
      </c>
      <c r="B417">
        <v>280</v>
      </c>
    </row>
    <row r="418" spans="1:2" x14ac:dyDescent="0.3">
      <c r="A418" s="12" t="str">
        <v>successful</v>
      </c>
      <c r="B418">
        <v>366</v>
      </c>
    </row>
    <row r="419" spans="1:2" x14ac:dyDescent="0.3">
      <c r="A419" s="12" t="str">
        <v>successful</v>
      </c>
      <c r="B419">
        <v>270</v>
      </c>
    </row>
    <row r="420" spans="1:2" x14ac:dyDescent="0.3">
      <c r="A420" s="12" t="str">
        <v>successful</v>
      </c>
      <c r="B420">
        <v>137</v>
      </c>
    </row>
    <row r="421" spans="1:2" x14ac:dyDescent="0.3">
      <c r="A421" s="12" t="str">
        <v>successful</v>
      </c>
      <c r="B421">
        <v>3205</v>
      </c>
    </row>
    <row r="422" spans="1:2" x14ac:dyDescent="0.3">
      <c r="A422" s="12" t="str">
        <v>successful</v>
      </c>
      <c r="B422">
        <v>288</v>
      </c>
    </row>
    <row r="423" spans="1:2" x14ac:dyDescent="0.3">
      <c r="A423" s="12" t="str">
        <v>successful</v>
      </c>
      <c r="B423">
        <v>148</v>
      </c>
    </row>
    <row r="424" spans="1:2" x14ac:dyDescent="0.3">
      <c r="A424" s="12" t="str">
        <v>successful</v>
      </c>
      <c r="B424">
        <v>114</v>
      </c>
    </row>
    <row r="425" spans="1:2" x14ac:dyDescent="0.3">
      <c r="A425" s="12" t="str">
        <v>successful</v>
      </c>
      <c r="B425">
        <v>1518</v>
      </c>
    </row>
    <row r="426" spans="1:2" x14ac:dyDescent="0.3">
      <c r="A426" s="12" t="str">
        <v>successful</v>
      </c>
      <c r="B426">
        <v>166</v>
      </c>
    </row>
    <row r="427" spans="1:2" x14ac:dyDescent="0.3">
      <c r="A427" s="12" t="str">
        <v>successful</v>
      </c>
      <c r="B427">
        <v>100</v>
      </c>
    </row>
    <row r="428" spans="1:2" x14ac:dyDescent="0.3">
      <c r="A428" s="12" t="str">
        <v>successful</v>
      </c>
      <c r="B428">
        <v>235</v>
      </c>
    </row>
    <row r="429" spans="1:2" x14ac:dyDescent="0.3">
      <c r="A429" s="12" t="str">
        <v>successful</v>
      </c>
      <c r="B429">
        <v>148</v>
      </c>
    </row>
    <row r="430" spans="1:2" x14ac:dyDescent="0.3">
      <c r="A430" s="12" t="str">
        <v>successful</v>
      </c>
      <c r="B430">
        <v>198</v>
      </c>
    </row>
    <row r="431" spans="1:2" x14ac:dyDescent="0.3">
      <c r="A431" s="12" t="str">
        <v>successful</v>
      </c>
      <c r="B431">
        <v>150</v>
      </c>
    </row>
    <row r="432" spans="1:2" x14ac:dyDescent="0.3">
      <c r="A432" s="12" t="str">
        <v>successful</v>
      </c>
      <c r="B432">
        <v>216</v>
      </c>
    </row>
    <row r="433" spans="1:2" x14ac:dyDescent="0.3">
      <c r="A433" s="12" t="str">
        <v>successful</v>
      </c>
      <c r="B433">
        <v>5139</v>
      </c>
    </row>
    <row r="434" spans="1:2" x14ac:dyDescent="0.3">
      <c r="A434" s="12" t="str">
        <v>successful</v>
      </c>
      <c r="B434">
        <v>2353</v>
      </c>
    </row>
    <row r="435" spans="1:2" x14ac:dyDescent="0.3">
      <c r="A435" s="12" t="str">
        <v>successful</v>
      </c>
      <c r="B435">
        <v>78</v>
      </c>
    </row>
    <row r="436" spans="1:2" x14ac:dyDescent="0.3">
      <c r="A436" s="12" t="str">
        <v>successful</v>
      </c>
      <c r="B436">
        <v>174</v>
      </c>
    </row>
    <row r="437" spans="1:2" x14ac:dyDescent="0.3">
      <c r="A437" s="12" t="str">
        <v>successful</v>
      </c>
      <c r="B437">
        <v>164</v>
      </c>
    </row>
    <row r="438" spans="1:2" x14ac:dyDescent="0.3">
      <c r="A438" s="12" t="str">
        <v>successful</v>
      </c>
      <c r="B438">
        <v>161</v>
      </c>
    </row>
    <row r="439" spans="1:2" x14ac:dyDescent="0.3">
      <c r="A439" s="12" t="str">
        <v>successful</v>
      </c>
      <c r="B439">
        <v>138</v>
      </c>
    </row>
    <row r="440" spans="1:2" x14ac:dyDescent="0.3">
      <c r="A440" s="12" t="str">
        <v>successful</v>
      </c>
      <c r="B440">
        <v>3308</v>
      </c>
    </row>
    <row r="441" spans="1:2" x14ac:dyDescent="0.3">
      <c r="A441" s="12" t="str">
        <v>successful</v>
      </c>
      <c r="B441">
        <v>127</v>
      </c>
    </row>
    <row r="442" spans="1:2" x14ac:dyDescent="0.3">
      <c r="A442" s="12" t="str">
        <v>successful</v>
      </c>
      <c r="B442">
        <v>207</v>
      </c>
    </row>
    <row r="443" spans="1:2" x14ac:dyDescent="0.3">
      <c r="A443" s="12" t="str">
        <v>successful</v>
      </c>
      <c r="B443">
        <v>181</v>
      </c>
    </row>
    <row r="444" spans="1:2" x14ac:dyDescent="0.3">
      <c r="A444" s="12" t="str">
        <v>successful</v>
      </c>
      <c r="B444">
        <v>110</v>
      </c>
    </row>
    <row r="445" spans="1:2" x14ac:dyDescent="0.3">
      <c r="A445" s="12" t="str">
        <v>successful</v>
      </c>
      <c r="B445">
        <v>185</v>
      </c>
    </row>
    <row r="446" spans="1:2" x14ac:dyDescent="0.3">
      <c r="A446" s="12" t="str">
        <v>successful</v>
      </c>
      <c r="B446">
        <v>121</v>
      </c>
    </row>
    <row r="447" spans="1:2" x14ac:dyDescent="0.3">
      <c r="A447" s="12" t="str">
        <v>successful</v>
      </c>
      <c r="B447">
        <v>106</v>
      </c>
    </row>
    <row r="448" spans="1:2" x14ac:dyDescent="0.3">
      <c r="A448" s="12" t="str">
        <v>successful</v>
      </c>
      <c r="B448">
        <v>142</v>
      </c>
    </row>
    <row r="449" spans="1:2" x14ac:dyDescent="0.3">
      <c r="A449" s="12" t="str">
        <v>successful</v>
      </c>
      <c r="B449">
        <v>233</v>
      </c>
    </row>
    <row r="450" spans="1:2" x14ac:dyDescent="0.3">
      <c r="A450" s="12" t="str">
        <v>successful</v>
      </c>
      <c r="B450">
        <v>218</v>
      </c>
    </row>
    <row r="451" spans="1:2" x14ac:dyDescent="0.3">
      <c r="A451" s="12" t="str">
        <v>successful</v>
      </c>
      <c r="B451">
        <v>76</v>
      </c>
    </row>
    <row r="452" spans="1:2" x14ac:dyDescent="0.3">
      <c r="A452" s="12" t="str">
        <v>successful</v>
      </c>
      <c r="B452">
        <v>43</v>
      </c>
    </row>
    <row r="453" spans="1:2" x14ac:dyDescent="0.3">
      <c r="A453" s="12" t="str">
        <v>successful</v>
      </c>
      <c r="B453">
        <v>221</v>
      </c>
    </row>
    <row r="454" spans="1:2" x14ac:dyDescent="0.3">
      <c r="A454" s="12" t="str">
        <v>successful</v>
      </c>
      <c r="B454">
        <v>2805</v>
      </c>
    </row>
    <row r="455" spans="1:2" x14ac:dyDescent="0.3">
      <c r="A455" s="12" t="str">
        <v>successful</v>
      </c>
      <c r="B455">
        <v>68</v>
      </c>
    </row>
    <row r="456" spans="1:2" x14ac:dyDescent="0.3">
      <c r="A456" s="12" t="str">
        <v>successful</v>
      </c>
      <c r="B456">
        <v>183</v>
      </c>
    </row>
    <row r="457" spans="1:2" x14ac:dyDescent="0.3">
      <c r="A457" s="12" t="str">
        <v>successful</v>
      </c>
      <c r="B457">
        <v>133</v>
      </c>
    </row>
    <row r="458" spans="1:2" x14ac:dyDescent="0.3">
      <c r="A458" s="12" t="str">
        <v>successful</v>
      </c>
      <c r="B458">
        <v>2489</v>
      </c>
    </row>
    <row r="459" spans="1:2" x14ac:dyDescent="0.3">
      <c r="A459" s="12" t="str">
        <v>successful</v>
      </c>
      <c r="B459">
        <v>69</v>
      </c>
    </row>
    <row r="460" spans="1:2" x14ac:dyDescent="0.3">
      <c r="A460" s="12" t="str">
        <v>successful</v>
      </c>
      <c r="B460">
        <v>279</v>
      </c>
    </row>
    <row r="461" spans="1:2" x14ac:dyDescent="0.3">
      <c r="A461" s="12" t="str">
        <v>successful</v>
      </c>
      <c r="B461">
        <v>210</v>
      </c>
    </row>
    <row r="462" spans="1:2" x14ac:dyDescent="0.3">
      <c r="A462" s="12" t="str">
        <v>successful</v>
      </c>
      <c r="B462">
        <v>2100</v>
      </c>
    </row>
    <row r="463" spans="1:2" x14ac:dyDescent="0.3">
      <c r="A463" s="12" t="str">
        <v>successful</v>
      </c>
      <c r="B463">
        <v>252</v>
      </c>
    </row>
    <row r="464" spans="1:2" x14ac:dyDescent="0.3">
      <c r="A464" s="12" t="str">
        <v>successful</v>
      </c>
      <c r="B464">
        <v>1280</v>
      </c>
    </row>
    <row r="465" spans="1:2" x14ac:dyDescent="0.3">
      <c r="A465" s="12" t="str">
        <v>successful</v>
      </c>
      <c r="B465">
        <v>157</v>
      </c>
    </row>
    <row r="466" spans="1:2" x14ac:dyDescent="0.3">
      <c r="A466" s="12" t="str">
        <v>successful</v>
      </c>
      <c r="B466">
        <v>194</v>
      </c>
    </row>
    <row r="467" spans="1:2" x14ac:dyDescent="0.3">
      <c r="A467" s="12" t="str">
        <v>successful</v>
      </c>
      <c r="B467">
        <v>82</v>
      </c>
    </row>
    <row r="468" spans="1:2" x14ac:dyDescent="0.3">
      <c r="A468" s="12" t="str">
        <v>successful</v>
      </c>
      <c r="B468">
        <v>4233</v>
      </c>
    </row>
    <row r="469" spans="1:2" x14ac:dyDescent="0.3">
      <c r="A469" s="12" t="str">
        <v>successful</v>
      </c>
      <c r="B469">
        <v>1297</v>
      </c>
    </row>
    <row r="470" spans="1:2" x14ac:dyDescent="0.3">
      <c r="A470" s="12" t="str">
        <v>successful</v>
      </c>
      <c r="B470">
        <v>165</v>
      </c>
    </row>
    <row r="471" spans="1:2" x14ac:dyDescent="0.3">
      <c r="A471" s="12" t="str">
        <v>successful</v>
      </c>
      <c r="B471">
        <v>119</v>
      </c>
    </row>
    <row r="472" spans="1:2" x14ac:dyDescent="0.3">
      <c r="A472" s="12" t="str">
        <v>successful</v>
      </c>
      <c r="B472">
        <v>1797</v>
      </c>
    </row>
    <row r="473" spans="1:2" x14ac:dyDescent="0.3">
      <c r="A473" s="12" t="str">
        <v>successful</v>
      </c>
      <c r="B473">
        <v>261</v>
      </c>
    </row>
    <row r="474" spans="1:2" x14ac:dyDescent="0.3">
      <c r="A474" s="12" t="str">
        <v>successful</v>
      </c>
      <c r="B474">
        <v>157</v>
      </c>
    </row>
    <row r="475" spans="1:2" x14ac:dyDescent="0.3">
      <c r="A475" s="12" t="str">
        <v>successful</v>
      </c>
      <c r="B475">
        <v>3533</v>
      </c>
    </row>
    <row r="476" spans="1:2" x14ac:dyDescent="0.3">
      <c r="A476" s="12" t="str">
        <v>successful</v>
      </c>
      <c r="B476">
        <v>155</v>
      </c>
    </row>
    <row r="477" spans="1:2" x14ac:dyDescent="0.3">
      <c r="A477" s="12" t="str">
        <v>successful</v>
      </c>
      <c r="B477">
        <v>132</v>
      </c>
    </row>
    <row r="478" spans="1:2" x14ac:dyDescent="0.3">
      <c r="A478" s="12" t="str">
        <v>successful</v>
      </c>
      <c r="B478">
        <v>1354</v>
      </c>
    </row>
    <row r="479" spans="1:2" x14ac:dyDescent="0.3">
      <c r="A479" s="12" t="str">
        <v>successful</v>
      </c>
      <c r="B479">
        <v>48</v>
      </c>
    </row>
    <row r="480" spans="1:2" x14ac:dyDescent="0.3">
      <c r="A480" s="12" t="str">
        <v>successful</v>
      </c>
      <c r="B480">
        <v>110</v>
      </c>
    </row>
    <row r="481" spans="1:2" x14ac:dyDescent="0.3">
      <c r="A481" s="12" t="str">
        <v>successful</v>
      </c>
      <c r="B481">
        <v>172</v>
      </c>
    </row>
    <row r="482" spans="1:2" x14ac:dyDescent="0.3">
      <c r="A482" s="12" t="str">
        <v>successful</v>
      </c>
      <c r="B482">
        <v>307</v>
      </c>
    </row>
    <row r="483" spans="1:2" x14ac:dyDescent="0.3">
      <c r="A483" s="12" t="str">
        <v>successful</v>
      </c>
      <c r="B483">
        <v>160</v>
      </c>
    </row>
    <row r="484" spans="1:2" x14ac:dyDescent="0.3">
      <c r="A484" s="12" t="str">
        <v>successful</v>
      </c>
      <c r="B484">
        <v>1467</v>
      </c>
    </row>
    <row r="485" spans="1:2" x14ac:dyDescent="0.3">
      <c r="A485" s="12" t="str">
        <v>successful</v>
      </c>
      <c r="B485">
        <v>2662</v>
      </c>
    </row>
    <row r="486" spans="1:2" x14ac:dyDescent="0.3">
      <c r="A486" s="12" t="str">
        <v>successful</v>
      </c>
      <c r="B486">
        <v>452</v>
      </c>
    </row>
    <row r="487" spans="1:2" x14ac:dyDescent="0.3">
      <c r="A487" s="12" t="str">
        <v>successful</v>
      </c>
      <c r="B487">
        <v>158</v>
      </c>
    </row>
    <row r="488" spans="1:2" x14ac:dyDescent="0.3">
      <c r="A488" s="12" t="str">
        <v>successful</v>
      </c>
      <c r="B488">
        <v>225</v>
      </c>
    </row>
    <row r="489" spans="1:2" x14ac:dyDescent="0.3">
      <c r="A489" s="12" t="str">
        <v>successful</v>
      </c>
      <c r="B489">
        <v>65</v>
      </c>
    </row>
    <row r="490" spans="1:2" x14ac:dyDescent="0.3">
      <c r="A490" s="12" t="str">
        <v>successful</v>
      </c>
      <c r="B490">
        <v>163</v>
      </c>
    </row>
    <row r="491" spans="1:2" x14ac:dyDescent="0.3">
      <c r="A491" s="12" t="str">
        <v>successful</v>
      </c>
      <c r="B491">
        <v>85</v>
      </c>
    </row>
    <row r="492" spans="1:2" x14ac:dyDescent="0.3">
      <c r="A492" s="12" t="str">
        <v>successful</v>
      </c>
      <c r="B492">
        <v>217</v>
      </c>
    </row>
    <row r="493" spans="1:2" x14ac:dyDescent="0.3">
      <c r="A493" s="12" t="str">
        <v>successful</v>
      </c>
      <c r="B493">
        <v>150</v>
      </c>
    </row>
    <row r="494" spans="1:2" x14ac:dyDescent="0.3">
      <c r="A494" s="12" t="str">
        <v>successful</v>
      </c>
      <c r="B494">
        <v>3272</v>
      </c>
    </row>
    <row r="495" spans="1:2" x14ac:dyDescent="0.3">
      <c r="A495" s="12" t="str">
        <v>successful</v>
      </c>
      <c r="B495">
        <v>300</v>
      </c>
    </row>
    <row r="496" spans="1:2" x14ac:dyDescent="0.3">
      <c r="A496" s="12" t="str">
        <v>successful</v>
      </c>
      <c r="B496">
        <v>126</v>
      </c>
    </row>
    <row r="497" spans="1:2" x14ac:dyDescent="0.3">
      <c r="A497" s="12" t="str">
        <v>successful</v>
      </c>
      <c r="B497">
        <v>2320</v>
      </c>
    </row>
    <row r="498" spans="1:2" x14ac:dyDescent="0.3">
      <c r="A498" s="12" t="str">
        <v>successful</v>
      </c>
      <c r="B498">
        <v>81</v>
      </c>
    </row>
    <row r="499" spans="1:2" x14ac:dyDescent="0.3">
      <c r="A499" s="12" t="str">
        <v>successful</v>
      </c>
      <c r="B499">
        <v>1887</v>
      </c>
    </row>
    <row r="500" spans="1:2" x14ac:dyDescent="0.3">
      <c r="A500" s="12" t="str">
        <v>successful</v>
      </c>
      <c r="B500">
        <v>4358</v>
      </c>
    </row>
    <row r="501" spans="1:2" x14ac:dyDescent="0.3">
      <c r="A501" s="12" t="str">
        <v>successful</v>
      </c>
      <c r="B501">
        <v>53</v>
      </c>
    </row>
    <row r="502" spans="1:2" x14ac:dyDescent="0.3">
      <c r="A502" s="12" t="str">
        <v>successful</v>
      </c>
      <c r="B502">
        <v>2414</v>
      </c>
    </row>
    <row r="503" spans="1:2" x14ac:dyDescent="0.3">
      <c r="A503" s="12" t="str">
        <v>successful</v>
      </c>
      <c r="B503">
        <v>80</v>
      </c>
    </row>
    <row r="504" spans="1:2" x14ac:dyDescent="0.3">
      <c r="A504" s="12" t="str">
        <v>successful</v>
      </c>
      <c r="B504">
        <v>193</v>
      </c>
    </row>
    <row r="505" spans="1:2" x14ac:dyDescent="0.3">
      <c r="A505" s="12" t="str">
        <v>successful</v>
      </c>
      <c r="B505">
        <v>52</v>
      </c>
    </row>
    <row r="506" spans="1:2" x14ac:dyDescent="0.3">
      <c r="A506" s="12" t="str">
        <v>successful</v>
      </c>
      <c r="B506">
        <v>290</v>
      </c>
    </row>
    <row r="507" spans="1:2" x14ac:dyDescent="0.3">
      <c r="A507" s="12" t="str">
        <v>successful</v>
      </c>
      <c r="B507">
        <v>122</v>
      </c>
    </row>
    <row r="508" spans="1:2" x14ac:dyDescent="0.3">
      <c r="A508" s="12" t="str">
        <v>successful</v>
      </c>
      <c r="B508">
        <v>1470</v>
      </c>
    </row>
    <row r="509" spans="1:2" x14ac:dyDescent="0.3">
      <c r="A509" s="12" t="str">
        <v>successful</v>
      </c>
      <c r="B509">
        <v>165</v>
      </c>
    </row>
    <row r="510" spans="1:2" x14ac:dyDescent="0.3">
      <c r="A510" s="12" t="str">
        <v>successful</v>
      </c>
      <c r="B510">
        <v>182</v>
      </c>
    </row>
    <row r="511" spans="1:2" x14ac:dyDescent="0.3">
      <c r="A511" s="12" t="str">
        <v>successful</v>
      </c>
      <c r="B511">
        <v>199</v>
      </c>
    </row>
    <row r="512" spans="1:2" x14ac:dyDescent="0.3">
      <c r="A512" s="12" t="str">
        <v>successful</v>
      </c>
      <c r="B512">
        <v>56</v>
      </c>
    </row>
    <row r="513" spans="1:2" x14ac:dyDescent="0.3">
      <c r="A513" s="12" t="str">
        <v>successful</v>
      </c>
      <c r="B513">
        <v>1460</v>
      </c>
    </row>
    <row r="514" spans="1:2" x14ac:dyDescent="0.3">
      <c r="A514" s="12" t="str">
        <v>successful</v>
      </c>
      <c r="B514">
        <v>123</v>
      </c>
    </row>
    <row r="515" spans="1:2" x14ac:dyDescent="0.3">
      <c r="A515" s="12" t="str">
        <v>successful</v>
      </c>
      <c r="B515">
        <v>159</v>
      </c>
    </row>
    <row r="516" spans="1:2" x14ac:dyDescent="0.3">
      <c r="A516" s="12" t="str">
        <v>successful</v>
      </c>
      <c r="B516">
        <v>110</v>
      </c>
    </row>
    <row r="517" spans="1:2" x14ac:dyDescent="0.3">
      <c r="A517" s="12" t="str">
        <v>successful</v>
      </c>
      <c r="B517">
        <v>236</v>
      </c>
    </row>
    <row r="518" spans="1:2" x14ac:dyDescent="0.3">
      <c r="A518" s="12" t="str">
        <v>successful</v>
      </c>
      <c r="B518">
        <v>191</v>
      </c>
    </row>
    <row r="519" spans="1:2" x14ac:dyDescent="0.3">
      <c r="A519" s="12" t="str">
        <v>successful</v>
      </c>
      <c r="B519">
        <v>3934</v>
      </c>
    </row>
    <row r="520" spans="1:2" x14ac:dyDescent="0.3">
      <c r="A520" s="12" t="str">
        <v>successful</v>
      </c>
      <c r="B520">
        <v>80</v>
      </c>
    </row>
    <row r="521" spans="1:2" x14ac:dyDescent="0.3">
      <c r="A521" s="12" t="str">
        <v>successful</v>
      </c>
      <c r="B521">
        <v>462</v>
      </c>
    </row>
    <row r="522" spans="1:2" x14ac:dyDescent="0.3">
      <c r="A522" s="12" t="str">
        <v>successful</v>
      </c>
      <c r="B522">
        <v>179</v>
      </c>
    </row>
    <row r="523" spans="1:2" x14ac:dyDescent="0.3">
      <c r="A523" s="12" t="str">
        <v>successful</v>
      </c>
      <c r="B523">
        <v>1866</v>
      </c>
    </row>
    <row r="524" spans="1:2" x14ac:dyDescent="0.3">
      <c r="A524" s="12" t="str">
        <v>successful</v>
      </c>
      <c r="B524">
        <v>156</v>
      </c>
    </row>
    <row r="525" spans="1:2" x14ac:dyDescent="0.3">
      <c r="A525" s="12" t="str">
        <v>successful</v>
      </c>
      <c r="B525">
        <v>255</v>
      </c>
    </row>
    <row r="526" spans="1:2" x14ac:dyDescent="0.3">
      <c r="A526" s="12" t="str">
        <v>successful</v>
      </c>
      <c r="B526">
        <v>2261</v>
      </c>
    </row>
    <row r="527" spans="1:2" x14ac:dyDescent="0.3">
      <c r="A527" s="12" t="str">
        <v>successful</v>
      </c>
      <c r="B527">
        <v>40</v>
      </c>
    </row>
    <row r="528" spans="1:2" x14ac:dyDescent="0.3">
      <c r="A528" s="12" t="str">
        <v>successful</v>
      </c>
      <c r="B528">
        <v>2289</v>
      </c>
    </row>
    <row r="529" spans="1:2" x14ac:dyDescent="0.3">
      <c r="A529" s="12" t="str">
        <v>successful</v>
      </c>
      <c r="B529">
        <v>65</v>
      </c>
    </row>
    <row r="530" spans="1:2" x14ac:dyDescent="0.3">
      <c r="A530" s="12" t="str">
        <v>successful</v>
      </c>
      <c r="B530">
        <v>3777</v>
      </c>
    </row>
    <row r="531" spans="1:2" x14ac:dyDescent="0.3">
      <c r="A531" s="12" t="str">
        <v>successful</v>
      </c>
      <c r="B531">
        <v>184</v>
      </c>
    </row>
    <row r="532" spans="1:2" x14ac:dyDescent="0.3">
      <c r="A532" s="12" t="str">
        <v>successful</v>
      </c>
      <c r="B532">
        <v>85</v>
      </c>
    </row>
    <row r="533" spans="1:2" x14ac:dyDescent="0.3">
      <c r="A533" s="12" t="str">
        <v>successful</v>
      </c>
      <c r="B533">
        <v>144</v>
      </c>
    </row>
    <row r="534" spans="1:2" x14ac:dyDescent="0.3">
      <c r="A534" s="12" t="str">
        <v>successful</v>
      </c>
      <c r="B534">
        <v>1902</v>
      </c>
    </row>
    <row r="535" spans="1:2" x14ac:dyDescent="0.3">
      <c r="A535" s="12" t="str">
        <v>successful</v>
      </c>
      <c r="B535">
        <v>105</v>
      </c>
    </row>
    <row r="536" spans="1:2" x14ac:dyDescent="0.3">
      <c r="A536" s="12" t="str">
        <v>successful</v>
      </c>
      <c r="B536">
        <v>132</v>
      </c>
    </row>
    <row r="537" spans="1:2" x14ac:dyDescent="0.3">
      <c r="A537" s="12" t="str">
        <v>successful</v>
      </c>
      <c r="B537">
        <v>96</v>
      </c>
    </row>
    <row r="538" spans="1:2" x14ac:dyDescent="0.3">
      <c r="A538" s="12" t="str">
        <v>successful</v>
      </c>
      <c r="B538">
        <v>114</v>
      </c>
    </row>
    <row r="539" spans="1:2" x14ac:dyDescent="0.3">
      <c r="A539" s="12" t="str">
        <v>successful</v>
      </c>
      <c r="B539">
        <v>203</v>
      </c>
    </row>
    <row r="540" spans="1:2" x14ac:dyDescent="0.3">
      <c r="A540" s="12" t="str">
        <v>successful</v>
      </c>
      <c r="B540">
        <v>1559</v>
      </c>
    </row>
    <row r="541" spans="1:2" x14ac:dyDescent="0.3">
      <c r="A541" s="12" t="str">
        <v>successful</v>
      </c>
      <c r="B541">
        <v>1548</v>
      </c>
    </row>
    <row r="542" spans="1:2" x14ac:dyDescent="0.3">
      <c r="A542" s="12" t="str">
        <v>successful</v>
      </c>
      <c r="B542">
        <v>80</v>
      </c>
    </row>
    <row r="543" spans="1:2" x14ac:dyDescent="0.3">
      <c r="A543" s="12" t="str">
        <v>successful</v>
      </c>
      <c r="B543">
        <v>131</v>
      </c>
    </row>
    <row r="544" spans="1:2" x14ac:dyDescent="0.3">
      <c r="A544" s="12" t="str">
        <v>successful</v>
      </c>
      <c r="B544">
        <v>112</v>
      </c>
    </row>
    <row r="545" spans="1:2" x14ac:dyDescent="0.3">
      <c r="A545" s="12" t="str">
        <v>successful</v>
      </c>
      <c r="B545">
        <v>155</v>
      </c>
    </row>
    <row r="546" spans="1:2" x14ac:dyDescent="0.3">
      <c r="A546" s="12" t="str">
        <v>successful</v>
      </c>
      <c r="B546">
        <v>266</v>
      </c>
    </row>
    <row r="547" spans="1:2" x14ac:dyDescent="0.3">
      <c r="A547" s="12" t="str">
        <v>successful</v>
      </c>
      <c r="B547">
        <v>155</v>
      </c>
    </row>
    <row r="548" spans="1:2" x14ac:dyDescent="0.3">
      <c r="A548" s="12" t="str">
        <v>successful</v>
      </c>
      <c r="B548">
        <v>207</v>
      </c>
    </row>
    <row r="549" spans="1:2" x14ac:dyDescent="0.3">
      <c r="A549" s="12" t="str">
        <v>successful</v>
      </c>
      <c r="B549">
        <v>245</v>
      </c>
    </row>
    <row r="550" spans="1:2" x14ac:dyDescent="0.3">
      <c r="A550" s="12" t="str">
        <v>successful</v>
      </c>
      <c r="B550">
        <v>1573</v>
      </c>
    </row>
    <row r="551" spans="1:2" x14ac:dyDescent="0.3">
      <c r="A551" s="12" t="str">
        <v>successful</v>
      </c>
      <c r="B551">
        <v>114</v>
      </c>
    </row>
    <row r="552" spans="1:2" x14ac:dyDescent="0.3">
      <c r="A552" s="12" t="str">
        <v>successful</v>
      </c>
      <c r="B552">
        <v>93</v>
      </c>
    </row>
    <row r="553" spans="1:2" x14ac:dyDescent="0.3">
      <c r="A553" s="12" t="str">
        <v>successful</v>
      </c>
      <c r="B553">
        <v>32</v>
      </c>
    </row>
    <row r="554" spans="1:2" x14ac:dyDescent="0.3">
      <c r="A554" s="12" t="str">
        <v>successful</v>
      </c>
      <c r="B554">
        <v>135</v>
      </c>
    </row>
    <row r="555" spans="1:2" x14ac:dyDescent="0.3">
      <c r="A555" s="12" t="str">
        <v>successful</v>
      </c>
      <c r="B555">
        <v>140</v>
      </c>
    </row>
    <row r="556" spans="1:2" x14ac:dyDescent="0.3">
      <c r="A556" s="12" t="str">
        <v>successful</v>
      </c>
      <c r="B556">
        <v>92</v>
      </c>
    </row>
    <row r="557" spans="1:2" x14ac:dyDescent="0.3">
      <c r="A557" s="12" t="str">
        <v>successful</v>
      </c>
      <c r="B557">
        <v>1015</v>
      </c>
    </row>
    <row r="558" spans="1:2" x14ac:dyDescent="0.3">
      <c r="A558" s="12" t="str">
        <v>successful</v>
      </c>
      <c r="B558">
        <v>323</v>
      </c>
    </row>
    <row r="559" spans="1:2" x14ac:dyDescent="0.3">
      <c r="A559" s="12" t="str">
        <v>successful</v>
      </c>
      <c r="B559">
        <v>2326</v>
      </c>
    </row>
    <row r="560" spans="1:2" x14ac:dyDescent="0.3">
      <c r="A560" s="12" t="str">
        <v>successful</v>
      </c>
      <c r="B560">
        <v>381</v>
      </c>
    </row>
    <row r="561" spans="1:2" x14ac:dyDescent="0.3">
      <c r="A561" s="12" t="str">
        <v>successful</v>
      </c>
      <c r="B561">
        <v>480</v>
      </c>
    </row>
    <row r="562" spans="1:2" x14ac:dyDescent="0.3">
      <c r="A562" s="12" t="str">
        <v>successful</v>
      </c>
      <c r="B562">
        <v>226</v>
      </c>
    </row>
    <row r="563" spans="1:2" x14ac:dyDescent="0.3">
      <c r="A563" s="12" t="str">
        <v>successful</v>
      </c>
      <c r="B563">
        <v>241</v>
      </c>
    </row>
    <row r="564" spans="1:2" x14ac:dyDescent="0.3">
      <c r="A564" s="12" t="str">
        <v>successful</v>
      </c>
      <c r="B564">
        <v>132</v>
      </c>
    </row>
    <row r="565" spans="1:2" x14ac:dyDescent="0.3">
      <c r="A565" s="12" t="str">
        <v>successful</v>
      </c>
      <c r="B565">
        <v>2043</v>
      </c>
    </row>
    <row r="566" spans="1:2" x14ac:dyDescent="0.3">
      <c r="A56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Outcomes Based on Launch Date</vt:lpstr>
      <vt:lpstr>Goal Outcomes</vt:lpstr>
      <vt:lpstr>Campaign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Bethelhem</cp:lastModifiedBy>
  <dcterms:created xsi:type="dcterms:W3CDTF">2021-09-29T18:52:28Z</dcterms:created>
  <dcterms:modified xsi:type="dcterms:W3CDTF">2022-12-22T21:26:48Z</dcterms:modified>
</cp:coreProperties>
</file>