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J61" i="1" l="1"/>
  <c r="J60" i="1"/>
  <c r="J58" i="1"/>
  <c r="J57" i="1"/>
  <c r="J56" i="1"/>
  <c r="J55" i="1"/>
  <c r="J54" i="1"/>
  <c r="J52" i="1"/>
  <c r="J50" i="1"/>
  <c r="J49" i="1"/>
  <c r="J48" i="1"/>
  <c r="J47" i="1"/>
  <c r="J46" i="1"/>
  <c r="J45" i="1"/>
  <c r="J44" i="1"/>
  <c r="J78" i="1"/>
  <c r="J77" i="1"/>
  <c r="J76" i="1"/>
  <c r="J75" i="1"/>
  <c r="J74" i="1"/>
  <c r="J73" i="1"/>
  <c r="J72" i="1"/>
  <c r="J71" i="1"/>
  <c r="J70" i="1"/>
  <c r="J69" i="1"/>
  <c r="J68" i="1"/>
</calcChain>
</file>

<file path=xl/sharedStrings.xml><?xml version="1.0" encoding="utf-8"?>
<sst xmlns="http://schemas.openxmlformats.org/spreadsheetml/2006/main" count="70" uniqueCount="57">
  <si>
    <t>Injection Name:</t>
  </si>
  <si>
    <t>Run Time (min):</t>
  </si>
  <si>
    <t>Vial Number:</t>
  </si>
  <si>
    <t>Injection Volume:</t>
  </si>
  <si>
    <t>Injection Type:</t>
  </si>
  <si>
    <t>Unknown</t>
  </si>
  <si>
    <t>Channel:</t>
  </si>
  <si>
    <t>Emission_1</t>
  </si>
  <si>
    <t>Calibration Level:</t>
  </si>
  <si>
    <t>Wavelength:</t>
  </si>
  <si>
    <t>Instrument Method:</t>
  </si>
  <si>
    <t>Amino_Acid</t>
  </si>
  <si>
    <t>Bandwidth:</t>
  </si>
  <si>
    <t>n.a.</t>
  </si>
  <si>
    <t>Processing Method:</t>
  </si>
  <si>
    <t>Agilent's AminoAcid</t>
  </si>
  <si>
    <t>Dilution Factor:</t>
  </si>
  <si>
    <t>Injection Date/Time:</t>
  </si>
  <si>
    <t>Sample Weight:</t>
  </si>
  <si>
    <t>Chromatogram</t>
  </si>
  <si>
    <t>Integration Results</t>
  </si>
  <si>
    <t xml:space="preserve">No. </t>
  </si>
  <si>
    <t>Peak Name</t>
  </si>
  <si>
    <t>Retention Time</t>
  </si>
  <si>
    <t xml:space="preserve">Area </t>
  </si>
  <si>
    <t xml:space="preserve">Height </t>
  </si>
  <si>
    <t xml:space="preserve">Relative Area </t>
  </si>
  <si>
    <t xml:space="preserve">Relative Height </t>
  </si>
  <si>
    <t xml:space="preserve">Amount </t>
  </si>
  <si>
    <t>min</t>
  </si>
  <si>
    <t>counts*min</t>
  </si>
  <si>
    <t>counts</t>
  </si>
  <si>
    <t>%</t>
  </si>
  <si>
    <t>Aspartic acid</t>
  </si>
  <si>
    <t>Glutamic acid</t>
  </si>
  <si>
    <t>Serine</t>
  </si>
  <si>
    <t>Histidine</t>
  </si>
  <si>
    <t>Glycine</t>
  </si>
  <si>
    <t>Threonine</t>
  </si>
  <si>
    <t>Citruline</t>
  </si>
  <si>
    <t>Taurine</t>
  </si>
  <si>
    <t>Tyrosine</t>
  </si>
  <si>
    <t>Cystine</t>
  </si>
  <si>
    <t>Valine</t>
  </si>
  <si>
    <t>Methionine</t>
  </si>
  <si>
    <t>Phenylalanine</t>
  </si>
  <si>
    <t>Isoleucine</t>
  </si>
  <si>
    <t>Leucine</t>
  </si>
  <si>
    <t>Lysine</t>
  </si>
  <si>
    <t>Proline</t>
  </si>
  <si>
    <t>BC3</t>
  </si>
  <si>
    <t>Chromatogram and Results</t>
  </si>
  <si>
    <t>Injection Details</t>
  </si>
  <si>
    <t>Burlak u</t>
  </si>
  <si>
    <t>21.Ëþò.17 01:12</t>
  </si>
  <si>
    <t>Arginine</t>
  </si>
  <si>
    <t>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</si>
</sst>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8"/>
  <sheetViews>
    <sheetView tabSelected="1" topLeftCell="A37" workbookViewId="0">
      <selection activeCell="M53" sqref="M53"/>
    </sheetView>
  </sheetViews>
  <sheetFormatPr defaultRowHeight="15" x14ac:dyDescent="0.25"/>
  <cols>
    <col min="3" max="3" width="10.5703125" customWidth="1"/>
  </cols>
  <sheetData>
    <row r="2" spans="2:8" x14ac:dyDescent="0.25">
      <c r="B2" t="s">
        <v>51</v>
      </c>
    </row>
    <row r="4" spans="2:8" x14ac:dyDescent="0.25">
      <c r="B4" t="s">
        <v>52</v>
      </c>
    </row>
    <row r="5" spans="2:8" x14ac:dyDescent="0.25">
      <c r="B5" t="s">
        <v>0</v>
      </c>
      <c r="D5" t="s">
        <v>53</v>
      </c>
      <c r="G5" t="s">
        <v>1</v>
      </c>
      <c r="H5">
        <v>40</v>
      </c>
    </row>
    <row r="6" spans="2:8" x14ac:dyDescent="0.25">
      <c r="B6" t="s">
        <v>2</v>
      </c>
      <c r="D6" t="s">
        <v>50</v>
      </c>
      <c r="G6" t="s">
        <v>3</v>
      </c>
      <c r="H6">
        <v>1</v>
      </c>
    </row>
    <row r="7" spans="2:8" x14ac:dyDescent="0.25">
      <c r="B7" t="s">
        <v>4</v>
      </c>
      <c r="D7" t="s">
        <v>5</v>
      </c>
      <c r="G7" t="s">
        <v>6</v>
      </c>
      <c r="H7" t="s">
        <v>7</v>
      </c>
    </row>
    <row r="8" spans="2:8" x14ac:dyDescent="0.25">
      <c r="B8" t="s">
        <v>8</v>
      </c>
      <c r="G8" t="s">
        <v>9</v>
      </c>
      <c r="H8">
        <v>338</v>
      </c>
    </row>
    <row r="9" spans="2:8" x14ac:dyDescent="0.25">
      <c r="B9" t="s">
        <v>10</v>
      </c>
      <c r="D9" t="s">
        <v>11</v>
      </c>
      <c r="G9" t="s">
        <v>12</v>
      </c>
      <c r="H9" t="s">
        <v>13</v>
      </c>
    </row>
    <row r="10" spans="2:8" x14ac:dyDescent="0.25">
      <c r="B10" t="s">
        <v>14</v>
      </c>
      <c r="D10" t="s">
        <v>15</v>
      </c>
      <c r="G10" t="s">
        <v>16</v>
      </c>
      <c r="H10">
        <v>1</v>
      </c>
    </row>
    <row r="11" spans="2:8" x14ac:dyDescent="0.25">
      <c r="B11" t="s">
        <v>17</v>
      </c>
      <c r="D11" t="s">
        <v>54</v>
      </c>
      <c r="G11" t="s">
        <v>18</v>
      </c>
      <c r="H11">
        <v>1</v>
      </c>
    </row>
    <row r="13" spans="2:8" x14ac:dyDescent="0.25">
      <c r="B13" t="s">
        <v>19</v>
      </c>
    </row>
    <row r="40" spans="2:10" x14ac:dyDescent="0.25">
      <c r="B40" t="s">
        <v>20</v>
      </c>
    </row>
    <row r="41" spans="2:10" x14ac:dyDescent="0.25"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</row>
    <row r="43" spans="2:10" x14ac:dyDescent="0.25">
      <c r="D43" t="s">
        <v>29</v>
      </c>
      <c r="E43" t="s">
        <v>30</v>
      </c>
      <c r="F43" t="s">
        <v>31</v>
      </c>
      <c r="G43" t="s">
        <v>32</v>
      </c>
      <c r="H43" t="s">
        <v>32</v>
      </c>
    </row>
    <row r="44" spans="2:10" x14ac:dyDescent="0.25">
      <c r="B44">
        <v>1</v>
      </c>
      <c r="C44" t="s">
        <v>33</v>
      </c>
      <c r="D44">
        <v>2.5449999999999999</v>
      </c>
      <c r="E44">
        <v>3266.69</v>
      </c>
      <c r="F44">
        <v>39795.188000000002</v>
      </c>
      <c r="G44">
        <v>0.11</v>
      </c>
      <c r="H44">
        <v>0.35</v>
      </c>
      <c r="I44">
        <v>1.4696528599765248</v>
      </c>
      <c r="J44">
        <f>E44/2222.763</f>
        <v>1.4696528599765248</v>
      </c>
    </row>
    <row r="45" spans="2:10" x14ac:dyDescent="0.25">
      <c r="B45">
        <v>3</v>
      </c>
      <c r="C45" t="s">
        <v>34</v>
      </c>
      <c r="D45">
        <v>4.2729999999999997</v>
      </c>
      <c r="E45">
        <v>15570.204</v>
      </c>
      <c r="F45">
        <v>70820.547000000006</v>
      </c>
      <c r="G45">
        <v>0.55000000000000004</v>
      </c>
      <c r="H45">
        <v>0.62</v>
      </c>
      <c r="I45">
        <v>7.1604593303195729</v>
      </c>
      <c r="J45">
        <f>E45/2174.47</f>
        <v>7.1604593303195729</v>
      </c>
    </row>
    <row r="46" spans="2:10" x14ac:dyDescent="0.25">
      <c r="B46">
        <v>6</v>
      </c>
      <c r="C46" t="s">
        <v>35</v>
      </c>
      <c r="D46">
        <v>8.3149999999999995</v>
      </c>
      <c r="E46">
        <v>9724.116</v>
      </c>
      <c r="F46">
        <v>55567.699000000001</v>
      </c>
      <c r="G46">
        <v>0.34</v>
      </c>
      <c r="H46">
        <v>0.49</v>
      </c>
      <c r="I46">
        <v>3.802588419684378</v>
      </c>
      <c r="J46">
        <f>E46/2557.236</f>
        <v>3.802588419684378</v>
      </c>
    </row>
    <row r="47" spans="2:10" x14ac:dyDescent="0.25">
      <c r="B47">
        <v>8</v>
      </c>
      <c r="C47" t="s">
        <v>36</v>
      </c>
      <c r="D47">
        <v>10</v>
      </c>
      <c r="E47">
        <v>210278.554</v>
      </c>
      <c r="F47">
        <v>1089927.0379999999</v>
      </c>
      <c r="G47">
        <v>7.38</v>
      </c>
      <c r="H47">
        <v>9.5500000000000007</v>
      </c>
      <c r="I47">
        <v>123.87558276946423</v>
      </c>
      <c r="J47">
        <f>E47/1697.498</f>
        <v>123.87558276946423</v>
      </c>
    </row>
    <row r="48" spans="2:10" x14ac:dyDescent="0.25">
      <c r="B48">
        <v>9</v>
      </c>
      <c r="C48" t="s">
        <v>37</v>
      </c>
      <c r="D48">
        <v>10.452999999999999</v>
      </c>
      <c r="E48">
        <v>497894.636</v>
      </c>
      <c r="F48">
        <v>2668605.574</v>
      </c>
      <c r="G48">
        <v>17.48</v>
      </c>
      <c r="H48">
        <v>23.38</v>
      </c>
      <c r="I48">
        <v>177.8012882250998</v>
      </c>
      <c r="J48">
        <f>E48/2800.287</f>
        <v>177.8012882250998</v>
      </c>
    </row>
    <row r="49" spans="2:10" x14ac:dyDescent="0.25">
      <c r="B49">
        <v>11</v>
      </c>
      <c r="C49" t="s">
        <v>38</v>
      </c>
      <c r="D49">
        <v>11.092000000000001</v>
      </c>
      <c r="E49">
        <v>11184.371999999999</v>
      </c>
      <c r="F49">
        <v>57136.023999999998</v>
      </c>
      <c r="G49">
        <v>0.39</v>
      </c>
      <c r="H49">
        <v>0.5</v>
      </c>
      <c r="I49">
        <v>4.2914184461929121</v>
      </c>
      <c r="J49">
        <f>E49/2606.218</f>
        <v>4.2914184461929121</v>
      </c>
    </row>
    <row r="50" spans="2:10" x14ac:dyDescent="0.25">
      <c r="B50">
        <v>12</v>
      </c>
      <c r="C50" t="s">
        <v>39</v>
      </c>
      <c r="D50">
        <v>11.442</v>
      </c>
      <c r="E50">
        <v>1838.8969999999999</v>
      </c>
      <c r="F50">
        <v>11385.652</v>
      </c>
      <c r="G50">
        <v>0.06</v>
      </c>
      <c r="H50">
        <v>0.1</v>
      </c>
      <c r="I50">
        <v>0.68816977751298947</v>
      </c>
      <c r="J50">
        <f>E50/2672.156</f>
        <v>0.68816977751298947</v>
      </c>
    </row>
    <row r="51" spans="2:10" x14ac:dyDescent="0.25">
      <c r="C51" t="s">
        <v>55</v>
      </c>
      <c r="E51">
        <v>0</v>
      </c>
      <c r="I51">
        <v>0</v>
      </c>
    </row>
    <row r="52" spans="2:10" x14ac:dyDescent="0.25">
      <c r="B52">
        <v>15</v>
      </c>
      <c r="C52" t="s">
        <v>40</v>
      </c>
      <c r="D52">
        <v>13.266</v>
      </c>
      <c r="E52">
        <v>582388.86</v>
      </c>
      <c r="F52">
        <v>1825410.7849999999</v>
      </c>
      <c r="G52">
        <v>20.45</v>
      </c>
      <c r="H52">
        <v>15.99</v>
      </c>
      <c r="I52">
        <v>188.25244152636085</v>
      </c>
      <c r="J52">
        <f>E52/3093.659</f>
        <v>188.25244152636085</v>
      </c>
    </row>
    <row r="53" spans="2:10" x14ac:dyDescent="0.25">
      <c r="C53" t="s">
        <v>56</v>
      </c>
      <c r="E53">
        <v>0</v>
      </c>
      <c r="I53">
        <v>0</v>
      </c>
    </row>
    <row r="54" spans="2:10" x14ac:dyDescent="0.25">
      <c r="B54">
        <v>16</v>
      </c>
      <c r="C54" t="s">
        <v>41</v>
      </c>
      <c r="D54">
        <v>15.346</v>
      </c>
      <c r="E54">
        <v>37984.828000000001</v>
      </c>
      <c r="F54">
        <v>153340.247</v>
      </c>
      <c r="G54">
        <v>1.33</v>
      </c>
      <c r="H54">
        <v>1.34</v>
      </c>
      <c r="I54">
        <v>14.418208512873772</v>
      </c>
      <c r="J54">
        <f>E54/2634.504</f>
        <v>14.418208512873772</v>
      </c>
    </row>
    <row r="55" spans="2:10" x14ac:dyDescent="0.25">
      <c r="B55">
        <v>18</v>
      </c>
      <c r="C55" t="s">
        <v>42</v>
      </c>
      <c r="D55">
        <v>16.75</v>
      </c>
      <c r="E55">
        <v>9936.2610000000004</v>
      </c>
      <c r="F55">
        <v>61948.082999999999</v>
      </c>
      <c r="G55">
        <v>0.35</v>
      </c>
      <c r="H55">
        <v>0.54</v>
      </c>
      <c r="I55">
        <v>40.314854148535403</v>
      </c>
      <c r="J55">
        <f>E55/246.4665</f>
        <v>40.314854148535403</v>
      </c>
    </row>
    <row r="56" spans="2:10" x14ac:dyDescent="0.25">
      <c r="B56">
        <v>21</v>
      </c>
      <c r="C56" t="s">
        <v>43</v>
      </c>
      <c r="D56">
        <v>18.760999999999999</v>
      </c>
      <c r="E56">
        <v>49819.055</v>
      </c>
      <c r="F56">
        <v>188602.69899999999</v>
      </c>
      <c r="G56">
        <v>1.75</v>
      </c>
      <c r="H56">
        <v>1.65</v>
      </c>
      <c r="I56">
        <v>17.20476790390012</v>
      </c>
      <c r="J56">
        <f>E56/2895.654</f>
        <v>17.20476790390012</v>
      </c>
    </row>
    <row r="57" spans="2:10" x14ac:dyDescent="0.25">
      <c r="B57">
        <v>22</v>
      </c>
      <c r="C57" t="s">
        <v>44</v>
      </c>
      <c r="D57">
        <v>19.137</v>
      </c>
      <c r="E57">
        <v>273242.91700000002</v>
      </c>
      <c r="F57">
        <v>691971.21</v>
      </c>
      <c r="G57">
        <v>9.59</v>
      </c>
      <c r="H57">
        <v>6.06</v>
      </c>
      <c r="I57">
        <v>90.968565509219118</v>
      </c>
      <c r="J57">
        <f>E57/3003.707</f>
        <v>90.968565509219118</v>
      </c>
    </row>
    <row r="58" spans="2:10" x14ac:dyDescent="0.25">
      <c r="B58">
        <v>24</v>
      </c>
      <c r="C58" t="s">
        <v>45</v>
      </c>
      <c r="D58">
        <v>21.434000000000001</v>
      </c>
      <c r="E58">
        <v>35350.175000000003</v>
      </c>
      <c r="F58">
        <v>119313.789</v>
      </c>
      <c r="G58">
        <v>1.24</v>
      </c>
      <c r="H58">
        <v>1.05</v>
      </c>
      <c r="I58">
        <v>12.679980400828876</v>
      </c>
      <c r="J58">
        <f>E58/2787.873</f>
        <v>12.679980400828876</v>
      </c>
    </row>
    <row r="59" spans="2:10" x14ac:dyDescent="0.25">
      <c r="B59" t="s">
        <v>13</v>
      </c>
      <c r="C59" t="s">
        <v>46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>
        <v>0</v>
      </c>
      <c r="J59">
        <v>0</v>
      </c>
    </row>
    <row r="60" spans="2:10" x14ac:dyDescent="0.25">
      <c r="B60">
        <v>25</v>
      </c>
      <c r="C60" t="s">
        <v>47</v>
      </c>
      <c r="D60">
        <v>23.006</v>
      </c>
      <c r="E60">
        <v>48232.277000000002</v>
      </c>
      <c r="F60">
        <v>81175.38</v>
      </c>
      <c r="G60">
        <v>1.69</v>
      </c>
      <c r="H60">
        <v>0.71</v>
      </c>
      <c r="I60">
        <v>16.342700379222201</v>
      </c>
      <c r="J60">
        <f>E60/2951.304</f>
        <v>16.342700379222201</v>
      </c>
    </row>
    <row r="61" spans="2:10" x14ac:dyDescent="0.25">
      <c r="B61">
        <v>27</v>
      </c>
      <c r="C61" t="s">
        <v>48</v>
      </c>
      <c r="D61">
        <v>23.454000000000001</v>
      </c>
      <c r="E61">
        <v>4749.5050000000001</v>
      </c>
      <c r="F61">
        <v>30975.508000000002</v>
      </c>
      <c r="G61">
        <v>0.17</v>
      </c>
      <c r="H61">
        <v>0.27</v>
      </c>
      <c r="I61">
        <v>5.0506054286587183</v>
      </c>
      <c r="J61">
        <f>E61/940.3833</f>
        <v>5.0506054286587183</v>
      </c>
    </row>
    <row r="62" spans="2:10" x14ac:dyDescent="0.25">
      <c r="B62" t="s">
        <v>13</v>
      </c>
      <c r="C62" t="s">
        <v>49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>
        <v>0</v>
      </c>
      <c r="J62">
        <v>0</v>
      </c>
    </row>
    <row r="68" spans="10:10" x14ac:dyDescent="0.25">
      <c r="J68">
        <f>D68/2672.156</f>
        <v>0</v>
      </c>
    </row>
    <row r="69" spans="10:10" x14ac:dyDescent="0.25">
      <c r="J69">
        <f>D69/3093.659</f>
        <v>0</v>
      </c>
    </row>
    <row r="70" spans="10:10" x14ac:dyDescent="0.25">
      <c r="J70">
        <f>D70/2634.504</f>
        <v>0</v>
      </c>
    </row>
    <row r="71" spans="10:10" x14ac:dyDescent="0.25">
      <c r="J71">
        <f>D71/246.4665</f>
        <v>0</v>
      </c>
    </row>
    <row r="72" spans="10:10" x14ac:dyDescent="0.25">
      <c r="J72">
        <f>D72/2895.654</f>
        <v>0</v>
      </c>
    </row>
    <row r="73" spans="10:10" x14ac:dyDescent="0.25">
      <c r="J73">
        <f>D73/3003.707</f>
        <v>0</v>
      </c>
    </row>
    <row r="74" spans="10:10" x14ac:dyDescent="0.25">
      <c r="J74">
        <f>D74/2787.873</f>
        <v>0</v>
      </c>
    </row>
    <row r="75" spans="10:10" x14ac:dyDescent="0.25">
      <c r="J75">
        <f>D75/2967.626</f>
        <v>0</v>
      </c>
    </row>
    <row r="76" spans="10:10" x14ac:dyDescent="0.25">
      <c r="J76">
        <f>D76/2951.304</f>
        <v>0</v>
      </c>
    </row>
    <row r="77" spans="10:10" x14ac:dyDescent="0.25">
      <c r="J77">
        <f>D77/940.3833</f>
        <v>0</v>
      </c>
    </row>
    <row r="78" spans="10:10" x14ac:dyDescent="0.25">
      <c r="J78">
        <f>D78/2873.455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2017-02-22T13:47:57Z</dcterms:modified>
</cp:coreProperties>
</file>